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cificorp.us\dfs\PDXCO\PSB1\REGULATN\ER\_2022\Washington\WA 2024-2025 Rate Plan Filing\Cleaned-Up Workpapers\Non-Confidential\14 - Capital Additions &amp; Depreciation (RY2)\"/>
    </mc:Choice>
  </mc:AlternateContent>
  <xr:revisionPtr revIDLastSave="0" documentId="13_ncr:1_{DFA6EB42-5878-4709-BED3-25B7248318AD}" xr6:coauthVersionLast="47" xr6:coauthVersionMax="47" xr10:uidLastSave="{00000000-0000-0000-0000-000000000000}"/>
  <bookViews>
    <workbookView xWindow="19080" yWindow="480" windowWidth="19440" windowHeight="15000" activeTab="1" xr2:uid="{247154C3-39E9-4DF2-A734-00E8E143BC56}"/>
  </bookViews>
  <sheets>
    <sheet name="14.2" sheetId="1" r:id="rId1"/>
    <sheet name="14.2.1" sheetId="2" r:id="rId2"/>
    <sheet name="14.2.2-14.2.3" sheetId="3"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'14.2'!$A$1:$K$63</definedName>
    <definedName name="_xlnm.Print_Area" localSheetId="1">'14.2.1'!$A$1:$K$62</definedName>
    <definedName name="_xlnm.Print_Area" localSheetId="2">'14.2.2-14.2.3'!$A$1:$K$144</definedName>
    <definedName name="_xlnm.Print_Titles" localSheetId="2">'14.2.2-14.2.3'!$1:$7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0" i="3" l="1"/>
  <c r="J138" i="3"/>
  <c r="I138" i="3"/>
  <c r="K137" i="3"/>
  <c r="H137" i="3"/>
  <c r="G137" i="3"/>
  <c r="C137" i="3"/>
  <c r="K136" i="3"/>
  <c r="H136" i="3"/>
  <c r="G136" i="3"/>
  <c r="C136" i="3"/>
  <c r="K135" i="3"/>
  <c r="H135" i="3"/>
  <c r="G135" i="3"/>
  <c r="C135" i="3"/>
  <c r="K134" i="3"/>
  <c r="H134" i="3"/>
  <c r="G134" i="3"/>
  <c r="C134" i="3"/>
  <c r="K133" i="3"/>
  <c r="H133" i="3"/>
  <c r="G133" i="3"/>
  <c r="C133" i="3"/>
  <c r="K132" i="3"/>
  <c r="H132" i="3"/>
  <c r="G132" i="3"/>
  <c r="C132" i="3"/>
  <c r="K131" i="3"/>
  <c r="H131" i="3"/>
  <c r="G131" i="3"/>
  <c r="C131" i="3"/>
  <c r="K130" i="3"/>
  <c r="H130" i="3"/>
  <c r="G130" i="3"/>
  <c r="C130" i="3"/>
  <c r="K129" i="3"/>
  <c r="K138" i="3" s="1"/>
  <c r="H129" i="3"/>
  <c r="G129" i="3"/>
  <c r="C129" i="3"/>
  <c r="J126" i="3"/>
  <c r="I126" i="3"/>
  <c r="K125" i="3"/>
  <c r="K126" i="3" s="1"/>
  <c r="H125" i="3"/>
  <c r="G125" i="3"/>
  <c r="C125" i="3"/>
  <c r="K122" i="3"/>
  <c r="J122" i="3"/>
  <c r="I122" i="3"/>
  <c r="K121" i="3"/>
  <c r="H121" i="3"/>
  <c r="G121" i="3"/>
  <c r="C121" i="3"/>
  <c r="K120" i="3"/>
  <c r="H120" i="3"/>
  <c r="G120" i="3"/>
  <c r="C120" i="3"/>
  <c r="J117" i="3"/>
  <c r="I117" i="3"/>
  <c r="I140" i="3" s="1"/>
  <c r="K116" i="3"/>
  <c r="H116" i="3"/>
  <c r="G116" i="3"/>
  <c r="C116" i="3"/>
  <c r="K115" i="3"/>
  <c r="H115" i="3"/>
  <c r="G115" i="3"/>
  <c r="C115" i="3"/>
  <c r="K114" i="3"/>
  <c r="H114" i="3"/>
  <c r="G114" i="3"/>
  <c r="C114" i="3"/>
  <c r="K113" i="3"/>
  <c r="H113" i="3"/>
  <c r="G113" i="3"/>
  <c r="C113" i="3"/>
  <c r="K103" i="3"/>
  <c r="H103" i="3"/>
  <c r="G103" i="3"/>
  <c r="C103" i="3"/>
  <c r="K102" i="3"/>
  <c r="H102" i="3"/>
  <c r="G102" i="3"/>
  <c r="C102" i="3"/>
  <c r="K101" i="3"/>
  <c r="H101" i="3"/>
  <c r="G101" i="3"/>
  <c r="C101" i="3"/>
  <c r="K100" i="3"/>
  <c r="H100" i="3"/>
  <c r="G100" i="3"/>
  <c r="C100" i="3"/>
  <c r="K99" i="3"/>
  <c r="H99" i="3"/>
  <c r="G99" i="3"/>
  <c r="K98" i="3"/>
  <c r="H98" i="3"/>
  <c r="G98" i="3"/>
  <c r="C98" i="3"/>
  <c r="K97" i="3"/>
  <c r="H97" i="3"/>
  <c r="G97" i="3"/>
  <c r="C97" i="3"/>
  <c r="K96" i="3"/>
  <c r="H96" i="3"/>
  <c r="G96" i="3"/>
  <c r="C96" i="3"/>
  <c r="K95" i="3"/>
  <c r="H95" i="3"/>
  <c r="G95" i="3"/>
  <c r="C95" i="3"/>
  <c r="K94" i="3"/>
  <c r="H94" i="3"/>
  <c r="G94" i="3"/>
  <c r="C94" i="3"/>
  <c r="K93" i="3"/>
  <c r="H93" i="3"/>
  <c r="G93" i="3"/>
  <c r="C93" i="3"/>
  <c r="K92" i="3"/>
  <c r="H92" i="3"/>
  <c r="G92" i="3"/>
  <c r="C92" i="3"/>
  <c r="K91" i="3"/>
  <c r="H91" i="3"/>
  <c r="G91" i="3"/>
  <c r="C91" i="3"/>
  <c r="K90" i="3"/>
  <c r="K117" i="3" s="1"/>
  <c r="H90" i="3"/>
  <c r="G90" i="3"/>
  <c r="C90" i="3"/>
  <c r="I84" i="3"/>
  <c r="J81" i="3"/>
  <c r="I81" i="3"/>
  <c r="K80" i="3"/>
  <c r="H80" i="3"/>
  <c r="G80" i="3"/>
  <c r="C80" i="3"/>
  <c r="K79" i="3"/>
  <c r="H79" i="3"/>
  <c r="G79" i="3"/>
  <c r="C79" i="3"/>
  <c r="K78" i="3"/>
  <c r="H78" i="3"/>
  <c r="G78" i="3"/>
  <c r="C78" i="3"/>
  <c r="K77" i="3"/>
  <c r="H77" i="3"/>
  <c r="G77" i="3"/>
  <c r="C77" i="3"/>
  <c r="K67" i="3"/>
  <c r="H67" i="3"/>
  <c r="G67" i="3"/>
  <c r="C67" i="3"/>
  <c r="K66" i="3"/>
  <c r="H66" i="3"/>
  <c r="G66" i="3"/>
  <c r="C66" i="3"/>
  <c r="K65" i="3"/>
  <c r="H65" i="3"/>
  <c r="G65" i="3"/>
  <c r="C65" i="3"/>
  <c r="K64" i="3"/>
  <c r="H64" i="3"/>
  <c r="G64" i="3"/>
  <c r="C64" i="3"/>
  <c r="K63" i="3"/>
  <c r="H63" i="3"/>
  <c r="G63" i="3"/>
  <c r="C63" i="3"/>
  <c r="K62" i="3"/>
  <c r="H62" i="3"/>
  <c r="G62" i="3"/>
  <c r="C62" i="3"/>
  <c r="K61" i="3"/>
  <c r="H61" i="3"/>
  <c r="G61" i="3"/>
  <c r="C61" i="3"/>
  <c r="K60" i="3"/>
  <c r="H60" i="3"/>
  <c r="G60" i="3"/>
  <c r="C60" i="3"/>
  <c r="K59" i="3"/>
  <c r="H59" i="3"/>
  <c r="G59" i="3"/>
  <c r="C59" i="3"/>
  <c r="K58" i="3"/>
  <c r="H58" i="3"/>
  <c r="G58" i="3"/>
  <c r="C58" i="3"/>
  <c r="K57" i="3"/>
  <c r="K81" i="3" s="1"/>
  <c r="H57" i="3"/>
  <c r="G57" i="3"/>
  <c r="C57" i="3"/>
  <c r="K54" i="3"/>
  <c r="J54" i="3"/>
  <c r="I54" i="3"/>
  <c r="K53" i="3"/>
  <c r="H53" i="3"/>
  <c r="G53" i="3"/>
  <c r="C53" i="3"/>
  <c r="K52" i="3"/>
  <c r="N23" i="1" s="1"/>
  <c r="H52" i="3"/>
  <c r="G52" i="3"/>
  <c r="C52" i="3"/>
  <c r="K51" i="3"/>
  <c r="H51" i="3"/>
  <c r="G51" i="3"/>
  <c r="C51" i="3"/>
  <c r="K50" i="3"/>
  <c r="H50" i="3"/>
  <c r="G50" i="3"/>
  <c r="C50" i="3"/>
  <c r="K49" i="3"/>
  <c r="H49" i="3"/>
  <c r="G49" i="3"/>
  <c r="C49" i="3"/>
  <c r="K48" i="3"/>
  <c r="O23" i="1" s="1"/>
  <c r="H48" i="3"/>
  <c r="G48" i="3"/>
  <c r="C48" i="3"/>
  <c r="K47" i="3"/>
  <c r="H47" i="3"/>
  <c r="G47" i="3"/>
  <c r="C47" i="3"/>
  <c r="K44" i="3"/>
  <c r="J44" i="3"/>
  <c r="J84" i="3" s="1"/>
  <c r="I44" i="3"/>
  <c r="K39" i="3"/>
  <c r="H39" i="3"/>
  <c r="G39" i="3"/>
  <c r="C39" i="3"/>
  <c r="K38" i="3"/>
  <c r="H38" i="3"/>
  <c r="G38" i="3"/>
  <c r="C38" i="3"/>
  <c r="K37" i="3"/>
  <c r="H37" i="3"/>
  <c r="G37" i="3"/>
  <c r="C37" i="3"/>
  <c r="K36" i="3"/>
  <c r="H36" i="3"/>
  <c r="G36" i="3"/>
  <c r="C36" i="3"/>
  <c r="J33" i="3"/>
  <c r="I33" i="3"/>
  <c r="K32" i="3"/>
  <c r="H32" i="3"/>
  <c r="G32" i="3"/>
  <c r="C32" i="3"/>
  <c r="K31" i="3"/>
  <c r="H31" i="3"/>
  <c r="G31" i="3"/>
  <c r="C31" i="3"/>
  <c r="K30" i="3"/>
  <c r="H30" i="3"/>
  <c r="G30" i="3"/>
  <c r="C30" i="3"/>
  <c r="K29" i="3"/>
  <c r="H29" i="3"/>
  <c r="G29" i="3"/>
  <c r="C29" i="3"/>
  <c r="K28" i="3"/>
  <c r="H28" i="3"/>
  <c r="G28" i="3"/>
  <c r="C28" i="3"/>
  <c r="K27" i="3"/>
  <c r="K33" i="3" s="1"/>
  <c r="H27" i="3"/>
  <c r="G27" i="3"/>
  <c r="C27" i="3"/>
  <c r="J24" i="3"/>
  <c r="I24" i="3"/>
  <c r="K23" i="3"/>
  <c r="H23" i="3"/>
  <c r="G23" i="3"/>
  <c r="K22" i="3"/>
  <c r="H22" i="3"/>
  <c r="G22" i="3"/>
  <c r="C22" i="3"/>
  <c r="K21" i="3"/>
  <c r="K24" i="3" s="1"/>
  <c r="H21" i="3"/>
  <c r="G21" i="3"/>
  <c r="C21" i="3"/>
  <c r="J18" i="3"/>
  <c r="J142" i="3" s="1"/>
  <c r="I18" i="3"/>
  <c r="I142" i="3" s="1"/>
  <c r="K17" i="3"/>
  <c r="H17" i="3"/>
  <c r="G17" i="3"/>
  <c r="C17" i="3"/>
  <c r="K16" i="3"/>
  <c r="H16" i="3"/>
  <c r="G16" i="3"/>
  <c r="C16" i="3"/>
  <c r="K14" i="3"/>
  <c r="H14" i="3"/>
  <c r="G14" i="3"/>
  <c r="C14" i="3"/>
  <c r="K13" i="3"/>
  <c r="H13" i="3"/>
  <c r="G13" i="3"/>
  <c r="C13" i="3"/>
  <c r="K12" i="3"/>
  <c r="H12" i="3"/>
  <c r="G12" i="3"/>
  <c r="C12" i="3"/>
  <c r="A2" i="3"/>
  <c r="G37" i="2"/>
  <c r="J37" i="2" s="1"/>
  <c r="E37" i="2"/>
  <c r="G36" i="2"/>
  <c r="J36" i="2" s="1"/>
  <c r="E36" i="2"/>
  <c r="E35" i="2"/>
  <c r="G35" i="2" s="1"/>
  <c r="J35" i="2" s="1"/>
  <c r="E34" i="2"/>
  <c r="G34" i="2" s="1"/>
  <c r="J34" i="2" s="1"/>
  <c r="E33" i="2"/>
  <c r="G33" i="2" s="1"/>
  <c r="J33" i="2" s="1"/>
  <c r="E32" i="2"/>
  <c r="G32" i="2" s="1"/>
  <c r="J32" i="2" s="1"/>
  <c r="E31" i="2"/>
  <c r="G31" i="2" s="1"/>
  <c r="J31" i="2" s="1"/>
  <c r="E30" i="2"/>
  <c r="G30" i="2" s="1"/>
  <c r="J30" i="2" s="1"/>
  <c r="G29" i="2"/>
  <c r="J29" i="2" s="1"/>
  <c r="E29" i="2"/>
  <c r="G28" i="2"/>
  <c r="J28" i="2" s="1"/>
  <c r="E28" i="2"/>
  <c r="E27" i="2"/>
  <c r="G27" i="2" s="1"/>
  <c r="J27" i="2" s="1"/>
  <c r="E26" i="2"/>
  <c r="G26" i="2" s="1"/>
  <c r="J26" i="2" s="1"/>
  <c r="E25" i="2"/>
  <c r="G25" i="2" s="1"/>
  <c r="J25" i="2" s="1"/>
  <c r="E24" i="2"/>
  <c r="G24" i="2" s="1"/>
  <c r="J24" i="2" s="1"/>
  <c r="E23" i="2"/>
  <c r="G23" i="2" s="1"/>
  <c r="J23" i="2" s="1"/>
  <c r="E22" i="2"/>
  <c r="G22" i="2" s="1"/>
  <c r="J22" i="2" s="1"/>
  <c r="G21" i="2"/>
  <c r="J21" i="2" s="1"/>
  <c r="E21" i="2"/>
  <c r="G20" i="2"/>
  <c r="J20" i="2" s="1"/>
  <c r="E20" i="2"/>
  <c r="E19" i="2"/>
  <c r="G19" i="2" s="1"/>
  <c r="J19" i="2" s="1"/>
  <c r="E18" i="2"/>
  <c r="G18" i="2" s="1"/>
  <c r="J18" i="2" s="1"/>
  <c r="E17" i="2"/>
  <c r="G17" i="2" s="1"/>
  <c r="J17" i="2" s="1"/>
  <c r="E16" i="2"/>
  <c r="G16" i="2" s="1"/>
  <c r="J16" i="2" s="1"/>
  <c r="E15" i="2"/>
  <c r="G15" i="2" s="1"/>
  <c r="J15" i="2" s="1"/>
  <c r="E14" i="2"/>
  <c r="G14" i="2" s="1"/>
  <c r="J14" i="2" s="1"/>
  <c r="G13" i="2"/>
  <c r="J13" i="2" s="1"/>
  <c r="E13" i="2"/>
  <c r="G12" i="2"/>
  <c r="J12" i="2" s="1"/>
  <c r="E12" i="2"/>
  <c r="E11" i="2"/>
  <c r="G11" i="2" s="1"/>
  <c r="J11" i="2" s="1"/>
  <c r="E10" i="2"/>
  <c r="G10" i="2" s="1"/>
  <c r="J10" i="2" s="1"/>
  <c r="E9" i="2"/>
  <c r="G9" i="2" s="1"/>
  <c r="B2" i="2"/>
  <c r="E51" i="1"/>
  <c r="G51" i="1" s="1"/>
  <c r="J51" i="1" s="1"/>
  <c r="E50" i="1"/>
  <c r="G50" i="1" s="1"/>
  <c r="J50" i="1" s="1"/>
  <c r="G49" i="1"/>
  <c r="J49" i="1" s="1"/>
  <c r="E49" i="1"/>
  <c r="G48" i="1"/>
  <c r="J48" i="1" s="1"/>
  <c r="E48" i="1"/>
  <c r="E47" i="1"/>
  <c r="G47" i="1" s="1"/>
  <c r="J47" i="1" s="1"/>
  <c r="G46" i="1"/>
  <c r="J46" i="1" s="1"/>
  <c r="E46" i="1"/>
  <c r="E45" i="1"/>
  <c r="G45" i="1" s="1"/>
  <c r="J45" i="1" s="1"/>
  <c r="E44" i="1"/>
  <c r="G44" i="1" s="1"/>
  <c r="J44" i="1" s="1"/>
  <c r="E43" i="1"/>
  <c r="G43" i="1" s="1"/>
  <c r="J43" i="1" s="1"/>
  <c r="E42" i="1"/>
  <c r="G42" i="1" s="1"/>
  <c r="J42" i="1" s="1"/>
  <c r="E41" i="1"/>
  <c r="G41" i="1" s="1"/>
  <c r="J41" i="1" s="1"/>
  <c r="G40" i="1"/>
  <c r="J40" i="1" s="1"/>
  <c r="E40" i="1"/>
  <c r="E39" i="1"/>
  <c r="G39" i="1" s="1"/>
  <c r="J39" i="1" s="1"/>
  <c r="G38" i="1"/>
  <c r="J38" i="1" s="1"/>
  <c r="E38" i="1"/>
  <c r="G37" i="1"/>
  <c r="J37" i="1" s="1"/>
  <c r="E37" i="1"/>
  <c r="Q36" i="1"/>
  <c r="J36" i="1" s="1"/>
  <c r="M36" i="1"/>
  <c r="E36" i="1"/>
  <c r="Q35" i="1"/>
  <c r="J35" i="1" s="1"/>
  <c r="E35" i="1"/>
  <c r="Q34" i="1"/>
  <c r="J34" i="1" s="1"/>
  <c r="M34" i="1"/>
  <c r="E34" i="1"/>
  <c r="M33" i="1"/>
  <c r="E33" i="1"/>
  <c r="Q32" i="1"/>
  <c r="J32" i="1" s="1"/>
  <c r="M32" i="1"/>
  <c r="E32" i="1"/>
  <c r="Q31" i="1"/>
  <c r="J31" i="1" s="1"/>
  <c r="E31" i="1"/>
  <c r="Q30" i="1"/>
  <c r="J30" i="1" s="1"/>
  <c r="M30" i="1"/>
  <c r="E30" i="1"/>
  <c r="M29" i="1"/>
  <c r="E29" i="1"/>
  <c r="Q28" i="1"/>
  <c r="J28" i="1" s="1"/>
  <c r="M28" i="1"/>
  <c r="E28" i="1"/>
  <c r="Q27" i="1"/>
  <c r="J27" i="1" s="1"/>
  <c r="E27" i="1"/>
  <c r="Q26" i="1"/>
  <c r="J26" i="1" s="1"/>
  <c r="M26" i="1"/>
  <c r="E26" i="1"/>
  <c r="M25" i="1"/>
  <c r="E25" i="1"/>
  <c r="E24" i="1"/>
  <c r="G24" i="1" s="1"/>
  <c r="J24" i="1" s="1"/>
  <c r="R23" i="1"/>
  <c r="R33" i="1" s="1"/>
  <c r="Q23" i="1"/>
  <c r="Q33" i="1" s="1"/>
  <c r="J33" i="1" s="1"/>
  <c r="P23" i="1"/>
  <c r="P34" i="1" s="1"/>
  <c r="M23" i="1"/>
  <c r="M35" i="1" s="1"/>
  <c r="E23" i="1"/>
  <c r="G23" i="1" s="1"/>
  <c r="J23" i="1" s="1"/>
  <c r="G22" i="1"/>
  <c r="J22" i="1" s="1"/>
  <c r="E22" i="1"/>
  <c r="E21" i="1"/>
  <c r="G21" i="1" s="1"/>
  <c r="J21" i="1" s="1"/>
  <c r="G20" i="1"/>
  <c r="E20" i="1"/>
  <c r="G19" i="1"/>
  <c r="J19" i="1" s="1"/>
  <c r="E19" i="1"/>
  <c r="E18" i="1"/>
  <c r="G18" i="1" s="1"/>
  <c r="J18" i="1" s="1"/>
  <c r="G17" i="1"/>
  <c r="J17" i="1" s="1"/>
  <c r="E17" i="1"/>
  <c r="G16" i="1"/>
  <c r="J16" i="1" s="1"/>
  <c r="E16" i="1"/>
  <c r="E15" i="1"/>
  <c r="G15" i="1" s="1"/>
  <c r="J15" i="1" s="1"/>
  <c r="E14" i="1"/>
  <c r="G14" i="1" s="1"/>
  <c r="J14" i="1" s="1"/>
  <c r="E13" i="1"/>
  <c r="G13" i="1" s="1"/>
  <c r="J13" i="1" s="1"/>
  <c r="E12" i="1"/>
  <c r="G12" i="1" s="1"/>
  <c r="J12" i="1" s="1"/>
  <c r="E11" i="1"/>
  <c r="G11" i="1" s="1"/>
  <c r="J11" i="1" s="1"/>
  <c r="E10" i="1"/>
  <c r="G10" i="1" s="1"/>
  <c r="J10" i="1" s="1"/>
  <c r="G9" i="1"/>
  <c r="E9" i="1"/>
  <c r="G38" i="2" l="1"/>
  <c r="J9" i="2"/>
  <c r="J38" i="2" s="1"/>
  <c r="K140" i="3"/>
  <c r="O34" i="1"/>
  <c r="O30" i="1"/>
  <c r="O26" i="1"/>
  <c r="O32" i="1"/>
  <c r="G32" i="1" s="1"/>
  <c r="O28" i="1"/>
  <c r="S28" i="1" s="1"/>
  <c r="O33" i="1"/>
  <c r="O25" i="1"/>
  <c r="O36" i="1"/>
  <c r="S36" i="1" s="1"/>
  <c r="O29" i="1"/>
  <c r="O35" i="1"/>
  <c r="O31" i="1"/>
  <c r="O27" i="1"/>
  <c r="N35" i="1"/>
  <c r="S35" i="1" s="1"/>
  <c r="N31" i="1"/>
  <c r="N27" i="1"/>
  <c r="N26" i="1"/>
  <c r="N29" i="1"/>
  <c r="N25" i="1"/>
  <c r="S23" i="1"/>
  <c r="N34" i="1"/>
  <c r="N30" i="1"/>
  <c r="N33" i="1"/>
  <c r="N36" i="1"/>
  <c r="N32" i="1"/>
  <c r="S32" i="1" s="1"/>
  <c r="N28" i="1"/>
  <c r="G28" i="1" s="1"/>
  <c r="R26" i="1"/>
  <c r="P27" i="1"/>
  <c r="R30" i="1"/>
  <c r="P31" i="1"/>
  <c r="R34" i="1"/>
  <c r="P35" i="1"/>
  <c r="J9" i="1"/>
  <c r="P36" i="1"/>
  <c r="R28" i="1"/>
  <c r="P29" i="1"/>
  <c r="R32" i="1"/>
  <c r="P33" i="1"/>
  <c r="R36" i="1"/>
  <c r="R27" i="1"/>
  <c r="P28" i="1"/>
  <c r="R31" i="1"/>
  <c r="P32" i="1"/>
  <c r="R35" i="1"/>
  <c r="P25" i="1"/>
  <c r="Q25" i="1"/>
  <c r="M27" i="1"/>
  <c r="Q29" i="1"/>
  <c r="J29" i="1" s="1"/>
  <c r="M31" i="1"/>
  <c r="G36" i="1"/>
  <c r="R25" i="1"/>
  <c r="R37" i="1" s="1"/>
  <c r="P26" i="1"/>
  <c r="R29" i="1"/>
  <c r="P30" i="1"/>
  <c r="K18" i="3"/>
  <c r="K84" i="3" s="1"/>
  <c r="K142" i="3" s="1"/>
  <c r="P37" i="1" l="1"/>
  <c r="S31" i="1"/>
  <c r="G31" i="1"/>
  <c r="N37" i="1"/>
  <c r="S25" i="1"/>
  <c r="G25" i="1"/>
  <c r="S30" i="1"/>
  <c r="G30" i="1"/>
  <c r="S29" i="1"/>
  <c r="G29" i="1"/>
  <c r="G26" i="1"/>
  <c r="S26" i="1"/>
  <c r="G34" i="1"/>
  <c r="S34" i="1"/>
  <c r="S27" i="1"/>
  <c r="G27" i="1"/>
  <c r="O37" i="1"/>
  <c r="M37" i="1"/>
  <c r="G35" i="1"/>
  <c r="Q37" i="1"/>
  <c r="J25" i="1"/>
  <c r="J52" i="1" s="1"/>
  <c r="J41" i="2" s="1"/>
  <c r="S33" i="1"/>
  <c r="G33" i="1"/>
  <c r="G52" i="1" l="1"/>
  <c r="G41" i="2" s="1"/>
  <c r="S37" i="1"/>
</calcChain>
</file>

<file path=xl/sharedStrings.xml><?xml version="1.0" encoding="utf-8"?>
<sst xmlns="http://schemas.openxmlformats.org/spreadsheetml/2006/main" count="723" uniqueCount="127">
  <si>
    <t>PacifiCorp</t>
  </si>
  <si>
    <t>TOTAL</t>
  </si>
  <si>
    <t>WASHINGTON</t>
  </si>
  <si>
    <t>ACCOUNT</t>
  </si>
  <si>
    <t>Type</t>
  </si>
  <si>
    <t>COMPANY</t>
  </si>
  <si>
    <t>FACTOR</t>
  </si>
  <si>
    <t>FACTOR %</t>
  </si>
  <si>
    <t>ALLOCATED</t>
  </si>
  <si>
    <t>REF#</t>
  </si>
  <si>
    <t>Adjustment to Expense:</t>
  </si>
  <si>
    <t>Steam Depreciation Expense</t>
  </si>
  <si>
    <t>403SP</t>
  </si>
  <si>
    <t>CAGE</t>
  </si>
  <si>
    <t>CAGW</t>
  </si>
  <si>
    <t>SG</t>
  </si>
  <si>
    <t>OTHER</t>
  </si>
  <si>
    <t>JBG</t>
  </si>
  <si>
    <t>Hydro Depreciation Expense</t>
  </si>
  <si>
    <t>403HP</t>
  </si>
  <si>
    <t>SG-P</t>
  </si>
  <si>
    <t>SG-U</t>
  </si>
  <si>
    <t>Other Depreciation Expense</t>
  </si>
  <si>
    <t>403OP</t>
  </si>
  <si>
    <t>SG-W</t>
  </si>
  <si>
    <t>Situs</t>
  </si>
  <si>
    <t>WA</t>
  </si>
  <si>
    <t>Transmission Depreciation Expense</t>
  </si>
  <si>
    <t>403TP</t>
  </si>
  <si>
    <t>Total Company Distribution Amounts</t>
  </si>
  <si>
    <t>CA</t>
  </si>
  <si>
    <t>ID</t>
  </si>
  <si>
    <t>OR</t>
  </si>
  <si>
    <t>UT</t>
  </si>
  <si>
    <t>WYP</t>
  </si>
  <si>
    <t>Total</t>
  </si>
  <si>
    <t>Distribution Depreciation Expense</t>
  </si>
  <si>
    <t>General Depreciation Expense</t>
  </si>
  <si>
    <t>403GP</t>
  </si>
  <si>
    <t>WYU</t>
  </si>
  <si>
    <t xml:space="preserve">General Depreciation Expense </t>
  </si>
  <si>
    <t>SO</t>
  </si>
  <si>
    <t>JBE</t>
  </si>
  <si>
    <t>CN</t>
  </si>
  <si>
    <t>CAEE</t>
  </si>
  <si>
    <t>Total Depreciation Expense</t>
  </si>
  <si>
    <t>14.2.2</t>
  </si>
  <si>
    <t xml:space="preserve"> </t>
  </si>
  <si>
    <t>Description of Adjustment:</t>
  </si>
  <si>
    <t>404IP</t>
  </si>
  <si>
    <t>Intangible Amortization</t>
  </si>
  <si>
    <t>Hydro Amortization</t>
  </si>
  <si>
    <t>404HP</t>
  </si>
  <si>
    <t>Other Amortization</t>
  </si>
  <si>
    <t>404OP</t>
  </si>
  <si>
    <t>General Amortization</t>
  </si>
  <si>
    <t>404GP</t>
  </si>
  <si>
    <t>14.2.3</t>
  </si>
  <si>
    <t>Depreciation and Amortization Expense Summary</t>
  </si>
  <si>
    <t>12 ME Dec 2024</t>
  </si>
  <si>
    <t>12 ME Dec 2025</t>
  </si>
  <si>
    <t>Description</t>
  </si>
  <si>
    <t>Account</t>
  </si>
  <si>
    <t>Factor</t>
  </si>
  <si>
    <t>Function</t>
  </si>
  <si>
    <t>Dep/Amtz Code</t>
  </si>
  <si>
    <t>JAM Indicator</t>
  </si>
  <si>
    <t>Expense</t>
  </si>
  <si>
    <t>DEPRECIATION EXPENSE</t>
  </si>
  <si>
    <t>Steam Production Plant:</t>
  </si>
  <si>
    <t>Control Area Generation - East</t>
  </si>
  <si>
    <t>D</t>
  </si>
  <si>
    <t>STMP</t>
  </si>
  <si>
    <t>Control Area Generation - West</t>
  </si>
  <si>
    <t>System Generation</t>
  </si>
  <si>
    <t>Renewable - Blundell</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</si>
  <si>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</si>
  <si>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</si>
  <si>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</si>
  <si>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</si>
  <si>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</si>
  <si>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</si>
  <si>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</si>
  <si>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</si>
  <si>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</si>
  <si>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</si>
  <si>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Production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</si>
  <si>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</si>
  <si>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</si>
  <si>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</si>
  <si>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</si>
  <si>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</si>
  <si>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</si>
  <si>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</si>
  <si>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</si>
  <si>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</si>
  <si>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</si>
  <si>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</si>
  <si>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</si>
  <si>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</si>
  <si>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</si>
  <si>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</si>
  <si>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</si>
  <si>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Customer Service</t>
  </si>
  <si>
    <t>Control Area Energy - East</t>
  </si>
  <si>
    <t xml:space="preserve">  Total General Plant</t>
  </si>
  <si>
    <t>Ref 14.2</t>
  </si>
  <si>
    <t>AMORTIZATION EXPENSE</t>
  </si>
  <si>
    <t>Intangible Plant:</t>
  </si>
  <si>
    <t>A</t>
  </si>
  <si>
    <t>INTP</t>
  </si>
  <si>
    <t>Klamath Hydro Relicensing</t>
  </si>
  <si>
    <t>HYDPKA</t>
  </si>
  <si>
    <t xml:space="preserve">  Total Intangible Plant</t>
  </si>
  <si>
    <t xml:space="preserve">  Total Other Plant</t>
  </si>
  <si>
    <t>Total Amortization</t>
  </si>
  <si>
    <t>Ref 14.2.1</t>
  </si>
  <si>
    <t>Total Depreciation and Amortization</t>
  </si>
  <si>
    <t>Ref. 6.1.21</t>
  </si>
  <si>
    <t>Washington 2023 General Rate Case</t>
  </si>
  <si>
    <t>Pro Forma Depreciation and Amortization Expense - Year 2</t>
  </si>
  <si>
    <t>System Generation - Wind</t>
  </si>
  <si>
    <t>Adjustment</t>
  </si>
  <si>
    <t>PRO</t>
  </si>
  <si>
    <t>PAGE</t>
  </si>
  <si>
    <t>14.2.1</t>
  </si>
  <si>
    <t>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</si>
</sst>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0.0000%"/>
    <numFmt numFmtId="166" formatCode="0.000%"/>
  </numFmts>
  <fonts count="7" x14ac:knownFonts="1">
    <font>
      <sz val="11"/>
      <color theme="1"/>
      <name val="Calibri"/>
      <family val="2"/>
      <scheme val="minor"/>
    </font>
    <font>
      <sz val="12"/>
      <name val="Times New Roman"/>
      <family val="1"/>
    </font>
    <font>
      <sz val="9"/>
      <name val="Arial"/>
      <family val="2"/>
    </font>
    <font>
      <sz val="10"/>
      <name val="Arial"/>
      <family val="2"/>
    </font>
    <font>
      <b/>
      <sz val="10"/>
      <name val="Arial"/>
      <family val="2"/>
    </font>
    <font>
      <sz val="10"/>
      <color indexed="8"/>
      <name val="Arial"/>
      <family val="2"/>
    </font>
    <font>
      <u/>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s>
  <cellStyleXfs count="7">
    <xf numFmtId="0" fontId="0" fillId="0" borderId="0"/>
    <xf numFmtId="0" fontId="1"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5" fillId="2" borderId="11" applyNumberFormat="0" applyProtection="0">
      <alignment horizontal="left" vertical="center" indent="1"/>
    </xf>
    <xf numFmtId="43" fontId="3" fillId="0" borderId="0" applyFont="0" applyFill="0" applyBorder="0" applyAlignment="0" applyProtection="0"/>
  </cellStyleXfs>
  <cellXfs count="60">
    <xf numFmtId="0" fontId="0" fillId="0" borderId="0" xfId="0"/>
    <xf numFmtId="164" fontId="3" fillId="0" borderId="0" xfId="2" applyNumberFormat="1" applyFont="1" applyFill="1"/>
    <xf numFmtId="0" fontId="3" fillId="0" borderId="0" xfId="5" quotePrefix="1" applyNumberFormat="1" applyFont="1" applyFill="1" applyBorder="1" applyAlignment="1" applyProtection="1">
      <alignment horizontal="left" vertical="center"/>
      <protection locked="0"/>
    </xf>
    <xf numFmtId="164" fontId="3" fillId="0" borderId="0" xfId="6" applyNumberFormat="1" applyFont="1" applyFill="1" applyBorder="1"/>
    <xf numFmtId="164" fontId="3" fillId="0" borderId="0" xfId="2" applyNumberFormat="1" applyFont="1" applyFill="1" applyBorder="1"/>
    <xf numFmtId="166" fontId="3" fillId="0" borderId="0" xfId="4" applyNumberFormat="1" applyFont="1" applyFill="1" applyBorder="1" applyAlignment="1">
      <alignment horizontal="center"/>
    </xf>
    <xf numFmtId="41" fontId="3" fillId="0" borderId="1" xfId="2" applyNumberFormat="1" applyFont="1" applyFill="1" applyBorder="1" applyAlignment="1">
      <alignment horizontal="center"/>
    </xf>
    <xf numFmtId="165" fontId="3" fillId="0" borderId="0" xfId="4" applyNumberFormat="1" applyFont="1" applyFill="1" applyBorder="1" applyAlignment="1">
      <alignment horizontal="center"/>
    </xf>
    <xf numFmtId="41" fontId="3" fillId="0" borderId="0" xfId="2" applyNumberFormat="1" applyFont="1" applyFill="1" applyBorder="1" applyAlignment="1">
      <alignment horizontal="center"/>
    </xf>
    <xf numFmtId="43" fontId="3" fillId="0" borderId="0" xfId="2" applyFont="1" applyFill="1" applyBorder="1" applyAlignment="1">
      <alignment horizontal="center"/>
    </xf>
    <xf numFmtId="164" fontId="3" fillId="0" borderId="0" xfId="2" applyNumberFormat="1" applyFont="1" applyFill="1" applyBorder="1" applyAlignment="1"/>
    <xf numFmtId="0" fontId="4" fillId="0" borderId="0" xfId="3" applyFont="1" applyFill="1"/>
    <xf numFmtId="0" fontId="4" fillId="0" borderId="0" xfId="1" applyFont="1" applyFill="1"/>
    <xf numFmtId="0" fontId="4" fillId="0" borderId="0" xfId="3" applyFont="1" applyFill="1" applyAlignment="1">
      <alignment horizontal="center"/>
    </xf>
    <xf numFmtId="0" fontId="4" fillId="0" borderId="10" xfId="3" applyFont="1" applyFill="1" applyBorder="1" applyAlignment="1">
      <alignment horizontal="center"/>
    </xf>
    <xf numFmtId="164" fontId="4" fillId="0" borderId="1" xfId="2" applyNumberFormat="1" applyFont="1" applyFill="1" applyBorder="1"/>
    <xf numFmtId="164" fontId="4" fillId="0" borderId="0" xfId="2" applyNumberFormat="1" applyFont="1" applyFill="1" applyAlignment="1">
      <alignment horizontal="right"/>
    </xf>
    <xf numFmtId="0" fontId="4" fillId="0" borderId="0" xfId="3" applyFont="1" applyFill="1" applyAlignment="1">
      <alignment horizontal="right"/>
    </xf>
    <xf numFmtId="43" fontId="4" fillId="0" borderId="0" xfId="3" applyNumberFormat="1" applyFont="1" applyFill="1"/>
    <xf numFmtId="0" fontId="3" fillId="0" borderId="0" xfId="3" applyFont="1" applyFill="1"/>
    <xf numFmtId="0" fontId="3" fillId="0" borderId="0" xfId="3" applyFont="1" applyFill="1" applyAlignment="1">
      <alignment horizontal="center"/>
    </xf>
    <xf numFmtId="0" fontId="4" fillId="0" borderId="10" xfId="3" applyFont="1" applyFill="1" applyBorder="1"/>
    <xf numFmtId="0" fontId="3" fillId="0" borderId="0" xfId="3" applyFont="1" applyFill="1" applyAlignment="1">
      <alignment horizontal="left"/>
    </xf>
    <xf numFmtId="164" fontId="3" fillId="0" borderId="1" xfId="2" applyNumberFormat="1" applyFont="1" applyFill="1" applyBorder="1"/>
    <xf numFmtId="164" fontId="2" fillId="0" borderId="0" xfId="2" applyNumberFormat="1" applyFont="1" applyFill="1"/>
    <xf numFmtId="0" fontId="3" fillId="0" borderId="0" xfId="3" applyFont="1" applyFill="1" applyAlignment="1">
      <alignment horizontal="right"/>
    </xf>
    <xf numFmtId="0" fontId="3" fillId="0" borderId="0" xfId="5" applyNumberFormat="1" applyFont="1" applyFill="1" applyBorder="1" applyAlignment="1" applyProtection="1">
      <alignment horizontal="left" vertical="center"/>
      <protection locked="0"/>
    </xf>
    <xf numFmtId="0" fontId="3" fillId="0" borderId="0" xfId="5" quotePrefix="1"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horizontal="center" vertical="center"/>
      <protection locked="0"/>
    </xf>
    <xf numFmtId="164" fontId="3" fillId="0" borderId="12" xfId="2" applyNumberFormat="1" applyFont="1" applyFill="1" applyBorder="1"/>
    <xf numFmtId="164" fontId="4" fillId="0" borderId="0" xfId="3" applyNumberFormat="1" applyFont="1" applyFill="1" applyAlignment="1">
      <alignment horizontal="center"/>
    </xf>
    <xf numFmtId="164" fontId="3" fillId="0" borderId="0" xfId="3" applyNumberFormat="1" applyFont="1" applyFill="1"/>
    <xf numFmtId="43" fontId="3" fillId="0" borderId="0" xfId="3" applyNumberFormat="1" applyFont="1" applyFill="1"/>
    <xf numFmtId="0" fontId="3" fillId="0" borderId="0" xfId="1" applyFont="1" applyFill="1"/>
    <xf numFmtId="0" fontId="3" fillId="0" borderId="0" xfId="1" applyFont="1" applyFill="1" applyAlignment="1">
      <alignment horizontal="center"/>
    </xf>
    <xf numFmtId="0" fontId="6" fillId="0" borderId="0" xfId="1" applyFont="1" applyFill="1" applyAlignment="1">
      <alignment horizontal="center"/>
    </xf>
    <xf numFmtId="0" fontId="4" fillId="0" borderId="0" xfId="1" applyFont="1" applyFill="1" applyAlignment="1">
      <alignment horizontal="left"/>
    </xf>
    <xf numFmtId="164" fontId="3" fillId="0" borderId="0" xfId="2" applyNumberFormat="1" applyFont="1" applyFill="1" applyBorder="1" applyAlignment="1">
      <alignment horizontal="center"/>
    </xf>
    <xf numFmtId="0" fontId="3" fillId="0" borderId="0" xfId="1" applyFont="1" applyFill="1" applyAlignment="1">
      <alignment horizontal="left"/>
    </xf>
    <xf numFmtId="0" fontId="3" fillId="0" borderId="0" xfId="1" applyFont="1" applyFill="1" applyAlignment="1">
      <alignment horizontal="right"/>
    </xf>
    <xf numFmtId="164" fontId="3" fillId="0" borderId="1" xfId="2" applyNumberFormat="1" applyFont="1" applyFill="1" applyBorder="1" applyAlignment="1">
      <alignment horizontal="center"/>
    </xf>
    <xf numFmtId="0" fontId="3" fillId="0" borderId="0" xfId="1" quotePrefix="1" applyFont="1" applyFill="1" applyAlignment="1">
      <alignment horizontal="left"/>
    </xf>
    <xf numFmtId="0" fontId="3" fillId="0" borderId="2" xfId="1" applyFont="1" applyFill="1" applyBorder="1"/>
    <xf numFmtId="0" fontId="3" fillId="0" borderId="3" xfId="1" quotePrefix="1" applyFont="1" applyFill="1" applyBorder="1" applyAlignment="1">
      <alignment horizontal="left"/>
    </xf>
    <xf numFmtId="0" fontId="3" fillId="0" borderId="3" xfId="1" applyFont="1" applyFill="1" applyBorder="1"/>
    <xf numFmtId="0" fontId="3" fillId="0" borderId="3" xfId="1" applyFont="1" applyFill="1" applyBorder="1" applyAlignment="1">
      <alignment horizontal="center"/>
    </xf>
    <xf numFmtId="0" fontId="3" fillId="0" borderId="4" xfId="1" applyFont="1" applyFill="1" applyBorder="1" applyAlignment="1">
      <alignment horizontal="center"/>
    </xf>
    <xf numFmtId="0" fontId="3" fillId="0" borderId="5" xfId="1" applyFont="1" applyFill="1" applyBorder="1"/>
    <xf numFmtId="3" fontId="3" fillId="0" borderId="0" xfId="1" applyNumberFormat="1" applyFont="1" applyFill="1" applyAlignment="1">
      <alignment horizontal="center"/>
    </xf>
    <xf numFmtId="0" fontId="3" fillId="0" borderId="6" xfId="1" applyFont="1" applyFill="1" applyBorder="1" applyAlignment="1">
      <alignment horizontal="center"/>
    </xf>
    <xf numFmtId="0" fontId="3" fillId="0" borderId="7" xfId="1" applyFont="1" applyFill="1" applyBorder="1"/>
    <xf numFmtId="0" fontId="3" fillId="0" borderId="8" xfId="1" applyFont="1" applyFill="1" applyBorder="1"/>
    <xf numFmtId="0" fontId="3" fillId="0" borderId="8" xfId="1" applyFont="1" applyFill="1" applyBorder="1" applyAlignment="1">
      <alignment horizontal="center"/>
    </xf>
    <xf numFmtId="0" fontId="3" fillId="0" borderId="9" xfId="1" applyFont="1" applyFill="1" applyBorder="1" applyAlignment="1">
      <alignment horizontal="center"/>
    </xf>
    <xf numFmtId="164" fontId="3" fillId="0" borderId="0" xfId="1" applyNumberFormat="1" applyFont="1" applyFill="1" applyBorder="1"/>
    <xf numFmtId="0" fontId="3" fillId="0" borderId="0" xfId="1" applyFont="1" applyFill="1" applyBorder="1"/>
    <xf numFmtId="166" fontId="3" fillId="0" borderId="0" xfId="4" applyNumberFormat="1" applyFont="1" applyFill="1" applyAlignment="1">
      <alignment horizontal="center"/>
    </xf>
    <xf numFmtId="43" fontId="3" fillId="0" borderId="0" xfId="2" applyFont="1" applyFill="1"/>
    <xf numFmtId="3" fontId="3" fillId="0" borderId="3" xfId="1" applyNumberFormat="1" applyFont="1" applyFill="1" applyBorder="1" applyAlignment="1">
      <alignment horizontal="center"/>
    </xf>
    <xf numFmtId="0" fontId="3" fillId="0" borderId="0" xfId="1" applyFont="1" applyFill="1" applyAlignment="1">
      <alignment horizontal="center"/>
    </xf>
  </cellXfs>
  <cellStyles count="7">
    <cellStyle name="Comma 2" xfId="2" xr:uid="{E9F120B9-187B-4DAB-92D1-F9FA0F799262}"/>
    <cellStyle name="Comma 2 2" xfId="6" xr:uid="{811F0359-2625-417A-BD90-C9860316C84B}"/>
    <cellStyle name="Normal" xfId="0" builtinId="0"/>
    <cellStyle name="Normal 2 2" xfId="3" xr:uid="{693B7C6F-0098-4798-AA5C-DFABC3F9AB56}"/>
    <cellStyle name="Normal_Copy of File50007" xfId="1" xr:uid="{6A710854-7C79-4FBC-88F0-2F068BF3DEC8}"/>
    <cellStyle name="Percent 2" xfId="4" xr:uid="{B730D755-C773-4BD0-8327-882D46B28CED}"/>
    <cellStyle name="SAPBEXstdItem" xfId="5" xr:uid="{2AE829A3-0FF8-4493-AD0B-13485CD3A350}"/>
  </cellStyles>
  <dxfs count="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102870</xdr:colOff>
      <xdr:row>55</xdr:row>
      <xdr:rowOff>76200</xdr:rowOff>
    </xdr:from>
    <xdr:to>
      <xdr:col>10</xdr:col>
      <xdr:colOff>266700</xdr:colOff>
      <xdr:row>61</xdr:row>
      <xdr:rowOff>133350</xdr:rowOff>
    </xdr:to>
    <xdr:sp macro="" textlink="">
      <xdr:nvSpPr>
        <xdr:cNvPr id="2" name="Text 12">
          <a:extLst>
            <a:ext uri="{FF2B5EF4-FFF2-40B4-BE49-F238E27FC236}">
              <a16:creationId xmlns:a16="http://schemas.microsoft.com/office/drawing/2014/main" id="{7CA6671F-C2C1-4426-8F08-D59E14F1B44E}"/>
            </a:ext>
          </a:extLst>
        </xdr:cNvPr>
        <xdr:cNvSpPr txBox="1">
          <a:spLocks noChangeArrowheads="1"/>
        </xdr:cNvSpPr>
      </xdr:nvSpPr>
      <xdr:spPr bwMode="auto">
        <a:xfrm>
          <a:off x="274320" y="8458200"/>
          <a:ext cx="7098030" cy="9715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a:cs typeface="Arial"/>
            </a:rPr>
            <a:t>Incremental depreciation expense is calculated on the plant additions included in this filing in adjustments 8.4 and 14.1.  This adjustment reflects the incremental depreciation expense in results for calendar year 2025, matching the level of capital rate base in-service through calendar year 2025. Supporting</a:t>
          </a:r>
          <a:r>
            <a:rPr lang="en-US" sz="1000" b="0" i="0" strike="noStrike" baseline="0">
              <a:solidFill>
                <a:srgbClr val="000000"/>
              </a:solidFill>
              <a:latin typeface="Arial"/>
              <a:cs typeface="Arial"/>
            </a:rPr>
            <a:t> documentation detailing the calculation of incremental depreciation expense from 2024 levels to 2025 levels is contained in Exhibit No. SLC-4, pages 6.1.4 - 6.1.21.</a:t>
          </a:r>
          <a:endParaRPr lang="en-US" sz="10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52</xdr:row>
      <xdr:rowOff>76200</xdr:rowOff>
    </xdr:from>
    <xdr:to>
      <xdr:col>10</xdr:col>
      <xdr:colOff>438150</xdr:colOff>
      <xdr:row>60</xdr:row>
      <xdr:rowOff>47625</xdr:rowOff>
    </xdr:to>
    <xdr:sp macro="" textlink="">
      <xdr:nvSpPr>
        <xdr:cNvPr id="2" name="Text 12">
          <a:extLst>
            <a:ext uri="{FF2B5EF4-FFF2-40B4-BE49-F238E27FC236}">
              <a16:creationId xmlns:a16="http://schemas.microsoft.com/office/drawing/2014/main" id="{F8801685-2807-450C-8B53-C73D42959EB6}"/>
            </a:ext>
          </a:extLst>
        </xdr:cNvPr>
        <xdr:cNvSpPr txBox="1">
          <a:spLocks noChangeArrowheads="1"/>
        </xdr:cNvSpPr>
      </xdr:nvSpPr>
      <xdr:spPr bwMode="auto">
        <a:xfrm>
          <a:off x="114300" y="8001000"/>
          <a:ext cx="7429500" cy="1190625"/>
        </a:xfrm>
        <a:prstGeom prst="rect">
          <a:avLst/>
        </a:prstGeom>
        <a:solidFill>
          <a:srgbClr val="FFFFFF"/>
        </a:solidFill>
        <a:ln w="1">
          <a:noFill/>
          <a:miter lim="800000"/>
          <a:headEnd/>
          <a:tailEnd/>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000" b="0" i="0">
              <a:effectLst/>
              <a:latin typeface="Arial" panose="020B0604020202020204" pitchFamily="34" charset="0"/>
              <a:ea typeface="+mn-ea"/>
              <a:cs typeface="Arial" panose="020B0604020202020204" pitchFamily="34" charset="0"/>
            </a:rPr>
            <a:t>Incremental depreciation expense is calculated on the plant additions included in this filing in adjustments 8.4 and 14.1.  This adjustment reflects the incremental depreciation expense in results for calendar year 2025, matching the level of capital rate base in-service through calendar year 2025. Supporting</a:t>
          </a:r>
          <a:r>
            <a:rPr lang="en-US" sz="1000" b="0" i="0" baseline="0">
              <a:effectLst/>
              <a:latin typeface="Arial" panose="020B0604020202020204" pitchFamily="34" charset="0"/>
              <a:ea typeface="+mn-ea"/>
              <a:cs typeface="Arial" panose="020B0604020202020204" pitchFamily="34" charset="0"/>
            </a:rPr>
            <a:t> documentation detailing the calculation of incremental depreciation expense from 2024 levels to 2025 levels is contained in Exhibit No. SLC-4, pages 6.1.4 - 6.1.21.</a:t>
          </a:r>
          <a:endParaRPr lang="en-US" sz="1000">
            <a:effectLst/>
            <a:latin typeface="Arial" panose="020B0604020202020204" pitchFamily="34" charset="0"/>
            <a:cs typeface="Arial" panose="020B0604020202020204" pitchFamily="34" charset="0"/>
          </a:endParaRPr>
        </a:p>
        <a:p>
          <a:pPr rtl="0"/>
          <a:endParaRPr lang="en-US" sz="1000">
            <a:effectLst/>
            <a:latin typeface="Arial" panose="020B0604020202020204" pitchFamily="34" charset="0"/>
            <a:cs typeface="Arial" panose="020B0604020202020204" pitchFamily="34" charset="0"/>
          </a:endParaRPr>
        </a:p>
        <a:p>
          <a:pPr algn="l" rtl="0">
            <a:defRPr sz="1000"/>
          </a:pPr>
          <a:endParaRPr lang="en-US" sz="1000" b="0" i="0" strike="noStrike">
            <a:solidFill>
              <a:srgbClr val="000000"/>
            </a:solidFill>
            <a:latin typeface="Arial" panose="020B0604020202020204" pitchFamily="34" charset="0"/>
            <a:cs typeface="Arial" panose="020B0604020202020204" pitchFamily="34" charset="0"/>
          </a:endParaRP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FE5-11EE-4838-9A90-F433D21BAD9A}">
  <sheetPr>
    <pageSetUpPr fitToPage="1"/>
  </sheetPr>
  <dimension ref="A1:S403"/>
  <sheetViews>
    <sheetView view="pageBreakPreview" zoomScale="90" zoomScaleNormal="100" zoomScaleSheetLayoutView="90" workbookViewId="0">
      <pane xSplit="1" ySplit="7" topLeftCell="B32" activePane="bottomRight" state="frozen"/>
      <selection activeCell="O26" sqref="O26"/>
      <selection pane="topRight" activeCell="O26" sqref="O26"/>
      <selection pane="bottomLeft" activeCell="O26" sqref="O26"/>
      <selection pane="bottomRight" activeCell="J40" sqref="J40"/>
    </sheetView>
  </sheetViews>
  <sheetFormatPr defaultColWidth="10" defaultRowHeight="12.75" x14ac:dyDescent="0.2"/>
  <cols>
    <col min="1" max="1" width="2.5703125" style="33" customWidth="1"/>
    <col min="2" max="2" width="7.28515625" style="33" customWidth="1"/>
    <col min="3" max="3" width="25.85546875" style="33" customWidth="1"/>
    <col min="4" max="4" width="9.7109375" style="33" customWidth="1"/>
    <col min="5" max="5" width="9.7109375" style="33" hidden="1" customWidth="1"/>
    <col min="6" max="6" width="4.7109375" style="33" customWidth="1"/>
    <col min="7" max="7" width="14.42578125" style="33" customWidth="1"/>
    <col min="8" max="8" width="11.28515625" style="33" customWidth="1"/>
    <col min="9" max="9" width="11.140625" style="33" bestFit="1" customWidth="1"/>
    <col min="10" max="10" width="13" style="33" customWidth="1"/>
    <col min="11" max="11" width="8.28515625" style="33" customWidth="1"/>
    <col min="12" max="12" width="14.28515625" style="33" bestFit="1" customWidth="1"/>
    <col min="13" max="13" width="11.7109375" style="33" customWidth="1"/>
    <col min="14" max="14" width="10.140625" style="33" bestFit="1" customWidth="1"/>
    <col min="15" max="16" width="11.140625" style="33" bestFit="1" customWidth="1"/>
    <col min="17" max="18" width="10.140625" style="33" bestFit="1" customWidth="1"/>
    <col min="19" max="19" width="13.7109375" style="33" customWidth="1"/>
    <col min="20" max="21" width="12.42578125" style="33" bestFit="1" customWidth="1"/>
    <col min="22" max="22" width="12.140625" style="33" bestFit="1" customWidth="1"/>
    <col min="23" max="23" width="11.42578125" style="33" bestFit="1" customWidth="1"/>
    <col min="24" max="24" width="10.140625" style="33" customWidth="1"/>
    <col min="25" max="256" width="10" style="33"/>
    <col min="257" max="257" width="2.5703125" style="33" customWidth="1"/>
    <col min="258" max="258" width="7.28515625" style="33" customWidth="1"/>
    <col min="259" max="259" width="23.5703125" style="33" customWidth="1"/>
    <col min="260" max="260" width="9.7109375" style="33" customWidth="1"/>
    <col min="261" max="261" width="0" style="33" hidden="1" customWidth="1"/>
    <col min="262" max="262" width="4.7109375" style="33" customWidth="1"/>
    <col min="263" max="263" width="14.42578125" style="33" customWidth="1"/>
    <col min="264" max="264" width="11.28515625" style="33" customWidth="1"/>
    <col min="265" max="265" width="10.28515625" style="33" customWidth="1"/>
    <col min="266" max="266" width="13" style="33" customWidth="1"/>
    <col min="267" max="267" width="8.28515625" style="33" customWidth="1"/>
    <col min="268" max="512" width="10" style="33"/>
    <col min="513" max="513" width="2.5703125" style="33" customWidth="1"/>
    <col min="514" max="514" width="7.28515625" style="33" customWidth="1"/>
    <col min="515" max="515" width="23.5703125" style="33" customWidth="1"/>
    <col min="516" max="516" width="9.7109375" style="33" customWidth="1"/>
    <col min="517" max="517" width="0" style="33" hidden="1" customWidth="1"/>
    <col min="518" max="518" width="4.7109375" style="33" customWidth="1"/>
    <col min="519" max="519" width="14.42578125" style="33" customWidth="1"/>
    <col min="520" max="520" width="11.28515625" style="33" customWidth="1"/>
    <col min="521" max="521" width="10.28515625" style="33" customWidth="1"/>
    <col min="522" max="522" width="13" style="33" customWidth="1"/>
    <col min="523" max="523" width="8.28515625" style="33" customWidth="1"/>
    <col min="524" max="768" width="10" style="33"/>
    <col min="769" max="769" width="2.5703125" style="33" customWidth="1"/>
    <col min="770" max="770" width="7.28515625" style="33" customWidth="1"/>
    <col min="771" max="771" width="23.5703125" style="33" customWidth="1"/>
    <col min="772" max="772" width="9.7109375" style="33" customWidth="1"/>
    <col min="773" max="773" width="0" style="33" hidden="1" customWidth="1"/>
    <col min="774" max="774" width="4.7109375" style="33" customWidth="1"/>
    <col min="775" max="775" width="14.42578125" style="33" customWidth="1"/>
    <col min="776" max="776" width="11.28515625" style="33" customWidth="1"/>
    <col min="777" max="777" width="10.28515625" style="33" customWidth="1"/>
    <col min="778" max="778" width="13" style="33" customWidth="1"/>
    <col min="779" max="779" width="8.28515625" style="33" customWidth="1"/>
    <col min="780" max="1024" width="10" style="33"/>
    <col min="1025" max="1025" width="2.5703125" style="33" customWidth="1"/>
    <col min="1026" max="1026" width="7.28515625" style="33" customWidth="1"/>
    <col min="1027" max="1027" width="23.5703125" style="33" customWidth="1"/>
    <col min="1028" max="1028" width="9.7109375" style="33" customWidth="1"/>
    <col min="1029" max="1029" width="0" style="33" hidden="1" customWidth="1"/>
    <col min="1030" max="1030" width="4.7109375" style="33" customWidth="1"/>
    <col min="1031" max="1031" width="14.42578125" style="33" customWidth="1"/>
    <col min="1032" max="1032" width="11.28515625" style="33" customWidth="1"/>
    <col min="1033" max="1033" width="10.28515625" style="33" customWidth="1"/>
    <col min="1034" max="1034" width="13" style="33" customWidth="1"/>
    <col min="1035" max="1035" width="8.28515625" style="33" customWidth="1"/>
    <col min="1036" max="1280" width="10" style="33"/>
    <col min="1281" max="1281" width="2.5703125" style="33" customWidth="1"/>
    <col min="1282" max="1282" width="7.28515625" style="33" customWidth="1"/>
    <col min="1283" max="1283" width="23.5703125" style="33" customWidth="1"/>
    <col min="1284" max="1284" width="9.7109375" style="33" customWidth="1"/>
    <col min="1285" max="1285" width="0" style="33" hidden="1" customWidth="1"/>
    <col min="1286" max="1286" width="4.7109375" style="33" customWidth="1"/>
    <col min="1287" max="1287" width="14.42578125" style="33" customWidth="1"/>
    <col min="1288" max="1288" width="11.28515625" style="33" customWidth="1"/>
    <col min="1289" max="1289" width="10.28515625" style="33" customWidth="1"/>
    <col min="1290" max="1290" width="13" style="33" customWidth="1"/>
    <col min="1291" max="1291" width="8.28515625" style="33" customWidth="1"/>
    <col min="1292" max="1536" width="10" style="33"/>
    <col min="1537" max="1537" width="2.5703125" style="33" customWidth="1"/>
    <col min="1538" max="1538" width="7.28515625" style="33" customWidth="1"/>
    <col min="1539" max="1539" width="23.5703125" style="33" customWidth="1"/>
    <col min="1540" max="1540" width="9.7109375" style="33" customWidth="1"/>
    <col min="1541" max="1541" width="0" style="33" hidden="1" customWidth="1"/>
    <col min="1542" max="1542" width="4.7109375" style="33" customWidth="1"/>
    <col min="1543" max="1543" width="14.42578125" style="33" customWidth="1"/>
    <col min="1544" max="1544" width="11.28515625" style="33" customWidth="1"/>
    <col min="1545" max="1545" width="10.28515625" style="33" customWidth="1"/>
    <col min="1546" max="1546" width="13" style="33" customWidth="1"/>
    <col min="1547" max="1547" width="8.28515625" style="33" customWidth="1"/>
    <col min="1548" max="1792" width="10" style="33"/>
    <col min="1793" max="1793" width="2.5703125" style="33" customWidth="1"/>
    <col min="1794" max="1794" width="7.28515625" style="33" customWidth="1"/>
    <col min="1795" max="1795" width="23.5703125" style="33" customWidth="1"/>
    <col min="1796" max="1796" width="9.7109375" style="33" customWidth="1"/>
    <col min="1797" max="1797" width="0" style="33" hidden="1" customWidth="1"/>
    <col min="1798" max="1798" width="4.7109375" style="33" customWidth="1"/>
    <col min="1799" max="1799" width="14.42578125" style="33" customWidth="1"/>
    <col min="1800" max="1800" width="11.28515625" style="33" customWidth="1"/>
    <col min="1801" max="1801" width="10.28515625" style="33" customWidth="1"/>
    <col min="1802" max="1802" width="13" style="33" customWidth="1"/>
    <col min="1803" max="1803" width="8.28515625" style="33" customWidth="1"/>
    <col min="1804" max="2048" width="10" style="33"/>
    <col min="2049" max="2049" width="2.5703125" style="33" customWidth="1"/>
    <col min="2050" max="2050" width="7.28515625" style="33" customWidth="1"/>
    <col min="2051" max="2051" width="23.5703125" style="33" customWidth="1"/>
    <col min="2052" max="2052" width="9.7109375" style="33" customWidth="1"/>
    <col min="2053" max="2053" width="0" style="33" hidden="1" customWidth="1"/>
    <col min="2054" max="2054" width="4.7109375" style="33" customWidth="1"/>
    <col min="2055" max="2055" width="14.42578125" style="33" customWidth="1"/>
    <col min="2056" max="2056" width="11.28515625" style="33" customWidth="1"/>
    <col min="2057" max="2057" width="10.28515625" style="33" customWidth="1"/>
    <col min="2058" max="2058" width="13" style="33" customWidth="1"/>
    <col min="2059" max="2059" width="8.28515625" style="33" customWidth="1"/>
    <col min="2060" max="2304" width="10" style="33"/>
    <col min="2305" max="2305" width="2.5703125" style="33" customWidth="1"/>
    <col min="2306" max="2306" width="7.28515625" style="33" customWidth="1"/>
    <col min="2307" max="2307" width="23.5703125" style="33" customWidth="1"/>
    <col min="2308" max="2308" width="9.7109375" style="33" customWidth="1"/>
    <col min="2309" max="2309" width="0" style="33" hidden="1" customWidth="1"/>
    <col min="2310" max="2310" width="4.7109375" style="33" customWidth="1"/>
    <col min="2311" max="2311" width="14.42578125" style="33" customWidth="1"/>
    <col min="2312" max="2312" width="11.28515625" style="33" customWidth="1"/>
    <col min="2313" max="2313" width="10.28515625" style="33" customWidth="1"/>
    <col min="2314" max="2314" width="13" style="33" customWidth="1"/>
    <col min="2315" max="2315" width="8.28515625" style="33" customWidth="1"/>
    <col min="2316" max="2560" width="10" style="33"/>
    <col min="2561" max="2561" width="2.5703125" style="33" customWidth="1"/>
    <col min="2562" max="2562" width="7.28515625" style="33" customWidth="1"/>
    <col min="2563" max="2563" width="23.5703125" style="33" customWidth="1"/>
    <col min="2564" max="2564" width="9.7109375" style="33" customWidth="1"/>
    <col min="2565" max="2565" width="0" style="33" hidden="1" customWidth="1"/>
    <col min="2566" max="2566" width="4.7109375" style="33" customWidth="1"/>
    <col min="2567" max="2567" width="14.42578125" style="33" customWidth="1"/>
    <col min="2568" max="2568" width="11.28515625" style="33" customWidth="1"/>
    <col min="2569" max="2569" width="10.28515625" style="33" customWidth="1"/>
    <col min="2570" max="2570" width="13" style="33" customWidth="1"/>
    <col min="2571" max="2571" width="8.28515625" style="33" customWidth="1"/>
    <col min="2572" max="2816" width="10" style="33"/>
    <col min="2817" max="2817" width="2.5703125" style="33" customWidth="1"/>
    <col min="2818" max="2818" width="7.28515625" style="33" customWidth="1"/>
    <col min="2819" max="2819" width="23.5703125" style="33" customWidth="1"/>
    <col min="2820" max="2820" width="9.7109375" style="33" customWidth="1"/>
    <col min="2821" max="2821" width="0" style="33" hidden="1" customWidth="1"/>
    <col min="2822" max="2822" width="4.7109375" style="33" customWidth="1"/>
    <col min="2823" max="2823" width="14.42578125" style="33" customWidth="1"/>
    <col min="2824" max="2824" width="11.28515625" style="33" customWidth="1"/>
    <col min="2825" max="2825" width="10.28515625" style="33" customWidth="1"/>
    <col min="2826" max="2826" width="13" style="33" customWidth="1"/>
    <col min="2827" max="2827" width="8.28515625" style="33" customWidth="1"/>
    <col min="2828" max="3072" width="10" style="33"/>
    <col min="3073" max="3073" width="2.5703125" style="33" customWidth="1"/>
    <col min="3074" max="3074" width="7.28515625" style="33" customWidth="1"/>
    <col min="3075" max="3075" width="23.5703125" style="33" customWidth="1"/>
    <col min="3076" max="3076" width="9.7109375" style="33" customWidth="1"/>
    <col min="3077" max="3077" width="0" style="33" hidden="1" customWidth="1"/>
    <col min="3078" max="3078" width="4.7109375" style="33" customWidth="1"/>
    <col min="3079" max="3079" width="14.42578125" style="33" customWidth="1"/>
    <col min="3080" max="3080" width="11.28515625" style="33" customWidth="1"/>
    <col min="3081" max="3081" width="10.28515625" style="33" customWidth="1"/>
    <col min="3082" max="3082" width="13" style="33" customWidth="1"/>
    <col min="3083" max="3083" width="8.28515625" style="33" customWidth="1"/>
    <col min="3084" max="3328" width="10" style="33"/>
    <col min="3329" max="3329" width="2.5703125" style="33" customWidth="1"/>
    <col min="3330" max="3330" width="7.28515625" style="33" customWidth="1"/>
    <col min="3331" max="3331" width="23.5703125" style="33" customWidth="1"/>
    <col min="3332" max="3332" width="9.7109375" style="33" customWidth="1"/>
    <col min="3333" max="3333" width="0" style="33" hidden="1" customWidth="1"/>
    <col min="3334" max="3334" width="4.7109375" style="33" customWidth="1"/>
    <col min="3335" max="3335" width="14.42578125" style="33" customWidth="1"/>
    <col min="3336" max="3336" width="11.28515625" style="33" customWidth="1"/>
    <col min="3337" max="3337" width="10.28515625" style="33" customWidth="1"/>
    <col min="3338" max="3338" width="13" style="33" customWidth="1"/>
    <col min="3339" max="3339" width="8.28515625" style="33" customWidth="1"/>
    <col min="3340" max="3584" width="10" style="33"/>
    <col min="3585" max="3585" width="2.5703125" style="33" customWidth="1"/>
    <col min="3586" max="3586" width="7.28515625" style="33" customWidth="1"/>
    <col min="3587" max="3587" width="23.5703125" style="33" customWidth="1"/>
    <col min="3588" max="3588" width="9.7109375" style="33" customWidth="1"/>
    <col min="3589" max="3589" width="0" style="33" hidden="1" customWidth="1"/>
    <col min="3590" max="3590" width="4.7109375" style="33" customWidth="1"/>
    <col min="3591" max="3591" width="14.42578125" style="33" customWidth="1"/>
    <col min="3592" max="3592" width="11.28515625" style="33" customWidth="1"/>
    <col min="3593" max="3593" width="10.28515625" style="33" customWidth="1"/>
    <col min="3594" max="3594" width="13" style="33" customWidth="1"/>
    <col min="3595" max="3595" width="8.28515625" style="33" customWidth="1"/>
    <col min="3596" max="3840" width="10" style="33"/>
    <col min="3841" max="3841" width="2.5703125" style="33" customWidth="1"/>
    <col min="3842" max="3842" width="7.28515625" style="33" customWidth="1"/>
    <col min="3843" max="3843" width="23.5703125" style="33" customWidth="1"/>
    <col min="3844" max="3844" width="9.7109375" style="33" customWidth="1"/>
    <col min="3845" max="3845" width="0" style="33" hidden="1" customWidth="1"/>
    <col min="3846" max="3846" width="4.7109375" style="33" customWidth="1"/>
    <col min="3847" max="3847" width="14.42578125" style="33" customWidth="1"/>
    <col min="3848" max="3848" width="11.28515625" style="33" customWidth="1"/>
    <col min="3849" max="3849" width="10.28515625" style="33" customWidth="1"/>
    <col min="3850" max="3850" width="13" style="33" customWidth="1"/>
    <col min="3851" max="3851" width="8.28515625" style="33" customWidth="1"/>
    <col min="3852" max="4096" width="10" style="33"/>
    <col min="4097" max="4097" width="2.5703125" style="33" customWidth="1"/>
    <col min="4098" max="4098" width="7.28515625" style="33" customWidth="1"/>
    <col min="4099" max="4099" width="23.5703125" style="33" customWidth="1"/>
    <col min="4100" max="4100" width="9.7109375" style="33" customWidth="1"/>
    <col min="4101" max="4101" width="0" style="33" hidden="1" customWidth="1"/>
    <col min="4102" max="4102" width="4.7109375" style="33" customWidth="1"/>
    <col min="4103" max="4103" width="14.42578125" style="33" customWidth="1"/>
    <col min="4104" max="4104" width="11.28515625" style="33" customWidth="1"/>
    <col min="4105" max="4105" width="10.28515625" style="33" customWidth="1"/>
    <col min="4106" max="4106" width="13" style="33" customWidth="1"/>
    <col min="4107" max="4107" width="8.28515625" style="33" customWidth="1"/>
    <col min="4108" max="4352" width="10" style="33"/>
    <col min="4353" max="4353" width="2.5703125" style="33" customWidth="1"/>
    <col min="4354" max="4354" width="7.28515625" style="33" customWidth="1"/>
    <col min="4355" max="4355" width="23.5703125" style="33" customWidth="1"/>
    <col min="4356" max="4356" width="9.7109375" style="33" customWidth="1"/>
    <col min="4357" max="4357" width="0" style="33" hidden="1" customWidth="1"/>
    <col min="4358" max="4358" width="4.7109375" style="33" customWidth="1"/>
    <col min="4359" max="4359" width="14.42578125" style="33" customWidth="1"/>
    <col min="4360" max="4360" width="11.28515625" style="33" customWidth="1"/>
    <col min="4361" max="4361" width="10.28515625" style="33" customWidth="1"/>
    <col min="4362" max="4362" width="13" style="33" customWidth="1"/>
    <col min="4363" max="4363" width="8.28515625" style="33" customWidth="1"/>
    <col min="4364" max="4608" width="10" style="33"/>
    <col min="4609" max="4609" width="2.5703125" style="33" customWidth="1"/>
    <col min="4610" max="4610" width="7.28515625" style="33" customWidth="1"/>
    <col min="4611" max="4611" width="23.5703125" style="33" customWidth="1"/>
    <col min="4612" max="4612" width="9.7109375" style="33" customWidth="1"/>
    <col min="4613" max="4613" width="0" style="33" hidden="1" customWidth="1"/>
    <col min="4614" max="4614" width="4.7109375" style="33" customWidth="1"/>
    <col min="4615" max="4615" width="14.42578125" style="33" customWidth="1"/>
    <col min="4616" max="4616" width="11.28515625" style="33" customWidth="1"/>
    <col min="4617" max="4617" width="10.28515625" style="33" customWidth="1"/>
    <col min="4618" max="4618" width="13" style="33" customWidth="1"/>
    <col min="4619" max="4619" width="8.28515625" style="33" customWidth="1"/>
    <col min="4620" max="4864" width="10" style="33"/>
    <col min="4865" max="4865" width="2.5703125" style="33" customWidth="1"/>
    <col min="4866" max="4866" width="7.28515625" style="33" customWidth="1"/>
    <col min="4867" max="4867" width="23.5703125" style="33" customWidth="1"/>
    <col min="4868" max="4868" width="9.7109375" style="33" customWidth="1"/>
    <col min="4869" max="4869" width="0" style="33" hidden="1" customWidth="1"/>
    <col min="4870" max="4870" width="4.7109375" style="33" customWidth="1"/>
    <col min="4871" max="4871" width="14.42578125" style="33" customWidth="1"/>
    <col min="4872" max="4872" width="11.28515625" style="33" customWidth="1"/>
    <col min="4873" max="4873" width="10.28515625" style="33" customWidth="1"/>
    <col min="4874" max="4874" width="13" style="33" customWidth="1"/>
    <col min="4875" max="4875" width="8.28515625" style="33" customWidth="1"/>
    <col min="4876" max="5120" width="10" style="33"/>
    <col min="5121" max="5121" width="2.5703125" style="33" customWidth="1"/>
    <col min="5122" max="5122" width="7.28515625" style="33" customWidth="1"/>
    <col min="5123" max="5123" width="23.5703125" style="33" customWidth="1"/>
    <col min="5124" max="5124" width="9.7109375" style="33" customWidth="1"/>
    <col min="5125" max="5125" width="0" style="33" hidden="1" customWidth="1"/>
    <col min="5126" max="5126" width="4.7109375" style="33" customWidth="1"/>
    <col min="5127" max="5127" width="14.42578125" style="33" customWidth="1"/>
    <col min="5128" max="5128" width="11.28515625" style="33" customWidth="1"/>
    <col min="5129" max="5129" width="10.28515625" style="33" customWidth="1"/>
    <col min="5130" max="5130" width="13" style="33" customWidth="1"/>
    <col min="5131" max="5131" width="8.28515625" style="33" customWidth="1"/>
    <col min="5132" max="5376" width="10" style="33"/>
    <col min="5377" max="5377" width="2.5703125" style="33" customWidth="1"/>
    <col min="5378" max="5378" width="7.28515625" style="33" customWidth="1"/>
    <col min="5379" max="5379" width="23.5703125" style="33" customWidth="1"/>
    <col min="5380" max="5380" width="9.7109375" style="33" customWidth="1"/>
    <col min="5381" max="5381" width="0" style="33" hidden="1" customWidth="1"/>
    <col min="5382" max="5382" width="4.7109375" style="33" customWidth="1"/>
    <col min="5383" max="5383" width="14.42578125" style="33" customWidth="1"/>
    <col min="5384" max="5384" width="11.28515625" style="33" customWidth="1"/>
    <col min="5385" max="5385" width="10.28515625" style="33" customWidth="1"/>
    <col min="5386" max="5386" width="13" style="33" customWidth="1"/>
    <col min="5387" max="5387" width="8.28515625" style="33" customWidth="1"/>
    <col min="5388" max="5632" width="10" style="33"/>
    <col min="5633" max="5633" width="2.5703125" style="33" customWidth="1"/>
    <col min="5634" max="5634" width="7.28515625" style="33" customWidth="1"/>
    <col min="5635" max="5635" width="23.5703125" style="33" customWidth="1"/>
    <col min="5636" max="5636" width="9.7109375" style="33" customWidth="1"/>
    <col min="5637" max="5637" width="0" style="33" hidden="1" customWidth="1"/>
    <col min="5638" max="5638" width="4.7109375" style="33" customWidth="1"/>
    <col min="5639" max="5639" width="14.42578125" style="33" customWidth="1"/>
    <col min="5640" max="5640" width="11.28515625" style="33" customWidth="1"/>
    <col min="5641" max="5641" width="10.28515625" style="33" customWidth="1"/>
    <col min="5642" max="5642" width="13" style="33" customWidth="1"/>
    <col min="5643" max="5643" width="8.28515625" style="33" customWidth="1"/>
    <col min="5644" max="5888" width="10" style="33"/>
    <col min="5889" max="5889" width="2.5703125" style="33" customWidth="1"/>
    <col min="5890" max="5890" width="7.28515625" style="33" customWidth="1"/>
    <col min="5891" max="5891" width="23.5703125" style="33" customWidth="1"/>
    <col min="5892" max="5892" width="9.7109375" style="33" customWidth="1"/>
    <col min="5893" max="5893" width="0" style="33" hidden="1" customWidth="1"/>
    <col min="5894" max="5894" width="4.7109375" style="33" customWidth="1"/>
    <col min="5895" max="5895" width="14.42578125" style="33" customWidth="1"/>
    <col min="5896" max="5896" width="11.28515625" style="33" customWidth="1"/>
    <col min="5897" max="5897" width="10.28515625" style="33" customWidth="1"/>
    <col min="5898" max="5898" width="13" style="33" customWidth="1"/>
    <col min="5899" max="5899" width="8.28515625" style="33" customWidth="1"/>
    <col min="5900" max="6144" width="10" style="33"/>
    <col min="6145" max="6145" width="2.5703125" style="33" customWidth="1"/>
    <col min="6146" max="6146" width="7.28515625" style="33" customWidth="1"/>
    <col min="6147" max="6147" width="23.5703125" style="33" customWidth="1"/>
    <col min="6148" max="6148" width="9.7109375" style="33" customWidth="1"/>
    <col min="6149" max="6149" width="0" style="33" hidden="1" customWidth="1"/>
    <col min="6150" max="6150" width="4.7109375" style="33" customWidth="1"/>
    <col min="6151" max="6151" width="14.42578125" style="33" customWidth="1"/>
    <col min="6152" max="6152" width="11.28515625" style="33" customWidth="1"/>
    <col min="6153" max="6153" width="10.28515625" style="33" customWidth="1"/>
    <col min="6154" max="6154" width="13" style="33" customWidth="1"/>
    <col min="6155" max="6155" width="8.28515625" style="33" customWidth="1"/>
    <col min="6156" max="6400" width="10" style="33"/>
    <col min="6401" max="6401" width="2.5703125" style="33" customWidth="1"/>
    <col min="6402" max="6402" width="7.28515625" style="33" customWidth="1"/>
    <col min="6403" max="6403" width="23.5703125" style="33" customWidth="1"/>
    <col min="6404" max="6404" width="9.7109375" style="33" customWidth="1"/>
    <col min="6405" max="6405" width="0" style="33" hidden="1" customWidth="1"/>
    <col min="6406" max="6406" width="4.7109375" style="33" customWidth="1"/>
    <col min="6407" max="6407" width="14.42578125" style="33" customWidth="1"/>
    <col min="6408" max="6408" width="11.28515625" style="33" customWidth="1"/>
    <col min="6409" max="6409" width="10.28515625" style="33" customWidth="1"/>
    <col min="6410" max="6410" width="13" style="33" customWidth="1"/>
    <col min="6411" max="6411" width="8.28515625" style="33" customWidth="1"/>
    <col min="6412" max="6656" width="10" style="33"/>
    <col min="6657" max="6657" width="2.5703125" style="33" customWidth="1"/>
    <col min="6658" max="6658" width="7.28515625" style="33" customWidth="1"/>
    <col min="6659" max="6659" width="23.5703125" style="33" customWidth="1"/>
    <col min="6660" max="6660" width="9.7109375" style="33" customWidth="1"/>
    <col min="6661" max="6661" width="0" style="33" hidden="1" customWidth="1"/>
    <col min="6662" max="6662" width="4.7109375" style="33" customWidth="1"/>
    <col min="6663" max="6663" width="14.42578125" style="33" customWidth="1"/>
    <col min="6664" max="6664" width="11.28515625" style="33" customWidth="1"/>
    <col min="6665" max="6665" width="10.28515625" style="33" customWidth="1"/>
    <col min="6666" max="6666" width="13" style="33" customWidth="1"/>
    <col min="6667" max="6667" width="8.28515625" style="33" customWidth="1"/>
    <col min="6668" max="6912" width="10" style="33"/>
    <col min="6913" max="6913" width="2.5703125" style="33" customWidth="1"/>
    <col min="6914" max="6914" width="7.28515625" style="33" customWidth="1"/>
    <col min="6915" max="6915" width="23.5703125" style="33" customWidth="1"/>
    <col min="6916" max="6916" width="9.7109375" style="33" customWidth="1"/>
    <col min="6917" max="6917" width="0" style="33" hidden="1" customWidth="1"/>
    <col min="6918" max="6918" width="4.7109375" style="33" customWidth="1"/>
    <col min="6919" max="6919" width="14.42578125" style="33" customWidth="1"/>
    <col min="6920" max="6920" width="11.28515625" style="33" customWidth="1"/>
    <col min="6921" max="6921" width="10.28515625" style="33" customWidth="1"/>
    <col min="6922" max="6922" width="13" style="33" customWidth="1"/>
    <col min="6923" max="6923" width="8.28515625" style="33" customWidth="1"/>
    <col min="6924" max="7168" width="10" style="33"/>
    <col min="7169" max="7169" width="2.5703125" style="33" customWidth="1"/>
    <col min="7170" max="7170" width="7.28515625" style="33" customWidth="1"/>
    <col min="7171" max="7171" width="23.5703125" style="33" customWidth="1"/>
    <col min="7172" max="7172" width="9.7109375" style="33" customWidth="1"/>
    <col min="7173" max="7173" width="0" style="33" hidden="1" customWidth="1"/>
    <col min="7174" max="7174" width="4.7109375" style="33" customWidth="1"/>
    <col min="7175" max="7175" width="14.42578125" style="33" customWidth="1"/>
    <col min="7176" max="7176" width="11.28515625" style="33" customWidth="1"/>
    <col min="7177" max="7177" width="10.28515625" style="33" customWidth="1"/>
    <col min="7178" max="7178" width="13" style="33" customWidth="1"/>
    <col min="7179" max="7179" width="8.28515625" style="33" customWidth="1"/>
    <col min="7180" max="7424" width="10" style="33"/>
    <col min="7425" max="7425" width="2.5703125" style="33" customWidth="1"/>
    <col min="7426" max="7426" width="7.28515625" style="33" customWidth="1"/>
    <col min="7427" max="7427" width="23.5703125" style="33" customWidth="1"/>
    <col min="7428" max="7428" width="9.7109375" style="33" customWidth="1"/>
    <col min="7429" max="7429" width="0" style="33" hidden="1" customWidth="1"/>
    <col min="7430" max="7430" width="4.7109375" style="33" customWidth="1"/>
    <col min="7431" max="7431" width="14.42578125" style="33" customWidth="1"/>
    <col min="7432" max="7432" width="11.28515625" style="33" customWidth="1"/>
    <col min="7433" max="7433" width="10.28515625" style="33" customWidth="1"/>
    <col min="7434" max="7434" width="13" style="33" customWidth="1"/>
    <col min="7435" max="7435" width="8.28515625" style="33" customWidth="1"/>
    <col min="7436" max="7680" width="10" style="33"/>
    <col min="7681" max="7681" width="2.5703125" style="33" customWidth="1"/>
    <col min="7682" max="7682" width="7.28515625" style="33" customWidth="1"/>
    <col min="7683" max="7683" width="23.5703125" style="33" customWidth="1"/>
    <col min="7684" max="7684" width="9.7109375" style="33" customWidth="1"/>
    <col min="7685" max="7685" width="0" style="33" hidden="1" customWidth="1"/>
    <col min="7686" max="7686" width="4.7109375" style="33" customWidth="1"/>
    <col min="7687" max="7687" width="14.42578125" style="33" customWidth="1"/>
    <col min="7688" max="7688" width="11.28515625" style="33" customWidth="1"/>
    <col min="7689" max="7689" width="10.28515625" style="33" customWidth="1"/>
    <col min="7690" max="7690" width="13" style="33" customWidth="1"/>
    <col min="7691" max="7691" width="8.28515625" style="33" customWidth="1"/>
    <col min="7692" max="7936" width="10" style="33"/>
    <col min="7937" max="7937" width="2.5703125" style="33" customWidth="1"/>
    <col min="7938" max="7938" width="7.28515625" style="33" customWidth="1"/>
    <col min="7939" max="7939" width="23.5703125" style="33" customWidth="1"/>
    <col min="7940" max="7940" width="9.7109375" style="33" customWidth="1"/>
    <col min="7941" max="7941" width="0" style="33" hidden="1" customWidth="1"/>
    <col min="7942" max="7942" width="4.7109375" style="33" customWidth="1"/>
    <col min="7943" max="7943" width="14.42578125" style="33" customWidth="1"/>
    <col min="7944" max="7944" width="11.28515625" style="33" customWidth="1"/>
    <col min="7945" max="7945" width="10.28515625" style="33" customWidth="1"/>
    <col min="7946" max="7946" width="13" style="33" customWidth="1"/>
    <col min="7947" max="7947" width="8.28515625" style="33" customWidth="1"/>
    <col min="7948" max="8192" width="10" style="33"/>
    <col min="8193" max="8193" width="2.5703125" style="33" customWidth="1"/>
    <col min="8194" max="8194" width="7.28515625" style="33" customWidth="1"/>
    <col min="8195" max="8195" width="23.5703125" style="33" customWidth="1"/>
    <col min="8196" max="8196" width="9.7109375" style="33" customWidth="1"/>
    <col min="8197" max="8197" width="0" style="33" hidden="1" customWidth="1"/>
    <col min="8198" max="8198" width="4.7109375" style="33" customWidth="1"/>
    <col min="8199" max="8199" width="14.42578125" style="33" customWidth="1"/>
    <col min="8200" max="8200" width="11.28515625" style="33" customWidth="1"/>
    <col min="8201" max="8201" width="10.28515625" style="33" customWidth="1"/>
    <col min="8202" max="8202" width="13" style="33" customWidth="1"/>
    <col min="8203" max="8203" width="8.28515625" style="33" customWidth="1"/>
    <col min="8204" max="8448" width="10" style="33"/>
    <col min="8449" max="8449" width="2.5703125" style="33" customWidth="1"/>
    <col min="8450" max="8450" width="7.28515625" style="33" customWidth="1"/>
    <col min="8451" max="8451" width="23.5703125" style="33" customWidth="1"/>
    <col min="8452" max="8452" width="9.7109375" style="33" customWidth="1"/>
    <col min="8453" max="8453" width="0" style="33" hidden="1" customWidth="1"/>
    <col min="8454" max="8454" width="4.7109375" style="33" customWidth="1"/>
    <col min="8455" max="8455" width="14.42578125" style="33" customWidth="1"/>
    <col min="8456" max="8456" width="11.28515625" style="33" customWidth="1"/>
    <col min="8457" max="8457" width="10.28515625" style="33" customWidth="1"/>
    <col min="8458" max="8458" width="13" style="33" customWidth="1"/>
    <col min="8459" max="8459" width="8.28515625" style="33" customWidth="1"/>
    <col min="8460" max="8704" width="10" style="33"/>
    <col min="8705" max="8705" width="2.5703125" style="33" customWidth="1"/>
    <col min="8706" max="8706" width="7.28515625" style="33" customWidth="1"/>
    <col min="8707" max="8707" width="23.5703125" style="33" customWidth="1"/>
    <col min="8708" max="8708" width="9.7109375" style="33" customWidth="1"/>
    <col min="8709" max="8709" width="0" style="33" hidden="1" customWidth="1"/>
    <col min="8710" max="8710" width="4.7109375" style="33" customWidth="1"/>
    <col min="8711" max="8711" width="14.42578125" style="33" customWidth="1"/>
    <col min="8712" max="8712" width="11.28515625" style="33" customWidth="1"/>
    <col min="8713" max="8713" width="10.28515625" style="33" customWidth="1"/>
    <col min="8714" max="8714" width="13" style="33" customWidth="1"/>
    <col min="8715" max="8715" width="8.28515625" style="33" customWidth="1"/>
    <col min="8716" max="8960" width="10" style="33"/>
    <col min="8961" max="8961" width="2.5703125" style="33" customWidth="1"/>
    <col min="8962" max="8962" width="7.28515625" style="33" customWidth="1"/>
    <col min="8963" max="8963" width="23.5703125" style="33" customWidth="1"/>
    <col min="8964" max="8964" width="9.7109375" style="33" customWidth="1"/>
    <col min="8965" max="8965" width="0" style="33" hidden="1" customWidth="1"/>
    <col min="8966" max="8966" width="4.7109375" style="33" customWidth="1"/>
    <col min="8967" max="8967" width="14.42578125" style="33" customWidth="1"/>
    <col min="8968" max="8968" width="11.28515625" style="33" customWidth="1"/>
    <col min="8969" max="8969" width="10.28515625" style="33" customWidth="1"/>
    <col min="8970" max="8970" width="13" style="33" customWidth="1"/>
    <col min="8971" max="8971" width="8.28515625" style="33" customWidth="1"/>
    <col min="8972" max="9216" width="10" style="33"/>
    <col min="9217" max="9217" width="2.5703125" style="33" customWidth="1"/>
    <col min="9218" max="9218" width="7.28515625" style="33" customWidth="1"/>
    <col min="9219" max="9219" width="23.5703125" style="33" customWidth="1"/>
    <col min="9220" max="9220" width="9.7109375" style="33" customWidth="1"/>
    <col min="9221" max="9221" width="0" style="33" hidden="1" customWidth="1"/>
    <col min="9222" max="9222" width="4.7109375" style="33" customWidth="1"/>
    <col min="9223" max="9223" width="14.42578125" style="33" customWidth="1"/>
    <col min="9224" max="9224" width="11.28515625" style="33" customWidth="1"/>
    <col min="9225" max="9225" width="10.28515625" style="33" customWidth="1"/>
    <col min="9226" max="9226" width="13" style="33" customWidth="1"/>
    <col min="9227" max="9227" width="8.28515625" style="33" customWidth="1"/>
    <col min="9228" max="9472" width="10" style="33"/>
    <col min="9473" max="9473" width="2.5703125" style="33" customWidth="1"/>
    <col min="9474" max="9474" width="7.28515625" style="33" customWidth="1"/>
    <col min="9475" max="9475" width="23.5703125" style="33" customWidth="1"/>
    <col min="9476" max="9476" width="9.7109375" style="33" customWidth="1"/>
    <col min="9477" max="9477" width="0" style="33" hidden="1" customWidth="1"/>
    <col min="9478" max="9478" width="4.7109375" style="33" customWidth="1"/>
    <col min="9479" max="9479" width="14.42578125" style="33" customWidth="1"/>
    <col min="9480" max="9480" width="11.28515625" style="33" customWidth="1"/>
    <col min="9481" max="9481" width="10.28515625" style="33" customWidth="1"/>
    <col min="9482" max="9482" width="13" style="33" customWidth="1"/>
    <col min="9483" max="9483" width="8.28515625" style="33" customWidth="1"/>
    <col min="9484" max="9728" width="10" style="33"/>
    <col min="9729" max="9729" width="2.5703125" style="33" customWidth="1"/>
    <col min="9730" max="9730" width="7.28515625" style="33" customWidth="1"/>
    <col min="9731" max="9731" width="23.5703125" style="33" customWidth="1"/>
    <col min="9732" max="9732" width="9.7109375" style="33" customWidth="1"/>
    <col min="9733" max="9733" width="0" style="33" hidden="1" customWidth="1"/>
    <col min="9734" max="9734" width="4.7109375" style="33" customWidth="1"/>
    <col min="9735" max="9735" width="14.42578125" style="33" customWidth="1"/>
    <col min="9736" max="9736" width="11.28515625" style="33" customWidth="1"/>
    <col min="9737" max="9737" width="10.28515625" style="33" customWidth="1"/>
    <col min="9738" max="9738" width="13" style="33" customWidth="1"/>
    <col min="9739" max="9739" width="8.28515625" style="33" customWidth="1"/>
    <col min="9740" max="9984" width="10" style="33"/>
    <col min="9985" max="9985" width="2.5703125" style="33" customWidth="1"/>
    <col min="9986" max="9986" width="7.28515625" style="33" customWidth="1"/>
    <col min="9987" max="9987" width="23.5703125" style="33" customWidth="1"/>
    <col min="9988" max="9988" width="9.7109375" style="33" customWidth="1"/>
    <col min="9989" max="9989" width="0" style="33" hidden="1" customWidth="1"/>
    <col min="9990" max="9990" width="4.7109375" style="33" customWidth="1"/>
    <col min="9991" max="9991" width="14.42578125" style="33" customWidth="1"/>
    <col min="9992" max="9992" width="11.28515625" style="33" customWidth="1"/>
    <col min="9993" max="9993" width="10.28515625" style="33" customWidth="1"/>
    <col min="9994" max="9994" width="13" style="33" customWidth="1"/>
    <col min="9995" max="9995" width="8.28515625" style="33" customWidth="1"/>
    <col min="9996" max="10240" width="10" style="33"/>
    <col min="10241" max="10241" width="2.5703125" style="33" customWidth="1"/>
    <col min="10242" max="10242" width="7.28515625" style="33" customWidth="1"/>
    <col min="10243" max="10243" width="23.5703125" style="33" customWidth="1"/>
    <col min="10244" max="10244" width="9.7109375" style="33" customWidth="1"/>
    <col min="10245" max="10245" width="0" style="33" hidden="1" customWidth="1"/>
    <col min="10246" max="10246" width="4.7109375" style="33" customWidth="1"/>
    <col min="10247" max="10247" width="14.42578125" style="33" customWidth="1"/>
    <col min="10248" max="10248" width="11.28515625" style="33" customWidth="1"/>
    <col min="10249" max="10249" width="10.28515625" style="33" customWidth="1"/>
    <col min="10250" max="10250" width="13" style="33" customWidth="1"/>
    <col min="10251" max="10251" width="8.28515625" style="33" customWidth="1"/>
    <col min="10252" max="10496" width="10" style="33"/>
    <col min="10497" max="10497" width="2.5703125" style="33" customWidth="1"/>
    <col min="10498" max="10498" width="7.28515625" style="33" customWidth="1"/>
    <col min="10499" max="10499" width="23.5703125" style="33" customWidth="1"/>
    <col min="10500" max="10500" width="9.7109375" style="33" customWidth="1"/>
    <col min="10501" max="10501" width="0" style="33" hidden="1" customWidth="1"/>
    <col min="10502" max="10502" width="4.7109375" style="33" customWidth="1"/>
    <col min="10503" max="10503" width="14.42578125" style="33" customWidth="1"/>
    <col min="10504" max="10504" width="11.28515625" style="33" customWidth="1"/>
    <col min="10505" max="10505" width="10.28515625" style="33" customWidth="1"/>
    <col min="10506" max="10506" width="13" style="33" customWidth="1"/>
    <col min="10507" max="10507" width="8.28515625" style="33" customWidth="1"/>
    <col min="10508" max="10752" width="10" style="33"/>
    <col min="10753" max="10753" width="2.5703125" style="33" customWidth="1"/>
    <col min="10754" max="10754" width="7.28515625" style="33" customWidth="1"/>
    <col min="10755" max="10755" width="23.5703125" style="33" customWidth="1"/>
    <col min="10756" max="10756" width="9.7109375" style="33" customWidth="1"/>
    <col min="10757" max="10757" width="0" style="33" hidden="1" customWidth="1"/>
    <col min="10758" max="10758" width="4.7109375" style="33" customWidth="1"/>
    <col min="10759" max="10759" width="14.42578125" style="33" customWidth="1"/>
    <col min="10760" max="10760" width="11.28515625" style="33" customWidth="1"/>
    <col min="10761" max="10761" width="10.28515625" style="33" customWidth="1"/>
    <col min="10762" max="10762" width="13" style="33" customWidth="1"/>
    <col min="10763" max="10763" width="8.28515625" style="33" customWidth="1"/>
    <col min="10764" max="11008" width="10" style="33"/>
    <col min="11009" max="11009" width="2.5703125" style="33" customWidth="1"/>
    <col min="11010" max="11010" width="7.28515625" style="33" customWidth="1"/>
    <col min="11011" max="11011" width="23.5703125" style="33" customWidth="1"/>
    <col min="11012" max="11012" width="9.7109375" style="33" customWidth="1"/>
    <col min="11013" max="11013" width="0" style="33" hidden="1" customWidth="1"/>
    <col min="11014" max="11014" width="4.7109375" style="33" customWidth="1"/>
    <col min="11015" max="11015" width="14.42578125" style="33" customWidth="1"/>
    <col min="11016" max="11016" width="11.28515625" style="33" customWidth="1"/>
    <col min="11017" max="11017" width="10.28515625" style="33" customWidth="1"/>
    <col min="11018" max="11018" width="13" style="33" customWidth="1"/>
    <col min="11019" max="11019" width="8.28515625" style="33" customWidth="1"/>
    <col min="11020" max="11264" width="10" style="33"/>
    <col min="11265" max="11265" width="2.5703125" style="33" customWidth="1"/>
    <col min="11266" max="11266" width="7.28515625" style="33" customWidth="1"/>
    <col min="11267" max="11267" width="23.5703125" style="33" customWidth="1"/>
    <col min="11268" max="11268" width="9.7109375" style="33" customWidth="1"/>
    <col min="11269" max="11269" width="0" style="33" hidden="1" customWidth="1"/>
    <col min="11270" max="11270" width="4.7109375" style="33" customWidth="1"/>
    <col min="11271" max="11271" width="14.42578125" style="33" customWidth="1"/>
    <col min="11272" max="11272" width="11.28515625" style="33" customWidth="1"/>
    <col min="11273" max="11273" width="10.28515625" style="33" customWidth="1"/>
    <col min="11274" max="11274" width="13" style="33" customWidth="1"/>
    <col min="11275" max="11275" width="8.28515625" style="33" customWidth="1"/>
    <col min="11276" max="11520" width="10" style="33"/>
    <col min="11521" max="11521" width="2.5703125" style="33" customWidth="1"/>
    <col min="11522" max="11522" width="7.28515625" style="33" customWidth="1"/>
    <col min="11523" max="11523" width="23.5703125" style="33" customWidth="1"/>
    <col min="11524" max="11524" width="9.7109375" style="33" customWidth="1"/>
    <col min="11525" max="11525" width="0" style="33" hidden="1" customWidth="1"/>
    <col min="11526" max="11526" width="4.7109375" style="33" customWidth="1"/>
    <col min="11527" max="11527" width="14.42578125" style="33" customWidth="1"/>
    <col min="11528" max="11528" width="11.28515625" style="33" customWidth="1"/>
    <col min="11529" max="11529" width="10.28515625" style="33" customWidth="1"/>
    <col min="11530" max="11530" width="13" style="33" customWidth="1"/>
    <col min="11531" max="11531" width="8.28515625" style="33" customWidth="1"/>
    <col min="11532" max="11776" width="10" style="33"/>
    <col min="11777" max="11777" width="2.5703125" style="33" customWidth="1"/>
    <col min="11778" max="11778" width="7.28515625" style="33" customWidth="1"/>
    <col min="11779" max="11779" width="23.5703125" style="33" customWidth="1"/>
    <col min="11780" max="11780" width="9.7109375" style="33" customWidth="1"/>
    <col min="11781" max="11781" width="0" style="33" hidden="1" customWidth="1"/>
    <col min="11782" max="11782" width="4.7109375" style="33" customWidth="1"/>
    <col min="11783" max="11783" width="14.42578125" style="33" customWidth="1"/>
    <col min="11784" max="11784" width="11.28515625" style="33" customWidth="1"/>
    <col min="11785" max="11785" width="10.28515625" style="33" customWidth="1"/>
    <col min="11786" max="11786" width="13" style="33" customWidth="1"/>
    <col min="11787" max="11787" width="8.28515625" style="33" customWidth="1"/>
    <col min="11788" max="12032" width="10" style="33"/>
    <col min="12033" max="12033" width="2.5703125" style="33" customWidth="1"/>
    <col min="12034" max="12034" width="7.28515625" style="33" customWidth="1"/>
    <col min="12035" max="12035" width="23.5703125" style="33" customWidth="1"/>
    <col min="12036" max="12036" width="9.7109375" style="33" customWidth="1"/>
    <col min="12037" max="12037" width="0" style="33" hidden="1" customWidth="1"/>
    <col min="12038" max="12038" width="4.7109375" style="33" customWidth="1"/>
    <col min="12039" max="12039" width="14.42578125" style="33" customWidth="1"/>
    <col min="12040" max="12040" width="11.28515625" style="33" customWidth="1"/>
    <col min="12041" max="12041" width="10.28515625" style="33" customWidth="1"/>
    <col min="12042" max="12042" width="13" style="33" customWidth="1"/>
    <col min="12043" max="12043" width="8.28515625" style="33" customWidth="1"/>
    <col min="12044" max="12288" width="10" style="33"/>
    <col min="12289" max="12289" width="2.5703125" style="33" customWidth="1"/>
    <col min="12290" max="12290" width="7.28515625" style="33" customWidth="1"/>
    <col min="12291" max="12291" width="23.5703125" style="33" customWidth="1"/>
    <col min="12292" max="12292" width="9.7109375" style="33" customWidth="1"/>
    <col min="12293" max="12293" width="0" style="33" hidden="1" customWidth="1"/>
    <col min="12294" max="12294" width="4.7109375" style="33" customWidth="1"/>
    <col min="12295" max="12295" width="14.42578125" style="33" customWidth="1"/>
    <col min="12296" max="12296" width="11.28515625" style="33" customWidth="1"/>
    <col min="12297" max="12297" width="10.28515625" style="33" customWidth="1"/>
    <col min="12298" max="12298" width="13" style="33" customWidth="1"/>
    <col min="12299" max="12299" width="8.28515625" style="33" customWidth="1"/>
    <col min="12300" max="12544" width="10" style="33"/>
    <col min="12545" max="12545" width="2.5703125" style="33" customWidth="1"/>
    <col min="12546" max="12546" width="7.28515625" style="33" customWidth="1"/>
    <col min="12547" max="12547" width="23.5703125" style="33" customWidth="1"/>
    <col min="12548" max="12548" width="9.7109375" style="33" customWidth="1"/>
    <col min="12549" max="12549" width="0" style="33" hidden="1" customWidth="1"/>
    <col min="12550" max="12550" width="4.7109375" style="33" customWidth="1"/>
    <col min="12551" max="12551" width="14.42578125" style="33" customWidth="1"/>
    <col min="12552" max="12552" width="11.28515625" style="33" customWidth="1"/>
    <col min="12553" max="12553" width="10.28515625" style="33" customWidth="1"/>
    <col min="12554" max="12554" width="13" style="33" customWidth="1"/>
    <col min="12555" max="12555" width="8.28515625" style="33" customWidth="1"/>
    <col min="12556" max="12800" width="10" style="33"/>
    <col min="12801" max="12801" width="2.5703125" style="33" customWidth="1"/>
    <col min="12802" max="12802" width="7.28515625" style="33" customWidth="1"/>
    <col min="12803" max="12803" width="23.5703125" style="33" customWidth="1"/>
    <col min="12804" max="12804" width="9.7109375" style="33" customWidth="1"/>
    <col min="12805" max="12805" width="0" style="33" hidden="1" customWidth="1"/>
    <col min="12806" max="12806" width="4.7109375" style="33" customWidth="1"/>
    <col min="12807" max="12807" width="14.42578125" style="33" customWidth="1"/>
    <col min="12808" max="12808" width="11.28515625" style="33" customWidth="1"/>
    <col min="12809" max="12809" width="10.28515625" style="33" customWidth="1"/>
    <col min="12810" max="12810" width="13" style="33" customWidth="1"/>
    <col min="12811" max="12811" width="8.28515625" style="33" customWidth="1"/>
    <col min="12812" max="13056" width="10" style="33"/>
    <col min="13057" max="13057" width="2.5703125" style="33" customWidth="1"/>
    <col min="13058" max="13058" width="7.28515625" style="33" customWidth="1"/>
    <col min="13059" max="13059" width="23.5703125" style="33" customWidth="1"/>
    <col min="13060" max="13060" width="9.7109375" style="33" customWidth="1"/>
    <col min="13061" max="13061" width="0" style="33" hidden="1" customWidth="1"/>
    <col min="13062" max="13062" width="4.7109375" style="33" customWidth="1"/>
    <col min="13063" max="13063" width="14.42578125" style="33" customWidth="1"/>
    <col min="13064" max="13064" width="11.28515625" style="33" customWidth="1"/>
    <col min="13065" max="13065" width="10.28515625" style="33" customWidth="1"/>
    <col min="13066" max="13066" width="13" style="33" customWidth="1"/>
    <col min="13067" max="13067" width="8.28515625" style="33" customWidth="1"/>
    <col min="13068" max="13312" width="10" style="33"/>
    <col min="13313" max="13313" width="2.5703125" style="33" customWidth="1"/>
    <col min="13314" max="13314" width="7.28515625" style="33" customWidth="1"/>
    <col min="13315" max="13315" width="23.5703125" style="33" customWidth="1"/>
    <col min="13316" max="13316" width="9.7109375" style="33" customWidth="1"/>
    <col min="13317" max="13317" width="0" style="33" hidden="1" customWidth="1"/>
    <col min="13318" max="13318" width="4.7109375" style="33" customWidth="1"/>
    <col min="13319" max="13319" width="14.42578125" style="33" customWidth="1"/>
    <col min="13320" max="13320" width="11.28515625" style="33" customWidth="1"/>
    <col min="13321" max="13321" width="10.28515625" style="33" customWidth="1"/>
    <col min="13322" max="13322" width="13" style="33" customWidth="1"/>
    <col min="13323" max="13323" width="8.28515625" style="33" customWidth="1"/>
    <col min="13324" max="13568" width="10" style="33"/>
    <col min="13569" max="13569" width="2.5703125" style="33" customWidth="1"/>
    <col min="13570" max="13570" width="7.28515625" style="33" customWidth="1"/>
    <col min="13571" max="13571" width="23.5703125" style="33" customWidth="1"/>
    <col min="13572" max="13572" width="9.7109375" style="33" customWidth="1"/>
    <col min="13573" max="13573" width="0" style="33" hidden="1" customWidth="1"/>
    <col min="13574" max="13574" width="4.7109375" style="33" customWidth="1"/>
    <col min="13575" max="13575" width="14.42578125" style="33" customWidth="1"/>
    <col min="13576" max="13576" width="11.28515625" style="33" customWidth="1"/>
    <col min="13577" max="13577" width="10.28515625" style="33" customWidth="1"/>
    <col min="13578" max="13578" width="13" style="33" customWidth="1"/>
    <col min="13579" max="13579" width="8.28515625" style="33" customWidth="1"/>
    <col min="13580" max="13824" width="10" style="33"/>
    <col min="13825" max="13825" width="2.5703125" style="33" customWidth="1"/>
    <col min="13826" max="13826" width="7.28515625" style="33" customWidth="1"/>
    <col min="13827" max="13827" width="23.5703125" style="33" customWidth="1"/>
    <col min="13828" max="13828" width="9.7109375" style="33" customWidth="1"/>
    <col min="13829" max="13829" width="0" style="33" hidden="1" customWidth="1"/>
    <col min="13830" max="13830" width="4.7109375" style="33" customWidth="1"/>
    <col min="13831" max="13831" width="14.42578125" style="33" customWidth="1"/>
    <col min="13832" max="13832" width="11.28515625" style="33" customWidth="1"/>
    <col min="13833" max="13833" width="10.28515625" style="33" customWidth="1"/>
    <col min="13834" max="13834" width="13" style="33" customWidth="1"/>
    <col min="13835" max="13835" width="8.28515625" style="33" customWidth="1"/>
    <col min="13836" max="14080" width="10" style="33"/>
    <col min="14081" max="14081" width="2.5703125" style="33" customWidth="1"/>
    <col min="14082" max="14082" width="7.28515625" style="33" customWidth="1"/>
    <col min="14083" max="14083" width="23.5703125" style="33" customWidth="1"/>
    <col min="14084" max="14084" width="9.7109375" style="33" customWidth="1"/>
    <col min="14085" max="14085" width="0" style="33" hidden="1" customWidth="1"/>
    <col min="14086" max="14086" width="4.7109375" style="33" customWidth="1"/>
    <col min="14087" max="14087" width="14.42578125" style="33" customWidth="1"/>
    <col min="14088" max="14088" width="11.28515625" style="33" customWidth="1"/>
    <col min="14089" max="14089" width="10.28515625" style="33" customWidth="1"/>
    <col min="14090" max="14090" width="13" style="33" customWidth="1"/>
    <col min="14091" max="14091" width="8.28515625" style="33" customWidth="1"/>
    <col min="14092" max="14336" width="10" style="33"/>
    <col min="14337" max="14337" width="2.5703125" style="33" customWidth="1"/>
    <col min="14338" max="14338" width="7.28515625" style="33" customWidth="1"/>
    <col min="14339" max="14339" width="23.5703125" style="33" customWidth="1"/>
    <col min="14340" max="14340" width="9.7109375" style="33" customWidth="1"/>
    <col min="14341" max="14341" width="0" style="33" hidden="1" customWidth="1"/>
    <col min="14342" max="14342" width="4.7109375" style="33" customWidth="1"/>
    <col min="14343" max="14343" width="14.42578125" style="33" customWidth="1"/>
    <col min="14344" max="14344" width="11.28515625" style="33" customWidth="1"/>
    <col min="14345" max="14345" width="10.28515625" style="33" customWidth="1"/>
    <col min="14346" max="14346" width="13" style="33" customWidth="1"/>
    <col min="14347" max="14347" width="8.28515625" style="33" customWidth="1"/>
    <col min="14348" max="14592" width="10" style="33"/>
    <col min="14593" max="14593" width="2.5703125" style="33" customWidth="1"/>
    <col min="14594" max="14594" width="7.28515625" style="33" customWidth="1"/>
    <col min="14595" max="14595" width="23.5703125" style="33" customWidth="1"/>
    <col min="14596" max="14596" width="9.7109375" style="33" customWidth="1"/>
    <col min="14597" max="14597" width="0" style="33" hidden="1" customWidth="1"/>
    <col min="14598" max="14598" width="4.7109375" style="33" customWidth="1"/>
    <col min="14599" max="14599" width="14.42578125" style="33" customWidth="1"/>
    <col min="14600" max="14600" width="11.28515625" style="33" customWidth="1"/>
    <col min="14601" max="14601" width="10.28515625" style="33" customWidth="1"/>
    <col min="14602" max="14602" width="13" style="33" customWidth="1"/>
    <col min="14603" max="14603" width="8.28515625" style="33" customWidth="1"/>
    <col min="14604" max="14848" width="10" style="33"/>
    <col min="14849" max="14849" width="2.5703125" style="33" customWidth="1"/>
    <col min="14850" max="14850" width="7.28515625" style="33" customWidth="1"/>
    <col min="14851" max="14851" width="23.5703125" style="33" customWidth="1"/>
    <col min="14852" max="14852" width="9.7109375" style="33" customWidth="1"/>
    <col min="14853" max="14853" width="0" style="33" hidden="1" customWidth="1"/>
    <col min="14854" max="14854" width="4.7109375" style="33" customWidth="1"/>
    <col min="14855" max="14855" width="14.42578125" style="33" customWidth="1"/>
    <col min="14856" max="14856" width="11.28515625" style="33" customWidth="1"/>
    <col min="14857" max="14857" width="10.28515625" style="33" customWidth="1"/>
    <col min="14858" max="14858" width="13" style="33" customWidth="1"/>
    <col min="14859" max="14859" width="8.28515625" style="33" customWidth="1"/>
    <col min="14860" max="15104" width="10" style="33"/>
    <col min="15105" max="15105" width="2.5703125" style="33" customWidth="1"/>
    <col min="15106" max="15106" width="7.28515625" style="33" customWidth="1"/>
    <col min="15107" max="15107" width="23.5703125" style="33" customWidth="1"/>
    <col min="15108" max="15108" width="9.7109375" style="33" customWidth="1"/>
    <col min="15109" max="15109" width="0" style="33" hidden="1" customWidth="1"/>
    <col min="15110" max="15110" width="4.7109375" style="33" customWidth="1"/>
    <col min="15111" max="15111" width="14.42578125" style="33" customWidth="1"/>
    <col min="15112" max="15112" width="11.28515625" style="33" customWidth="1"/>
    <col min="15113" max="15113" width="10.28515625" style="33" customWidth="1"/>
    <col min="15114" max="15114" width="13" style="33" customWidth="1"/>
    <col min="15115" max="15115" width="8.28515625" style="33" customWidth="1"/>
    <col min="15116" max="15360" width="10" style="33"/>
    <col min="15361" max="15361" width="2.5703125" style="33" customWidth="1"/>
    <col min="15362" max="15362" width="7.28515625" style="33" customWidth="1"/>
    <col min="15363" max="15363" width="23.5703125" style="33" customWidth="1"/>
    <col min="15364" max="15364" width="9.7109375" style="33" customWidth="1"/>
    <col min="15365" max="15365" width="0" style="33" hidden="1" customWidth="1"/>
    <col min="15366" max="15366" width="4.7109375" style="33" customWidth="1"/>
    <col min="15367" max="15367" width="14.42578125" style="33" customWidth="1"/>
    <col min="15368" max="15368" width="11.28515625" style="33" customWidth="1"/>
    <col min="15369" max="15369" width="10.28515625" style="33" customWidth="1"/>
    <col min="15370" max="15370" width="13" style="33" customWidth="1"/>
    <col min="15371" max="15371" width="8.28515625" style="33" customWidth="1"/>
    <col min="15372" max="15616" width="10" style="33"/>
    <col min="15617" max="15617" width="2.5703125" style="33" customWidth="1"/>
    <col min="15618" max="15618" width="7.28515625" style="33" customWidth="1"/>
    <col min="15619" max="15619" width="23.5703125" style="33" customWidth="1"/>
    <col min="15620" max="15620" width="9.7109375" style="33" customWidth="1"/>
    <col min="15621" max="15621" width="0" style="33" hidden="1" customWidth="1"/>
    <col min="15622" max="15622" width="4.7109375" style="33" customWidth="1"/>
    <col min="15623" max="15623" width="14.42578125" style="33" customWidth="1"/>
    <col min="15624" max="15624" width="11.28515625" style="33" customWidth="1"/>
    <col min="15625" max="15625" width="10.28515625" style="33" customWidth="1"/>
    <col min="15626" max="15626" width="13" style="33" customWidth="1"/>
    <col min="15627" max="15627" width="8.28515625" style="33" customWidth="1"/>
    <col min="15628" max="15872" width="10" style="33"/>
    <col min="15873" max="15873" width="2.5703125" style="33" customWidth="1"/>
    <col min="15874" max="15874" width="7.28515625" style="33" customWidth="1"/>
    <col min="15875" max="15875" width="23.5703125" style="33" customWidth="1"/>
    <col min="15876" max="15876" width="9.7109375" style="33" customWidth="1"/>
    <col min="15877" max="15877" width="0" style="33" hidden="1" customWidth="1"/>
    <col min="15878" max="15878" width="4.7109375" style="33" customWidth="1"/>
    <col min="15879" max="15879" width="14.42578125" style="33" customWidth="1"/>
    <col min="15880" max="15880" width="11.28515625" style="33" customWidth="1"/>
    <col min="15881" max="15881" width="10.28515625" style="33" customWidth="1"/>
    <col min="15882" max="15882" width="13" style="33" customWidth="1"/>
    <col min="15883" max="15883" width="8.28515625" style="33" customWidth="1"/>
    <col min="15884" max="16128" width="10" style="33"/>
    <col min="16129" max="16129" width="2.5703125" style="33" customWidth="1"/>
    <col min="16130" max="16130" width="7.28515625" style="33" customWidth="1"/>
    <col min="16131" max="16131" width="23.5703125" style="33" customWidth="1"/>
    <col min="16132" max="16132" width="9.7109375" style="33" customWidth="1"/>
    <col min="16133" max="16133" width="0" style="33" hidden="1" customWidth="1"/>
    <col min="16134" max="16134" width="4.7109375" style="33" customWidth="1"/>
    <col min="16135" max="16135" width="14.42578125" style="33" customWidth="1"/>
    <col min="16136" max="16136" width="11.28515625" style="33" customWidth="1"/>
    <col min="16137" max="16137" width="10.28515625" style="33" customWidth="1"/>
    <col min="16138" max="16138" width="13" style="33" customWidth="1"/>
    <col min="16139" max="16139" width="8.28515625" style="33" customWidth="1"/>
    <col min="16140" max="16384" width="10" style="33"/>
  </cols>
  <sheetData>
    <row r="1" spans="2:13" ht="12" customHeight="1" x14ac:dyDescent="0.2">
      <c r="B1" s="12" t="s">
        <v>0</v>
      </c>
      <c r="D1" s="34"/>
      <c r="E1" s="34"/>
      <c r="F1" s="34"/>
      <c r="G1" s="34"/>
      <c r="H1" s="34"/>
      <c r="I1" s="34"/>
      <c r="J1" s="34" t="s">
        <v>124</v>
      </c>
      <c r="K1" s="34">
        <v>14.2</v>
      </c>
    </row>
    <row r="2" spans="2:13" ht="12" customHeight="1" x14ac:dyDescent="0.2">
      <c r="B2" s="12" t="s">
        <v>119</v>
      </c>
      <c r="D2" s="34"/>
      <c r="E2" s="34"/>
      <c r="F2" s="34"/>
      <c r="G2" s="34"/>
      <c r="H2" s="34"/>
      <c r="I2" s="34"/>
      <c r="J2" s="34"/>
      <c r="K2" s="34"/>
    </row>
    <row r="3" spans="2:13" ht="12" customHeight="1" x14ac:dyDescent="0.2">
      <c r="B3" s="12" t="s">
        <v>120</v>
      </c>
      <c r="D3" s="34"/>
      <c r="E3" s="34"/>
      <c r="F3" s="34"/>
      <c r="G3" s="34"/>
      <c r="H3" s="34"/>
      <c r="I3" s="34"/>
      <c r="J3" s="34"/>
      <c r="K3" s="34"/>
    </row>
    <row r="4" spans="2:13" ht="12" customHeight="1" x14ac:dyDescent="0.2">
      <c r="D4" s="34"/>
      <c r="E4" s="34"/>
      <c r="F4" s="34"/>
      <c r="G4" s="34"/>
      <c r="H4" s="34"/>
      <c r="I4" s="34"/>
      <c r="J4" s="34"/>
      <c r="K4" s="34"/>
    </row>
    <row r="5" spans="2:13" ht="12" customHeight="1" x14ac:dyDescent="0.2">
      <c r="D5" s="34"/>
      <c r="E5" s="34"/>
      <c r="F5" s="34"/>
      <c r="G5" s="34"/>
      <c r="H5" s="34"/>
      <c r="I5" s="34"/>
      <c r="J5" s="34"/>
      <c r="K5" s="34"/>
    </row>
    <row r="6" spans="2:13" ht="12" customHeight="1" x14ac:dyDescent="0.2">
      <c r="D6" s="34"/>
      <c r="E6" s="34"/>
      <c r="F6" s="34"/>
      <c r="G6" s="34" t="s">
        <v>1</v>
      </c>
      <c r="H6" s="34"/>
      <c r="I6" s="34"/>
      <c r="J6" s="34" t="s">
        <v>2</v>
      </c>
      <c r="K6" s="34"/>
    </row>
    <row r="7" spans="2:13" ht="12" customHeight="1" x14ac:dyDescent="0.2">
      <c r="D7" s="35" t="s">
        <v>3</v>
      </c>
      <c r="E7" s="35"/>
      <c r="F7" s="35" t="s">
        <v>4</v>
      </c>
      <c r="G7" s="35" t="s">
        <v>5</v>
      </c>
      <c r="H7" s="35" t="s">
        <v>6</v>
      </c>
      <c r="I7" s="35" t="s">
        <v>7</v>
      </c>
      <c r="J7" s="35" t="s">
        <v>8</v>
      </c>
      <c r="K7" s="35" t="s">
        <v>9</v>
      </c>
    </row>
    <row r="8" spans="2:13" ht="12" customHeight="1" x14ac:dyDescent="0.2">
      <c r="B8" s="36" t="s">
        <v>10</v>
      </c>
      <c r="D8" s="34"/>
      <c r="E8" s="34"/>
      <c r="F8" s="34"/>
      <c r="G8" s="34"/>
      <c r="H8" s="34"/>
      <c r="I8" s="34"/>
      <c r="J8" s="37"/>
      <c r="K8" s="34"/>
    </row>
    <row r="9" spans="2:13" ht="12" customHeight="1" x14ac:dyDescent="0.2">
      <c r="B9" s="38" t="s">
        <v>11</v>
      </c>
      <c r="D9" s="34" t="s">
        <v>12</v>
      </c>
      <c r="E9" s="34" t="str">
        <f t="shared" ref="E9:E47" si="0">D9&amp;H9</f>
        <v>403SPCAGE</v>
      </c>
      <c r="F9" s="34" t="s">
        <v>123</v>
      </c>
      <c r="G9" s="37">
        <f>SUMIF('14.2.2-14.2.3'!$H$12:$H$137,'14.2'!E9,'14.2.2-14.2.3'!$K$12:$K$137)</f>
        <v>72415.918235719204</v>
      </c>
      <c r="H9" s="20" t="s">
        <v>13</v>
      </c>
      <c r="I9" s="7">
        <v>0</v>
      </c>
      <c r="J9" s="8">
        <f>G9*I9</f>
        <v>0</v>
      </c>
      <c r="K9" s="34"/>
    </row>
    <row r="10" spans="2:13" ht="12" customHeight="1" x14ac:dyDescent="0.2">
      <c r="B10" s="38" t="s">
        <v>11</v>
      </c>
      <c r="D10" s="34" t="s">
        <v>12</v>
      </c>
      <c r="E10" s="34" t="str">
        <f t="shared" si="0"/>
        <v>403SPCAGW</v>
      </c>
      <c r="F10" s="34" t="s">
        <v>123</v>
      </c>
      <c r="G10" s="37">
        <f>SUMIF('14.2.2-14.2.3'!$H$12:$H$137,'14.2'!E10,'14.2.2-14.2.3'!$K$12:$K$137)</f>
        <v>0</v>
      </c>
      <c r="H10" s="20" t="s">
        <v>14</v>
      </c>
      <c r="I10" s="7">
        <v>0.22162982918040364</v>
      </c>
      <c r="J10" s="8">
        <f t="shared" ref="J10:J24" si="1">G10*I10</f>
        <v>0</v>
      </c>
      <c r="K10" s="34"/>
    </row>
    <row r="11" spans="2:13" ht="12" customHeight="1" x14ac:dyDescent="0.2">
      <c r="B11" s="38" t="s">
        <v>11</v>
      </c>
      <c r="D11" s="34" t="s">
        <v>12</v>
      </c>
      <c r="E11" s="34" t="str">
        <f t="shared" si="0"/>
        <v>403SPSG</v>
      </c>
      <c r="F11" s="34" t="s">
        <v>123</v>
      </c>
      <c r="G11" s="37">
        <f>SUMIF('14.2.2-14.2.3'!$H$12:$H$137,'14.2'!E11,'14.2.2-14.2.3'!$K$12:$K$137)</f>
        <v>-3498.8656323133036</v>
      </c>
      <c r="H11" s="20" t="s">
        <v>15</v>
      </c>
      <c r="I11" s="7">
        <v>7.9787774498314715E-2</v>
      </c>
      <c r="J11" s="8">
        <f t="shared" si="1"/>
        <v>-279.16670207091721</v>
      </c>
      <c r="K11" s="34"/>
    </row>
    <row r="12" spans="2:13" ht="12" customHeight="1" x14ac:dyDescent="0.2">
      <c r="B12" s="38" t="s">
        <v>11</v>
      </c>
      <c r="D12" s="34" t="s">
        <v>12</v>
      </c>
      <c r="E12" s="34" t="str">
        <f t="shared" si="0"/>
        <v>403SPOTHER</v>
      </c>
      <c r="F12" s="34" t="s">
        <v>123</v>
      </c>
      <c r="G12" s="37">
        <f>SUMIF('14.2.2-14.2.3'!$H$12:$H$137,'14.2'!E12,'14.2.2-14.2.3'!$K$12:$K$137)</f>
        <v>0</v>
      </c>
      <c r="H12" s="20" t="s">
        <v>16</v>
      </c>
      <c r="I12" s="7">
        <v>0</v>
      </c>
      <c r="J12" s="8">
        <f t="shared" si="1"/>
        <v>0</v>
      </c>
      <c r="K12" s="34"/>
    </row>
    <row r="13" spans="2:13" ht="12" customHeight="1" x14ac:dyDescent="0.2">
      <c r="B13" s="38" t="s">
        <v>11</v>
      </c>
      <c r="D13" s="34" t="s">
        <v>12</v>
      </c>
      <c r="E13" s="34" t="str">
        <f t="shared" si="0"/>
        <v>403SPJBG</v>
      </c>
      <c r="F13" s="34" t="s">
        <v>123</v>
      </c>
      <c r="G13" s="37">
        <f>SUMIF('14.2.2-14.2.3'!$H$12:$H$137,'14.2'!E13,'14.2.2-14.2.3'!$K$12:$K$137)</f>
        <v>0</v>
      </c>
      <c r="H13" s="20" t="s">
        <v>17</v>
      </c>
      <c r="I13" s="7">
        <v>0.22162982918040364</v>
      </c>
      <c r="J13" s="8">
        <f t="shared" si="1"/>
        <v>0</v>
      </c>
      <c r="K13" s="34"/>
    </row>
    <row r="14" spans="2:13" ht="12" customHeight="1" x14ac:dyDescent="0.2">
      <c r="B14" s="38" t="s">
        <v>18</v>
      </c>
      <c r="D14" s="34" t="s">
        <v>19</v>
      </c>
      <c r="E14" s="34" t="str">
        <f t="shared" si="0"/>
        <v>403HPSG-P</v>
      </c>
      <c r="F14" s="34" t="s">
        <v>123</v>
      </c>
      <c r="G14" s="37">
        <f>SUMIF('14.2.2-14.2.3'!$H$12:$H$137,'14.2'!E14,'14.2.2-14.2.3'!$K$12:$K$137)</f>
        <v>3147942.8615877479</v>
      </c>
      <c r="H14" s="20" t="s">
        <v>20</v>
      </c>
      <c r="I14" s="7">
        <v>7.9787774498314715E-2</v>
      </c>
      <c r="J14" s="8">
        <f>G14*I14</f>
        <v>251167.35517394275</v>
      </c>
      <c r="K14" s="34"/>
    </row>
    <row r="15" spans="2:13" ht="12" customHeight="1" x14ac:dyDescent="0.2">
      <c r="B15" s="38" t="s">
        <v>18</v>
      </c>
      <c r="D15" s="34" t="s">
        <v>19</v>
      </c>
      <c r="E15" s="34" t="str">
        <f t="shared" si="0"/>
        <v>403HPSG-U</v>
      </c>
      <c r="F15" s="34" t="s">
        <v>123</v>
      </c>
      <c r="G15" s="37">
        <f>SUMIF('14.2.2-14.2.3'!$H$12:$H$137,'14.2'!E15,'14.2.2-14.2.3'!$K$12:$K$137)</f>
        <v>1734871.7752029374</v>
      </c>
      <c r="H15" s="20" t="s">
        <v>21</v>
      </c>
      <c r="I15" s="7">
        <v>7.9787774498314715E-2</v>
      </c>
      <c r="J15" s="8">
        <f t="shared" si="1"/>
        <v>138421.5579833829</v>
      </c>
      <c r="K15" s="34"/>
    </row>
    <row r="16" spans="2:13" ht="12" customHeight="1" x14ac:dyDescent="0.2">
      <c r="B16" s="38" t="s">
        <v>22</v>
      </c>
      <c r="D16" s="34" t="s">
        <v>23</v>
      </c>
      <c r="E16" s="34" t="str">
        <f t="shared" si="0"/>
        <v>403OPCAGE</v>
      </c>
      <c r="F16" s="34" t="s">
        <v>123</v>
      </c>
      <c r="G16" s="37">
        <f>SUMIF('14.2.2-14.2.3'!$H$12:$H$137,'14.2'!E16,'14.2.2-14.2.3'!$K$12:$K$137)</f>
        <v>2246142.0859973952</v>
      </c>
      <c r="H16" s="20" t="s">
        <v>13</v>
      </c>
      <c r="I16" s="7">
        <v>0</v>
      </c>
      <c r="J16" s="8">
        <f t="shared" si="1"/>
        <v>0</v>
      </c>
      <c r="K16" s="34"/>
      <c r="L16" s="22"/>
      <c r="M16" s="19"/>
    </row>
    <row r="17" spans="2:19" ht="12" customHeight="1" x14ac:dyDescent="0.2">
      <c r="B17" s="38" t="s">
        <v>22</v>
      </c>
      <c r="D17" s="34" t="s">
        <v>23</v>
      </c>
      <c r="E17" s="34" t="str">
        <f t="shared" si="0"/>
        <v>403OPCAGW</v>
      </c>
      <c r="F17" s="34" t="s">
        <v>123</v>
      </c>
      <c r="G17" s="37">
        <f>SUMIF('14.2.2-14.2.3'!$H$12:$H$137,'14.2'!E17,'14.2.2-14.2.3'!$K$12:$K$137)</f>
        <v>60821.734441578388</v>
      </c>
      <c r="H17" s="20" t="s">
        <v>14</v>
      </c>
      <c r="I17" s="7">
        <v>0.22162982918040364</v>
      </c>
      <c r="J17" s="8">
        <f t="shared" si="1"/>
        <v>13479.91061474289</v>
      </c>
      <c r="K17" s="34"/>
      <c r="L17" s="22"/>
      <c r="M17" s="19"/>
    </row>
    <row r="18" spans="2:19" ht="12" customHeight="1" x14ac:dyDescent="0.2">
      <c r="B18" s="38" t="s">
        <v>22</v>
      </c>
      <c r="D18" s="34" t="s">
        <v>23</v>
      </c>
      <c r="E18" s="34" t="str">
        <f t="shared" si="0"/>
        <v>403OPSG</v>
      </c>
      <c r="F18" s="34" t="s">
        <v>123</v>
      </c>
      <c r="G18" s="37">
        <f>SUMIF('14.2.2-14.2.3'!$H$12:$H$137,'14.2'!E18,'14.2.2-14.2.3'!$K$12:$K$137)</f>
        <v>0</v>
      </c>
      <c r="H18" s="20" t="s">
        <v>15</v>
      </c>
      <c r="I18" s="7">
        <v>7.9787774498314715E-2</v>
      </c>
      <c r="J18" s="8">
        <f t="shared" si="1"/>
        <v>0</v>
      </c>
      <c r="K18" s="34"/>
      <c r="L18" s="22"/>
      <c r="M18" s="19"/>
    </row>
    <row r="19" spans="2:19" ht="12" customHeight="1" x14ac:dyDescent="0.2">
      <c r="B19" s="38" t="s">
        <v>22</v>
      </c>
      <c r="D19" s="34" t="s">
        <v>23</v>
      </c>
      <c r="E19" s="34" t="str">
        <f t="shared" si="0"/>
        <v>403OPSG-W</v>
      </c>
      <c r="F19" s="34" t="s">
        <v>123</v>
      </c>
      <c r="G19" s="37">
        <f>SUMIF('14.2.2-14.2.3'!$H$12:$H$137,'14.2'!E19,'14.2.2-14.2.3'!$K$12:$K$137)</f>
        <v>1759106.6795885563</v>
      </c>
      <c r="H19" s="20" t="s">
        <v>24</v>
      </c>
      <c r="I19" s="7">
        <v>7.9787774498314715E-2</v>
      </c>
      <c r="J19" s="8">
        <f t="shared" si="1"/>
        <v>140355.20706949089</v>
      </c>
      <c r="K19" s="34"/>
      <c r="L19" s="22"/>
      <c r="M19" s="19"/>
    </row>
    <row r="20" spans="2:19" ht="12" customHeight="1" x14ac:dyDescent="0.2">
      <c r="B20" s="38" t="s">
        <v>22</v>
      </c>
      <c r="D20" s="34" t="s">
        <v>23</v>
      </c>
      <c r="E20" s="34" t="str">
        <f t="shared" si="0"/>
        <v>403OPSitus</v>
      </c>
      <c r="F20" s="34" t="s">
        <v>123</v>
      </c>
      <c r="G20" s="37">
        <f>'14.2.2-14.2.3'!K31+'14.2.2-14.2.3'!K32</f>
        <v>0</v>
      </c>
      <c r="H20" s="20" t="s">
        <v>25</v>
      </c>
      <c r="I20" s="7" t="s">
        <v>26</v>
      </c>
      <c r="J20" s="8">
        <v>0</v>
      </c>
      <c r="K20" s="34"/>
      <c r="L20" s="22"/>
      <c r="M20" s="19"/>
    </row>
    <row r="21" spans="2:19" ht="12" customHeight="1" x14ac:dyDescent="0.2">
      <c r="B21" s="38" t="s">
        <v>27</v>
      </c>
      <c r="D21" s="34" t="s">
        <v>28</v>
      </c>
      <c r="E21" s="34" t="str">
        <f t="shared" si="0"/>
        <v>403TPCAGE</v>
      </c>
      <c r="F21" s="34" t="s">
        <v>123</v>
      </c>
      <c r="G21" s="37">
        <f>SUMIF('14.2.2-14.2.3'!$H$12:$H$137,'14.2'!E21,'14.2.2-14.2.3'!$K$12:$K$137)</f>
        <v>0</v>
      </c>
      <c r="H21" s="20" t="s">
        <v>13</v>
      </c>
      <c r="I21" s="7">
        <v>0</v>
      </c>
      <c r="J21" s="8">
        <f t="shared" si="1"/>
        <v>0</v>
      </c>
      <c r="K21" s="34"/>
      <c r="L21" s="22"/>
      <c r="M21" s="19"/>
    </row>
    <row r="22" spans="2:19" ht="12" customHeight="1" x14ac:dyDescent="0.2">
      <c r="B22" s="38" t="s">
        <v>27</v>
      </c>
      <c r="D22" s="34" t="s">
        <v>28</v>
      </c>
      <c r="E22" s="34" t="str">
        <f t="shared" si="0"/>
        <v>403TPCAGW</v>
      </c>
      <c r="F22" s="34" t="s">
        <v>123</v>
      </c>
      <c r="G22" s="37">
        <f>SUMIF('14.2.2-14.2.3'!$H$12:$H$137,'14.2'!E22,'14.2.2-14.2.3'!$K$12:$K$137)</f>
        <v>-599.5891196000739</v>
      </c>
      <c r="H22" s="20" t="s">
        <v>14</v>
      </c>
      <c r="I22" s="7">
        <v>0.22162982918040364</v>
      </c>
      <c r="J22" s="8">
        <f t="shared" si="1"/>
        <v>-132.88683415539299</v>
      </c>
      <c r="K22" s="34"/>
      <c r="M22" s="59" t="s">
        <v>29</v>
      </c>
      <c r="N22" s="59"/>
      <c r="O22" s="59"/>
      <c r="P22" s="59"/>
      <c r="Q22" s="59"/>
      <c r="R22" s="59"/>
    </row>
    <row r="23" spans="2:19" ht="12" customHeight="1" x14ac:dyDescent="0.2">
      <c r="B23" s="38" t="s">
        <v>27</v>
      </c>
      <c r="D23" s="34" t="s">
        <v>28</v>
      </c>
      <c r="E23" s="34" t="str">
        <f t="shared" si="0"/>
        <v>403TPSG</v>
      </c>
      <c r="F23" s="34" t="s">
        <v>123</v>
      </c>
      <c r="G23" s="37">
        <f>SUMIF('14.2.2-14.2.3'!$H$12:$H$137,'14.2'!E23,'14.2.2-14.2.3'!$K$12:$K$137)</f>
        <v>8893294.7537738085</v>
      </c>
      <c r="H23" s="20" t="s">
        <v>15</v>
      </c>
      <c r="I23" s="7">
        <v>7.9787774498314715E-2</v>
      </c>
      <c r="J23" s="8">
        <f t="shared" si="1"/>
        <v>709576.19636114989</v>
      </c>
      <c r="K23" s="34"/>
      <c r="M23" s="37">
        <f>'14.2.2-14.2.3'!K47</f>
        <v>144678.05265192129</v>
      </c>
      <c r="N23" s="37">
        <f>'14.2.2-14.2.3'!K52</f>
        <v>549988.61494066939</v>
      </c>
      <c r="O23" s="37">
        <f>'14.2.2-14.2.3'!K48</f>
        <v>7495582.359764874</v>
      </c>
      <c r="P23" s="37">
        <f>'14.2.2-14.2.3'!K51</f>
        <v>6512220.1462576836</v>
      </c>
      <c r="Q23" s="37">
        <f>'14.2.2-14.2.3'!K49</f>
        <v>616257.803797042</v>
      </c>
      <c r="R23" s="37">
        <f>'14.2.2-14.2.3'!K50+'14.2.2-14.2.3'!K53</f>
        <v>908412.13453281717</v>
      </c>
      <c r="S23" s="37">
        <f>SUM(M23:R23)</f>
        <v>16227139.111945007</v>
      </c>
    </row>
    <row r="24" spans="2:19" ht="12" customHeight="1" x14ac:dyDescent="0.2">
      <c r="B24" s="38" t="s">
        <v>27</v>
      </c>
      <c r="D24" s="34" t="s">
        <v>28</v>
      </c>
      <c r="E24" s="34" t="str">
        <f t="shared" si="0"/>
        <v>403TPJBG</v>
      </c>
      <c r="F24" s="34" t="s">
        <v>123</v>
      </c>
      <c r="G24" s="37">
        <f>SUMIF('14.2.2-14.2.3'!$H$12:$H$137,'14.2'!E24,'14.2.2-14.2.3'!$K$12:$K$137)</f>
        <v>0</v>
      </c>
      <c r="H24" s="20" t="s">
        <v>17</v>
      </c>
      <c r="I24" s="7">
        <v>0.22162982918040364</v>
      </c>
      <c r="J24" s="8">
        <f t="shared" si="1"/>
        <v>0</v>
      </c>
      <c r="K24" s="34"/>
      <c r="M24" s="34" t="s">
        <v>30</v>
      </c>
      <c r="N24" s="34" t="s">
        <v>31</v>
      </c>
      <c r="O24" s="34" t="s">
        <v>32</v>
      </c>
      <c r="P24" s="34" t="s">
        <v>33</v>
      </c>
      <c r="Q24" s="34" t="s">
        <v>26</v>
      </c>
      <c r="R24" s="34" t="s">
        <v>34</v>
      </c>
      <c r="S24" s="34" t="s">
        <v>35</v>
      </c>
    </row>
    <row r="25" spans="2:19" ht="12" customHeight="1" x14ac:dyDescent="0.2">
      <c r="B25" s="38" t="s">
        <v>36</v>
      </c>
      <c r="D25" s="34">
        <v>403360</v>
      </c>
      <c r="E25" s="34" t="str">
        <f t="shared" si="0"/>
        <v>403360Situs</v>
      </c>
      <c r="F25" s="34" t="s">
        <v>123</v>
      </c>
      <c r="G25" s="37">
        <f>SUM(M25:R25)</f>
        <v>146515.75253493732</v>
      </c>
      <c r="H25" s="20" t="s">
        <v>25</v>
      </c>
      <c r="I25" s="7" t="s">
        <v>26</v>
      </c>
      <c r="J25" s="8">
        <f>Q25</f>
        <v>5564.2264021996725</v>
      </c>
      <c r="K25" s="34"/>
      <c r="L25" s="5">
        <v>9.0290562941612532E-3</v>
      </c>
      <c r="M25" s="4">
        <f>$M$23*L25</f>
        <v>1306.306281923823</v>
      </c>
      <c r="N25" s="1">
        <f>$N$23*L25</f>
        <v>4965.8781654470804</v>
      </c>
      <c r="O25" s="1">
        <f>$O$23*L25</f>
        <v>67678.035083839088</v>
      </c>
      <c r="P25" s="1">
        <f>$P$23*L25</f>
        <v>58799.202300531659</v>
      </c>
      <c r="Q25" s="1">
        <f>$Q$23*L25</f>
        <v>5564.2264021996725</v>
      </c>
      <c r="R25" s="1">
        <f>$R$23*L25</f>
        <v>8202.1043009959922</v>
      </c>
      <c r="S25" s="1">
        <f t="shared" ref="S25:S36" si="2">SUM(M25:R25)</f>
        <v>146515.75253493732</v>
      </c>
    </row>
    <row r="26" spans="2:19" ht="12" customHeight="1" x14ac:dyDescent="0.2">
      <c r="B26" s="38" t="s">
        <v>36</v>
      </c>
      <c r="D26" s="34">
        <v>403361</v>
      </c>
      <c r="E26" s="34" t="str">
        <f t="shared" si="0"/>
        <v>403361Situs</v>
      </c>
      <c r="F26" s="34" t="s">
        <v>123</v>
      </c>
      <c r="G26" s="37">
        <f t="shared" ref="G26:G36" si="3">SUM(M26:R26)</f>
        <v>283697.41692243773</v>
      </c>
      <c r="H26" s="20" t="s">
        <v>25</v>
      </c>
      <c r="I26" s="7" t="s">
        <v>26</v>
      </c>
      <c r="J26" s="8">
        <f t="shared" ref="J26:J36" si="4">Q26</f>
        <v>10773.97228737751</v>
      </c>
      <c r="K26" s="34"/>
      <c r="L26" s="5">
        <v>1.7482897938158694E-2</v>
      </c>
      <c r="M26" s="4">
        <f>$M$23*L26</f>
        <v>2529.3916284050897</v>
      </c>
      <c r="N26" s="1">
        <f t="shared" ref="N26:N36" si="5">$N$23*L26</f>
        <v>9615.3948221569844</v>
      </c>
      <c r="O26" s="1">
        <f t="shared" ref="O26:O36" si="6">$O$23*L26</f>
        <v>131044.50138283199</v>
      </c>
      <c r="P26" s="1">
        <f t="shared" ref="P26:P36" si="7">$P$23*L26</f>
        <v>113852.48016784397</v>
      </c>
      <c r="Q26" s="1">
        <f t="shared" ref="Q26:Q36" si="8">$Q$23*L26</f>
        <v>10773.97228737751</v>
      </c>
      <c r="R26" s="1">
        <f t="shared" ref="R26:R36" si="9">$R$23*L26</f>
        <v>15881.676633822128</v>
      </c>
      <c r="S26" s="1">
        <f t="shared" si="2"/>
        <v>283697.41692243773</v>
      </c>
    </row>
    <row r="27" spans="2:19" ht="12" customHeight="1" x14ac:dyDescent="0.2">
      <c r="B27" s="38" t="s">
        <v>36</v>
      </c>
      <c r="D27" s="34">
        <v>403362</v>
      </c>
      <c r="E27" s="34" t="str">
        <f t="shared" si="0"/>
        <v>403362Situs</v>
      </c>
      <c r="F27" s="34" t="s">
        <v>123</v>
      </c>
      <c r="G27" s="37">
        <f t="shared" si="3"/>
        <v>2347592.0101041109</v>
      </c>
      <c r="H27" s="20" t="s">
        <v>25</v>
      </c>
      <c r="I27" s="7" t="s">
        <v>26</v>
      </c>
      <c r="J27" s="8">
        <f t="shared" si="4"/>
        <v>89154.464405453444</v>
      </c>
      <c r="L27" s="56">
        <v>0.14467072685511262</v>
      </c>
      <c r="M27" s="4">
        <f>$M$23*L27</f>
        <v>20930.679037135706</v>
      </c>
      <c r="N27" s="1">
        <f t="shared" si="5"/>
        <v>79567.252685503292</v>
      </c>
      <c r="O27" s="1">
        <f t="shared" si="6"/>
        <v>1084391.3481895446</v>
      </c>
      <c r="P27" s="1">
        <f t="shared" si="7"/>
        <v>942127.62199960696</v>
      </c>
      <c r="Q27" s="1">
        <f t="shared" si="8"/>
        <v>89154.464405453444</v>
      </c>
      <c r="R27" s="1">
        <f t="shared" si="9"/>
        <v>131420.643786867</v>
      </c>
      <c r="S27" s="1">
        <f t="shared" si="2"/>
        <v>2347592.0101041109</v>
      </c>
    </row>
    <row r="28" spans="2:19" ht="12" customHeight="1" x14ac:dyDescent="0.2">
      <c r="B28" s="38" t="s">
        <v>36</v>
      </c>
      <c r="D28" s="34">
        <v>403364</v>
      </c>
      <c r="E28" s="34" t="str">
        <f t="shared" si="0"/>
        <v>403364Situs</v>
      </c>
      <c r="F28" s="34" t="s">
        <v>123</v>
      </c>
      <c r="G28" s="37">
        <f t="shared" si="3"/>
        <v>2884258.028058419</v>
      </c>
      <c r="H28" s="20" t="s">
        <v>25</v>
      </c>
      <c r="I28" s="7" t="s">
        <v>26</v>
      </c>
      <c r="J28" s="8">
        <f t="shared" si="4"/>
        <v>109535.42122818599</v>
      </c>
      <c r="L28" s="56">
        <v>0.17774285461910408</v>
      </c>
      <c r="M28" s="4">
        <f>$M$23*L28</f>
        <v>25715.490079085532</v>
      </c>
      <c r="N28" s="1">
        <f t="shared" si="5"/>
        <v>97756.546427561814</v>
      </c>
      <c r="O28" s="1">
        <f t="shared" si="6"/>
        <v>1332286.205657209</v>
      </c>
      <c r="P28" s="1">
        <f t="shared" si="7"/>
        <v>1157500.5987038801</v>
      </c>
      <c r="Q28" s="1">
        <f t="shared" si="8"/>
        <v>109535.42122818599</v>
      </c>
      <c r="R28" s="1">
        <f t="shared" si="9"/>
        <v>161463.76596249655</v>
      </c>
      <c r="S28" s="1">
        <f t="shared" si="2"/>
        <v>2884258.028058419</v>
      </c>
    </row>
    <row r="29" spans="2:19" ht="12" customHeight="1" x14ac:dyDescent="0.2">
      <c r="B29" s="38" t="s">
        <v>36</v>
      </c>
      <c r="D29" s="34">
        <v>403365</v>
      </c>
      <c r="E29" s="34" t="str">
        <f t="shared" si="0"/>
        <v>403365Situs</v>
      </c>
      <c r="F29" s="34" t="s">
        <v>123</v>
      </c>
      <c r="G29" s="37">
        <f t="shared" si="3"/>
        <v>1804088.0174331807</v>
      </c>
      <c r="H29" s="20" t="s">
        <v>25</v>
      </c>
      <c r="I29" s="7" t="s">
        <v>26</v>
      </c>
      <c r="J29" s="8">
        <f t="shared" si="4"/>
        <v>68513.821925735116</v>
      </c>
      <c r="L29" s="5">
        <v>0.11117720782372342</v>
      </c>
      <c r="M29" s="4">
        <f t="shared" ref="M29:M36" si="10">$M$23*L29</f>
        <v>16084.901927214252</v>
      </c>
      <c r="N29" s="1">
        <f t="shared" si="5"/>
        <v>61146.198543940598</v>
      </c>
      <c r="O29" s="1">
        <f t="shared" si="6"/>
        <v>833337.91777141462</v>
      </c>
      <c r="P29" s="1">
        <f t="shared" si="7"/>
        <v>724010.45259432902</v>
      </c>
      <c r="Q29" s="1">
        <f t="shared" si="8"/>
        <v>68513.821925735116</v>
      </c>
      <c r="R29" s="1">
        <f t="shared" si="9"/>
        <v>100994.72467054722</v>
      </c>
      <c r="S29" s="1">
        <f t="shared" si="2"/>
        <v>1804088.0174331807</v>
      </c>
    </row>
    <row r="30" spans="2:19" ht="12" customHeight="1" x14ac:dyDescent="0.2">
      <c r="B30" s="38" t="s">
        <v>36</v>
      </c>
      <c r="D30" s="34">
        <v>403366</v>
      </c>
      <c r="E30" s="34" t="str">
        <f t="shared" si="0"/>
        <v>403366Situs</v>
      </c>
      <c r="F30" s="34" t="s">
        <v>123</v>
      </c>
      <c r="G30" s="37">
        <f t="shared" si="3"/>
        <v>908241.5086829348</v>
      </c>
      <c r="H30" s="20" t="s">
        <v>25</v>
      </c>
      <c r="I30" s="7" t="s">
        <v>26</v>
      </c>
      <c r="J30" s="8">
        <f t="shared" si="4"/>
        <v>34492.273320455293</v>
      </c>
      <c r="K30" s="34"/>
      <c r="L30" s="5">
        <v>5.5970525822038854E-2</v>
      </c>
      <c r="M30" s="4">
        <f t="shared" si="10"/>
        <v>8097.7066818366575</v>
      </c>
      <c r="N30" s="1">
        <f t="shared" si="5"/>
        <v>30783.151974364118</v>
      </c>
      <c r="O30" s="1">
        <f t="shared" si="6"/>
        <v>419531.68601843878</v>
      </c>
      <c r="P30" s="1">
        <f t="shared" si="7"/>
        <v>364492.38585491735</v>
      </c>
      <c r="Q30" s="1">
        <f t="shared" si="8"/>
        <v>34492.273320455293</v>
      </c>
      <c r="R30" s="1">
        <f t="shared" si="9"/>
        <v>50844.304832922477</v>
      </c>
      <c r="S30" s="1">
        <f t="shared" si="2"/>
        <v>908241.5086829348</v>
      </c>
    </row>
    <row r="31" spans="2:19" ht="12" customHeight="1" x14ac:dyDescent="0.2">
      <c r="B31" s="38" t="s">
        <v>36</v>
      </c>
      <c r="D31" s="34">
        <v>403367</v>
      </c>
      <c r="E31" s="34" t="str">
        <f t="shared" si="0"/>
        <v>403367Situs</v>
      </c>
      <c r="F31" s="34" t="s">
        <v>123</v>
      </c>
      <c r="G31" s="37">
        <f t="shared" si="3"/>
        <v>2094155.1419311753</v>
      </c>
      <c r="H31" s="20" t="s">
        <v>25</v>
      </c>
      <c r="I31" s="7" t="s">
        <v>26</v>
      </c>
      <c r="J31" s="8">
        <f t="shared" si="4"/>
        <v>79529.696496334713</v>
      </c>
      <c r="K31" s="34"/>
      <c r="L31" s="5">
        <v>0.12905263999306202</v>
      </c>
      <c r="M31" s="4">
        <f t="shared" si="10"/>
        <v>18671.084643785671</v>
      </c>
      <c r="N31" s="1">
        <f t="shared" si="5"/>
        <v>70977.482724221016</v>
      </c>
      <c r="O31" s="1">
        <f t="shared" si="6"/>
        <v>967324.69181308255</v>
      </c>
      <c r="P31" s="1">
        <f t="shared" si="7"/>
        <v>840419.20209055848</v>
      </c>
      <c r="Q31" s="1">
        <f t="shared" si="8"/>
        <v>79529.696496334713</v>
      </c>
      <c r="R31" s="1">
        <f t="shared" si="9"/>
        <v>117232.98416319268</v>
      </c>
      <c r="S31" s="1">
        <f t="shared" si="2"/>
        <v>2094155.1419311753</v>
      </c>
    </row>
    <row r="32" spans="2:19" ht="12" customHeight="1" x14ac:dyDescent="0.2">
      <c r="B32" s="38" t="s">
        <v>36</v>
      </c>
      <c r="D32" s="34">
        <v>403368</v>
      </c>
      <c r="E32" s="34" t="str">
        <f t="shared" si="0"/>
        <v>403368Situs</v>
      </c>
      <c r="F32" s="34" t="s">
        <v>123</v>
      </c>
      <c r="G32" s="37">
        <f t="shared" si="3"/>
        <v>3119492.049556144</v>
      </c>
      <c r="H32" s="20" t="s">
        <v>25</v>
      </c>
      <c r="I32" s="7" t="s">
        <v>26</v>
      </c>
      <c r="J32" s="8">
        <f t="shared" si="4"/>
        <v>118468.89991882123</v>
      </c>
      <c r="K32" s="34"/>
      <c r="L32" s="5">
        <v>0.19223918819182648</v>
      </c>
      <c r="M32" s="4">
        <f t="shared" si="10"/>
        <v>27812.791390979677</v>
      </c>
      <c r="N32" s="1">
        <f t="shared" si="5"/>
        <v>105729.36485094133</v>
      </c>
      <c r="O32" s="1">
        <f t="shared" si="6"/>
        <v>1440944.6678661744</v>
      </c>
      <c r="P32" s="1">
        <f t="shared" si="7"/>
        <v>1251903.9142430346</v>
      </c>
      <c r="Q32" s="1">
        <f t="shared" si="8"/>
        <v>118468.89991882123</v>
      </c>
      <c r="R32" s="1">
        <f t="shared" si="9"/>
        <v>174632.41128619303</v>
      </c>
      <c r="S32" s="1">
        <f t="shared" si="2"/>
        <v>3119492.049556144</v>
      </c>
    </row>
    <row r="33" spans="2:19" ht="12" customHeight="1" x14ac:dyDescent="0.2">
      <c r="B33" s="38" t="s">
        <v>36</v>
      </c>
      <c r="D33" s="34">
        <v>403369</v>
      </c>
      <c r="E33" s="34" t="str">
        <f t="shared" si="0"/>
        <v>403369Situs</v>
      </c>
      <c r="F33" s="34" t="s">
        <v>123</v>
      </c>
      <c r="G33" s="37">
        <f t="shared" si="3"/>
        <v>1962972.3661941998</v>
      </c>
      <c r="H33" s="20" t="s">
        <v>25</v>
      </c>
      <c r="I33" s="7" t="s">
        <v>26</v>
      </c>
      <c r="J33" s="8">
        <f t="shared" si="4"/>
        <v>74547.770309964661</v>
      </c>
      <c r="K33" s="34"/>
      <c r="L33" s="5">
        <v>0.1209684808056665</v>
      </c>
      <c r="M33" s="4">
        <f t="shared" si="10"/>
        <v>17501.484235225147</v>
      </c>
      <c r="N33" s="1">
        <f t="shared" si="5"/>
        <v>66531.287209785471</v>
      </c>
      <c r="O33" s="1">
        <f t="shared" si="6"/>
        <v>906729.21081450954</v>
      </c>
      <c r="P33" s="1">
        <f t="shared" si="7"/>
        <v>787773.37776484725</v>
      </c>
      <c r="Q33" s="1">
        <f t="shared" si="8"/>
        <v>74547.770309964661</v>
      </c>
      <c r="R33" s="1">
        <f t="shared" si="9"/>
        <v>109889.23585986762</v>
      </c>
      <c r="S33" s="1">
        <f t="shared" si="2"/>
        <v>1962972.3661941998</v>
      </c>
    </row>
    <row r="34" spans="2:19" ht="12" customHeight="1" x14ac:dyDescent="0.2">
      <c r="B34" s="38" t="s">
        <v>36</v>
      </c>
      <c r="D34" s="34">
        <v>403370</v>
      </c>
      <c r="E34" s="34" t="str">
        <f t="shared" si="0"/>
        <v>403370Situs</v>
      </c>
      <c r="F34" s="34" t="s">
        <v>123</v>
      </c>
      <c r="G34" s="37">
        <f t="shared" si="3"/>
        <v>532478.98354482336</v>
      </c>
      <c r="H34" s="20" t="s">
        <v>25</v>
      </c>
      <c r="I34" s="7" t="s">
        <v>26</v>
      </c>
      <c r="J34" s="8">
        <f t="shared" si="4"/>
        <v>20221.94588360082</v>
      </c>
      <c r="K34" s="34"/>
      <c r="L34" s="5">
        <v>3.2814101109964529E-2</v>
      </c>
      <c r="M34" s="4">
        <f t="shared" si="10"/>
        <v>4747.4802481129173</v>
      </c>
      <c r="N34" s="1">
        <f t="shared" si="5"/>
        <v>18047.382019992474</v>
      </c>
      <c r="O34" s="1">
        <f t="shared" si="6"/>
        <v>245960.79743139108</v>
      </c>
      <c r="P34" s="1">
        <f t="shared" si="7"/>
        <v>213692.65032964761</v>
      </c>
      <c r="Q34" s="1">
        <f t="shared" si="8"/>
        <v>20221.94588360082</v>
      </c>
      <c r="R34" s="1">
        <f t="shared" si="9"/>
        <v>29808.727632078564</v>
      </c>
      <c r="S34" s="1">
        <f t="shared" si="2"/>
        <v>532478.98354482336</v>
      </c>
    </row>
    <row r="35" spans="2:19" ht="12" customHeight="1" x14ac:dyDescent="0.2">
      <c r="B35" s="38" t="s">
        <v>36</v>
      </c>
      <c r="D35" s="34">
        <v>403371</v>
      </c>
      <c r="E35" s="34" t="str">
        <f t="shared" si="0"/>
        <v>403371Situs</v>
      </c>
      <c r="F35" s="34" t="s">
        <v>123</v>
      </c>
      <c r="G35" s="37">
        <f t="shared" si="3"/>
        <v>17588.447899391482</v>
      </c>
      <c r="H35" s="20" t="s">
        <v>25</v>
      </c>
      <c r="I35" s="7" t="s">
        <v>26</v>
      </c>
      <c r="J35" s="8">
        <f t="shared" si="4"/>
        <v>667.95620595246817</v>
      </c>
      <c r="K35" s="34"/>
      <c r="L35" s="5">
        <v>1.0838908681348764E-3</v>
      </c>
      <c r="M35" s="4">
        <f t="shared" si="10"/>
        <v>156.81522008895431</v>
      </c>
      <c r="N35" s="1">
        <f t="shared" si="5"/>
        <v>596.12763731234043</v>
      </c>
      <c r="O35" s="1">
        <f t="shared" si="6"/>
        <v>8124.3932711020143</v>
      </c>
      <c r="P35" s="1">
        <f t="shared" si="7"/>
        <v>7058.535947812672</v>
      </c>
      <c r="Q35" s="1">
        <f t="shared" si="8"/>
        <v>667.95620595246817</v>
      </c>
      <c r="R35" s="1">
        <f t="shared" si="9"/>
        <v>984.61961712303128</v>
      </c>
      <c r="S35" s="1">
        <f t="shared" si="2"/>
        <v>17588.447899391482</v>
      </c>
    </row>
    <row r="36" spans="2:19" ht="12" customHeight="1" x14ac:dyDescent="0.2">
      <c r="B36" s="38" t="s">
        <v>36</v>
      </c>
      <c r="D36" s="34">
        <v>403373</v>
      </c>
      <c r="E36" s="34" t="str">
        <f t="shared" si="0"/>
        <v>403373Situs</v>
      </c>
      <c r="F36" s="34" t="s">
        <v>123</v>
      </c>
      <c r="G36" s="37">
        <f t="shared" si="3"/>
        <v>126059.38908325606</v>
      </c>
      <c r="H36" s="20" t="s">
        <v>25</v>
      </c>
      <c r="I36" s="7" t="s">
        <v>26</v>
      </c>
      <c r="J36" s="8">
        <f t="shared" si="4"/>
        <v>4787.3554129611912</v>
      </c>
      <c r="K36" s="34"/>
      <c r="L36" s="5">
        <v>7.7684296790468815E-3</v>
      </c>
      <c r="M36" s="4">
        <f t="shared" si="10"/>
        <v>1123.9212781278927</v>
      </c>
      <c r="N36" s="1">
        <f t="shared" si="5"/>
        <v>4272.5478794429828</v>
      </c>
      <c r="O36" s="1">
        <f t="shared" si="6"/>
        <v>58228.904465337706</v>
      </c>
      <c r="P36" s="1">
        <f t="shared" si="7"/>
        <v>50589.724260675212</v>
      </c>
      <c r="Q36" s="1">
        <f t="shared" si="8"/>
        <v>4787.3554129611912</v>
      </c>
      <c r="R36" s="1">
        <f t="shared" si="9"/>
        <v>7056.9357867110657</v>
      </c>
      <c r="S36" s="1">
        <f t="shared" si="2"/>
        <v>126059.38908325606</v>
      </c>
    </row>
    <row r="37" spans="2:19" ht="12" customHeight="1" x14ac:dyDescent="0.2">
      <c r="B37" s="38" t="s">
        <v>37</v>
      </c>
      <c r="D37" s="34" t="s">
        <v>38</v>
      </c>
      <c r="E37" s="34" t="str">
        <f t="shared" si="0"/>
        <v>403GPCA</v>
      </c>
      <c r="F37" s="34" t="s">
        <v>123</v>
      </c>
      <c r="G37" s="37">
        <f>SUMIF('14.2.2-14.2.3'!$H$12:$H$137,'14.2'!E37,'14.2.2-14.2.3'!$K$12:$K$137)</f>
        <v>34417.842372832354</v>
      </c>
      <c r="H37" s="20" t="s">
        <v>30</v>
      </c>
      <c r="I37" s="7">
        <v>0</v>
      </c>
      <c r="J37" s="8">
        <f t="shared" ref="J37:J51" si="11">G37*I37</f>
        <v>0</v>
      </c>
      <c r="K37" s="34"/>
      <c r="L37" s="34"/>
      <c r="M37" s="23">
        <f>SUM(M25:M36)</f>
        <v>144678.05265192135</v>
      </c>
      <c r="N37" s="23">
        <f t="shared" ref="N37:S37" si="12">SUM(N25:N36)</f>
        <v>549988.61494066962</v>
      </c>
      <c r="O37" s="23">
        <f t="shared" si="12"/>
        <v>7495582.359764874</v>
      </c>
      <c r="P37" s="23">
        <f t="shared" si="12"/>
        <v>6512220.1462576836</v>
      </c>
      <c r="Q37" s="23">
        <f t="shared" si="12"/>
        <v>616257.80379704211</v>
      </c>
      <c r="R37" s="23">
        <f t="shared" si="12"/>
        <v>908412.13453281741</v>
      </c>
      <c r="S37" s="23">
        <f t="shared" si="12"/>
        <v>16227139.111945011</v>
      </c>
    </row>
    <row r="38" spans="2:19" ht="12" customHeight="1" x14ac:dyDescent="0.2">
      <c r="B38" s="38" t="s">
        <v>37</v>
      </c>
      <c r="D38" s="34" t="s">
        <v>38</v>
      </c>
      <c r="E38" s="34" t="str">
        <f t="shared" si="0"/>
        <v>403GPOR</v>
      </c>
      <c r="F38" s="34" t="s">
        <v>123</v>
      </c>
      <c r="G38" s="37">
        <f>SUMIF('14.2.2-14.2.3'!$H$12:$H$137,'14.2'!E38,'14.2.2-14.2.3'!$K$12:$K$137)</f>
        <v>1121939.7508657258</v>
      </c>
      <c r="H38" s="20" t="s">
        <v>32</v>
      </c>
      <c r="I38" s="7">
        <v>0</v>
      </c>
      <c r="J38" s="8">
        <f t="shared" si="11"/>
        <v>0</v>
      </c>
      <c r="K38" s="34"/>
      <c r="M38" s="38"/>
      <c r="N38" s="38"/>
      <c r="S38" s="1"/>
    </row>
    <row r="39" spans="2:19" ht="12" customHeight="1" x14ac:dyDescent="0.2">
      <c r="B39" s="38" t="s">
        <v>37</v>
      </c>
      <c r="D39" s="34" t="s">
        <v>38</v>
      </c>
      <c r="E39" s="34" t="str">
        <f t="shared" si="0"/>
        <v>403GPWA</v>
      </c>
      <c r="F39" s="34" t="s">
        <v>123</v>
      </c>
      <c r="G39" s="37">
        <f>SUMIF('14.2.2-14.2.3'!$H$12:$H$137,'14.2'!E39,'14.2.2-14.2.3'!$K$12:$K$137)</f>
        <v>72285.22615349642</v>
      </c>
      <c r="H39" s="20" t="s">
        <v>26</v>
      </c>
      <c r="I39" s="7">
        <v>1</v>
      </c>
      <c r="J39" s="8">
        <f t="shared" si="11"/>
        <v>72285.22615349642</v>
      </c>
      <c r="K39" s="34"/>
      <c r="S39" s="1"/>
    </row>
    <row r="40" spans="2:19" ht="12" customHeight="1" x14ac:dyDescent="0.2">
      <c r="B40" s="38" t="s">
        <v>37</v>
      </c>
      <c r="D40" s="34" t="s">
        <v>38</v>
      </c>
      <c r="E40" s="34" t="str">
        <f t="shared" si="0"/>
        <v>403GPWYP</v>
      </c>
      <c r="F40" s="34" t="s">
        <v>123</v>
      </c>
      <c r="G40" s="37">
        <f>SUMIF('14.2.2-14.2.3'!$H$12:$H$137,'14.2'!E40,'14.2.2-14.2.3'!$K$12:$K$137)</f>
        <v>344434.34864234924</v>
      </c>
      <c r="H40" s="20" t="s">
        <v>34</v>
      </c>
      <c r="I40" s="7">
        <v>0</v>
      </c>
      <c r="J40" s="8">
        <f t="shared" si="11"/>
        <v>0</v>
      </c>
      <c r="K40" s="34"/>
      <c r="S40" s="1"/>
    </row>
    <row r="41" spans="2:19" ht="12" customHeight="1" x14ac:dyDescent="0.2">
      <c r="B41" s="38" t="s">
        <v>37</v>
      </c>
      <c r="D41" s="34" t="s">
        <v>38</v>
      </c>
      <c r="E41" s="34" t="str">
        <f t="shared" si="0"/>
        <v>403GPUT</v>
      </c>
      <c r="F41" s="34" t="s">
        <v>123</v>
      </c>
      <c r="G41" s="37">
        <f>SUMIF('14.2.2-14.2.3'!$H$12:$H$137,'14.2'!E41,'14.2.2-14.2.3'!$K$12:$K$137)</f>
        <v>505071.45682092011</v>
      </c>
      <c r="H41" s="20" t="s">
        <v>33</v>
      </c>
      <c r="I41" s="7">
        <v>0</v>
      </c>
      <c r="J41" s="8">
        <f t="shared" si="11"/>
        <v>0</v>
      </c>
      <c r="K41" s="34"/>
      <c r="S41" s="1"/>
    </row>
    <row r="42" spans="2:19" ht="12" customHeight="1" x14ac:dyDescent="0.2">
      <c r="B42" s="38" t="s">
        <v>37</v>
      </c>
      <c r="D42" s="34" t="s">
        <v>38</v>
      </c>
      <c r="E42" s="34" t="str">
        <f t="shared" si="0"/>
        <v>403GPID</v>
      </c>
      <c r="F42" s="34" t="s">
        <v>123</v>
      </c>
      <c r="G42" s="37">
        <f>SUMIF('14.2.2-14.2.3'!$H$12:$H$137,'14.2'!E42,'14.2.2-14.2.3'!$K$12:$K$137)</f>
        <v>72925.194822631544</v>
      </c>
      <c r="H42" s="20" t="s">
        <v>31</v>
      </c>
      <c r="I42" s="7">
        <v>0</v>
      </c>
      <c r="J42" s="8">
        <f t="shared" si="11"/>
        <v>0</v>
      </c>
    </row>
    <row r="43" spans="2:19" ht="12" customHeight="1" x14ac:dyDescent="0.2">
      <c r="B43" s="38" t="s">
        <v>37</v>
      </c>
      <c r="D43" s="34" t="s">
        <v>38</v>
      </c>
      <c r="E43" s="34" t="str">
        <f t="shared" si="0"/>
        <v>403GPWYU</v>
      </c>
      <c r="F43" s="34" t="s">
        <v>123</v>
      </c>
      <c r="G43" s="37">
        <f>SUMIF('14.2.2-14.2.3'!$H$12:$H$137,'14.2'!E43,'14.2.2-14.2.3'!$K$12:$K$137)</f>
        <v>-6755.110248967947</v>
      </c>
      <c r="H43" s="20" t="s">
        <v>39</v>
      </c>
      <c r="I43" s="7">
        <v>0</v>
      </c>
      <c r="J43" s="8">
        <f t="shared" si="11"/>
        <v>0</v>
      </c>
    </row>
    <row r="44" spans="2:19" ht="12" customHeight="1" x14ac:dyDescent="0.2">
      <c r="B44" s="38" t="s">
        <v>37</v>
      </c>
      <c r="D44" s="34" t="s">
        <v>38</v>
      </c>
      <c r="E44" s="34" t="str">
        <f t="shared" si="0"/>
        <v>403GPCAGE</v>
      </c>
      <c r="F44" s="34" t="s">
        <v>123</v>
      </c>
      <c r="G44" s="37">
        <f>SUMIF('14.2.2-14.2.3'!$H$12:$H$137,'14.2'!E44,'14.2.2-14.2.3'!$K$12:$K$137)</f>
        <v>33056.925234045368</v>
      </c>
      <c r="H44" s="20" t="s">
        <v>13</v>
      </c>
      <c r="I44" s="7">
        <v>0</v>
      </c>
      <c r="J44" s="8">
        <f t="shared" si="11"/>
        <v>0</v>
      </c>
    </row>
    <row r="45" spans="2:19" ht="12" customHeight="1" x14ac:dyDescent="0.2">
      <c r="B45" s="38" t="s">
        <v>37</v>
      </c>
      <c r="D45" s="34" t="s">
        <v>38</v>
      </c>
      <c r="E45" s="34" t="str">
        <f t="shared" si="0"/>
        <v>403GPCAGW</v>
      </c>
      <c r="F45" s="34" t="s">
        <v>123</v>
      </c>
      <c r="G45" s="37">
        <f>SUMIF('14.2.2-14.2.3'!$H$12:$H$137,'14.2'!E45,'14.2.2-14.2.3'!$K$12:$K$137)</f>
        <v>158574.64828973985</v>
      </c>
      <c r="H45" s="20" t="s">
        <v>14</v>
      </c>
      <c r="I45" s="7">
        <v>0.22162982918040364</v>
      </c>
      <c r="J45" s="8">
        <f t="shared" si="11"/>
        <v>35144.872212797629</v>
      </c>
    </row>
    <row r="46" spans="2:19" ht="12" customHeight="1" x14ac:dyDescent="0.2">
      <c r="B46" s="38" t="s">
        <v>37</v>
      </c>
      <c r="D46" s="34" t="s">
        <v>38</v>
      </c>
      <c r="E46" s="34" t="str">
        <f t="shared" si="0"/>
        <v>403GPSG</v>
      </c>
      <c r="F46" s="34" t="s">
        <v>123</v>
      </c>
      <c r="G46" s="37">
        <f>SUMIF('14.2.2-14.2.3'!$H$12:$H$137,'14.2'!E46,'14.2.2-14.2.3'!$K$12:$K$137)</f>
        <v>-102101.67428344302</v>
      </c>
      <c r="H46" s="20" t="s">
        <v>15</v>
      </c>
      <c r="I46" s="7">
        <v>7.9787774498314715E-2</v>
      </c>
      <c r="J46" s="8">
        <f t="shared" si="11"/>
        <v>-8146.4653636277299</v>
      </c>
      <c r="K46" s="34"/>
    </row>
    <row r="47" spans="2:19" ht="12" customHeight="1" x14ac:dyDescent="0.2">
      <c r="B47" s="38" t="s">
        <v>40</v>
      </c>
      <c r="D47" s="34" t="s">
        <v>38</v>
      </c>
      <c r="E47" s="34" t="str">
        <f t="shared" si="0"/>
        <v>403GPSO</v>
      </c>
      <c r="F47" s="34" t="s">
        <v>123</v>
      </c>
      <c r="G47" s="37">
        <f>SUMIF('14.2.2-14.2.3'!$H$12:$H$137,'14.2'!E47,'14.2.2-14.2.3'!$K$12:$K$137)</f>
        <v>8408009.1247975677</v>
      </c>
      <c r="H47" s="20" t="s">
        <v>41</v>
      </c>
      <c r="I47" s="7">
        <v>7.0845810240555085E-2</v>
      </c>
      <c r="J47" s="8">
        <f t="shared" si="11"/>
        <v>595672.21895626409</v>
      </c>
      <c r="K47" s="34"/>
    </row>
    <row r="48" spans="2:19" ht="12" customHeight="1" x14ac:dyDescent="0.2">
      <c r="B48" s="38" t="s">
        <v>37</v>
      </c>
      <c r="D48" s="34" t="s">
        <v>38</v>
      </c>
      <c r="E48" s="34" t="str">
        <f>D48&amp;H48</f>
        <v>403GPJBG</v>
      </c>
      <c r="F48" s="34" t="s">
        <v>123</v>
      </c>
      <c r="G48" s="37">
        <f>SUMIF('14.2.2-14.2.3'!$H$12:$H$137,'14.2'!E48,'14.2.2-14.2.3'!$K$12:$K$137)</f>
        <v>-24319.973957218579</v>
      </c>
      <c r="H48" s="20" t="s">
        <v>17</v>
      </c>
      <c r="I48" s="7">
        <v>0.22162982918040364</v>
      </c>
      <c r="J48" s="8">
        <f t="shared" si="11"/>
        <v>-5390.0316738102183</v>
      </c>
      <c r="K48" s="34"/>
    </row>
    <row r="49" spans="1:14" ht="12" customHeight="1" x14ac:dyDescent="0.2">
      <c r="B49" s="38" t="s">
        <v>37</v>
      </c>
      <c r="D49" s="34" t="s">
        <v>38</v>
      </c>
      <c r="E49" s="34" t="str">
        <f t="shared" ref="E49" si="13">D49&amp;H49</f>
        <v>403GPJBE</v>
      </c>
      <c r="F49" s="34" t="s">
        <v>123</v>
      </c>
      <c r="G49" s="37">
        <f>SUMIF('14.2.2-14.2.3'!$H$12:$H$137,'14.2'!E49,'14.2.2-14.2.3'!$K$12:$K$137)</f>
        <v>0</v>
      </c>
      <c r="H49" s="20" t="s">
        <v>42</v>
      </c>
      <c r="I49" s="7">
        <v>0</v>
      </c>
      <c r="J49" s="8">
        <f t="shared" si="11"/>
        <v>0</v>
      </c>
      <c r="K49" s="34"/>
    </row>
    <row r="50" spans="1:14" ht="12" customHeight="1" x14ac:dyDescent="0.2">
      <c r="B50" s="38" t="s">
        <v>37</v>
      </c>
      <c r="D50" s="34" t="s">
        <v>38</v>
      </c>
      <c r="E50" s="34" t="str">
        <f>D50&amp;H50</f>
        <v>403GPCN</v>
      </c>
      <c r="F50" s="34" t="s">
        <v>123</v>
      </c>
      <c r="G50" s="37">
        <f>SUMIF('14.2.2-14.2.3'!$H$12:$H$137,'14.2'!E50,'14.2.2-14.2.3'!$K$12:$K$137)</f>
        <v>-68412.123555844999</v>
      </c>
      <c r="H50" s="20" t="s">
        <v>43</v>
      </c>
      <c r="I50" s="7">
        <v>6.742981175467383E-2</v>
      </c>
      <c r="J50" s="8">
        <f t="shared" si="11"/>
        <v>-4613.0166131081151</v>
      </c>
      <c r="K50" s="34"/>
    </row>
    <row r="51" spans="1:14" ht="12" customHeight="1" x14ac:dyDescent="0.2">
      <c r="B51" s="38" t="s">
        <v>37</v>
      </c>
      <c r="D51" s="34" t="s">
        <v>38</v>
      </c>
      <c r="E51" s="34" t="str">
        <f>D51&amp;H51</f>
        <v>403GPCAEE</v>
      </c>
      <c r="F51" s="34" t="s">
        <v>123</v>
      </c>
      <c r="G51" s="37">
        <f>SUMIF('14.2.2-14.2.3'!$H$12:$H$137,'14.2'!E51,'14.2.2-14.2.3'!$K$12:$K$137)</f>
        <v>-4977.6708318215387</v>
      </c>
      <c r="H51" s="20" t="s">
        <v>44</v>
      </c>
      <c r="I51" s="7">
        <v>0</v>
      </c>
      <c r="J51" s="8">
        <f t="shared" si="11"/>
        <v>0</v>
      </c>
      <c r="K51" s="34"/>
    </row>
    <row r="52" spans="1:14" ht="12" customHeight="1" x14ac:dyDescent="0.2">
      <c r="B52" s="33" t="s">
        <v>45</v>
      </c>
      <c r="D52" s="34"/>
      <c r="E52" s="34"/>
      <c r="F52" s="34"/>
      <c r="G52" s="6">
        <f>SUM(G9:G51)</f>
        <v>44681784.431142852</v>
      </c>
      <c r="H52" s="34"/>
      <c r="I52" s="7"/>
      <c r="J52" s="6">
        <f>SUM(J9:J51)</f>
        <v>2553798.7811355367</v>
      </c>
      <c r="K52" s="34" t="s">
        <v>46</v>
      </c>
      <c r="L52" s="57"/>
      <c r="M52" s="57"/>
      <c r="N52" s="57"/>
    </row>
    <row r="53" spans="1:14" ht="12" customHeight="1" x14ac:dyDescent="0.2">
      <c r="I53" s="7"/>
      <c r="J53" s="8"/>
      <c r="K53" s="34" t="s">
        <v>47</v>
      </c>
    </row>
    <row r="54" spans="1:14" ht="12" customHeight="1" x14ac:dyDescent="0.2">
      <c r="D54" s="34"/>
      <c r="E54" s="34"/>
      <c r="F54" s="34"/>
      <c r="G54" s="34"/>
      <c r="H54" s="34"/>
      <c r="I54" s="34"/>
      <c r="J54" s="34"/>
      <c r="K54" s="34"/>
    </row>
    <row r="55" spans="1:14" ht="12" customHeight="1" thickBot="1" x14ac:dyDescent="0.25">
      <c r="B55" s="12" t="s">
        <v>48</v>
      </c>
      <c r="D55" s="34"/>
      <c r="E55" s="34"/>
      <c r="F55" s="34"/>
      <c r="G55" s="34"/>
      <c r="H55" s="34"/>
      <c r="I55" s="34"/>
      <c r="J55" s="34"/>
      <c r="K55" s="34"/>
    </row>
    <row r="56" spans="1:14" ht="12" customHeight="1" x14ac:dyDescent="0.2">
      <c r="A56" s="42"/>
      <c r="B56" s="43"/>
      <c r="C56" s="44"/>
      <c r="D56" s="45"/>
      <c r="E56" s="45"/>
      <c r="F56" s="45"/>
      <c r="G56" s="58"/>
      <c r="H56" s="45"/>
      <c r="I56" s="45"/>
      <c r="J56" s="45"/>
      <c r="K56" s="46"/>
    </row>
    <row r="57" spans="1:14" ht="12" customHeight="1" x14ac:dyDescent="0.2">
      <c r="A57" s="47"/>
      <c r="B57" s="41"/>
      <c r="D57" s="34"/>
      <c r="E57" s="34"/>
      <c r="F57" s="34"/>
      <c r="G57" s="34"/>
      <c r="H57" s="34"/>
      <c r="I57" s="34"/>
      <c r="J57" s="34"/>
      <c r="K57" s="49"/>
    </row>
    <row r="58" spans="1:14" ht="12" customHeight="1" x14ac:dyDescent="0.2">
      <c r="A58" s="47"/>
      <c r="B58" s="41"/>
      <c r="D58" s="34"/>
      <c r="E58" s="34"/>
      <c r="F58" s="34"/>
      <c r="G58" s="34"/>
      <c r="H58" s="34"/>
      <c r="I58" s="34"/>
      <c r="J58" s="34"/>
      <c r="K58" s="49"/>
    </row>
    <row r="59" spans="1:14" ht="12" customHeight="1" x14ac:dyDescent="0.2">
      <c r="A59" s="47"/>
      <c r="D59" s="34"/>
      <c r="E59" s="34"/>
      <c r="F59" s="34"/>
      <c r="G59" s="34"/>
      <c r="H59" s="34"/>
      <c r="I59" s="34"/>
      <c r="J59" s="34"/>
      <c r="K59" s="49"/>
    </row>
    <row r="60" spans="1:14" ht="12" customHeight="1" x14ac:dyDescent="0.2">
      <c r="A60" s="47"/>
      <c r="D60" s="34"/>
      <c r="E60" s="34"/>
      <c r="F60" s="34"/>
      <c r="G60" s="34"/>
      <c r="H60" s="34"/>
      <c r="I60" s="34"/>
      <c r="J60" s="34"/>
      <c r="K60" s="49"/>
    </row>
    <row r="61" spans="1:14" ht="12" customHeight="1" x14ac:dyDescent="0.2">
      <c r="A61" s="47"/>
      <c r="D61" s="34"/>
      <c r="E61" s="34"/>
      <c r="F61" s="34"/>
      <c r="G61" s="34"/>
      <c r="H61" s="34"/>
      <c r="I61" s="34"/>
      <c r="J61" s="34"/>
      <c r="K61" s="49"/>
    </row>
    <row r="62" spans="1:14" ht="12" customHeight="1" x14ac:dyDescent="0.2">
      <c r="A62" s="47"/>
      <c r="D62" s="34"/>
      <c r="E62" s="34"/>
      <c r="F62" s="34"/>
      <c r="G62" s="34"/>
      <c r="H62" s="34"/>
      <c r="I62" s="34"/>
      <c r="J62" s="34"/>
      <c r="K62" s="49"/>
    </row>
    <row r="63" spans="1:14" ht="12" customHeight="1" thickBot="1" x14ac:dyDescent="0.25">
      <c r="A63" s="50"/>
      <c r="B63" s="51"/>
      <c r="C63" s="51"/>
      <c r="D63" s="52"/>
      <c r="E63" s="52"/>
      <c r="F63" s="52"/>
      <c r="G63" s="52"/>
      <c r="H63" s="52"/>
      <c r="I63" s="52"/>
      <c r="J63" s="52"/>
      <c r="K63" s="53"/>
    </row>
    <row r="64" spans="1:14" ht="12" customHeight="1" x14ac:dyDescent="0.2">
      <c r="D64" s="34"/>
      <c r="E64" s="34"/>
      <c r="F64" s="34"/>
      <c r="G64" s="34"/>
      <c r="H64" s="34"/>
      <c r="I64" s="34"/>
      <c r="J64" s="34"/>
      <c r="K64" s="34"/>
    </row>
    <row r="65" spans="4:11" ht="12" customHeight="1" x14ac:dyDescent="0.2">
      <c r="D65" s="34"/>
      <c r="E65" s="34"/>
      <c r="F65" s="34"/>
      <c r="G65" s="34"/>
      <c r="H65" s="34"/>
      <c r="I65" s="34"/>
      <c r="J65" s="34"/>
      <c r="K65" s="34"/>
    </row>
    <row r="66" spans="4:11" ht="12" customHeight="1" x14ac:dyDescent="0.2"/>
    <row r="68" spans="4:11" x14ac:dyDescent="0.2">
      <c r="D68" s="35"/>
      <c r="E68" s="35"/>
      <c r="H68" s="35"/>
    </row>
    <row r="69" spans="4:11" x14ac:dyDescent="0.2">
      <c r="D69" s="39"/>
      <c r="E69" s="39"/>
    </row>
    <row r="70" spans="4:11" x14ac:dyDescent="0.2">
      <c r="D70" s="39"/>
      <c r="E70" s="39"/>
    </row>
    <row r="71" spans="4:11" x14ac:dyDescent="0.2">
      <c r="D71" s="39"/>
      <c r="E71" s="39"/>
    </row>
    <row r="72" spans="4:11" x14ac:dyDescent="0.2">
      <c r="D72" s="39"/>
      <c r="E72" s="39"/>
    </row>
    <row r="73" spans="4:11" x14ac:dyDescent="0.2">
      <c r="D73" s="39"/>
      <c r="E73" s="39"/>
    </row>
    <row r="74" spans="4:11" x14ac:dyDescent="0.2">
      <c r="D74" s="39"/>
      <c r="E74" s="39"/>
    </row>
    <row r="75" spans="4:11" x14ac:dyDescent="0.2">
      <c r="D75" s="39"/>
      <c r="E75" s="39"/>
    </row>
    <row r="76" spans="4:11" x14ac:dyDescent="0.2">
      <c r="D76" s="39"/>
      <c r="E76" s="39"/>
    </row>
    <row r="77" spans="4:11" x14ac:dyDescent="0.2">
      <c r="D77" s="39"/>
      <c r="E77" s="39"/>
    </row>
    <row r="78" spans="4:11" x14ac:dyDescent="0.2">
      <c r="D78" s="39"/>
      <c r="E78" s="39"/>
    </row>
    <row r="79" spans="4:11" x14ac:dyDescent="0.2">
      <c r="D79" s="39"/>
      <c r="E79" s="39"/>
    </row>
    <row r="80" spans="4:11" x14ac:dyDescent="0.2">
      <c r="D80" s="39"/>
      <c r="E80" s="39"/>
    </row>
    <row r="81" spans="4:5" x14ac:dyDescent="0.2">
      <c r="D81" s="39"/>
      <c r="E81" s="39"/>
    </row>
    <row r="82" spans="4:5" x14ac:dyDescent="0.2">
      <c r="D82" s="39"/>
      <c r="E82" s="39"/>
    </row>
    <row r="83" spans="4:5" x14ac:dyDescent="0.2">
      <c r="D83" s="39"/>
      <c r="E83" s="39"/>
    </row>
    <row r="84" spans="4:5" x14ac:dyDescent="0.2">
      <c r="D84" s="39"/>
      <c r="E84" s="39"/>
    </row>
    <row r="85" spans="4:5" x14ac:dyDescent="0.2">
      <c r="D85" s="39"/>
      <c r="E85" s="39"/>
    </row>
    <row r="86" spans="4:5" x14ac:dyDescent="0.2">
      <c r="D86" s="39"/>
      <c r="E86" s="39"/>
    </row>
    <row r="87" spans="4:5" x14ac:dyDescent="0.2">
      <c r="D87" s="39"/>
      <c r="E87" s="39"/>
    </row>
    <row r="88" spans="4:5" x14ac:dyDescent="0.2">
      <c r="D88" s="39"/>
      <c r="E88" s="39"/>
    </row>
    <row r="89" spans="4:5" x14ac:dyDescent="0.2">
      <c r="D89" s="39"/>
      <c r="E89" s="39"/>
    </row>
    <row r="90" spans="4:5" x14ac:dyDescent="0.2">
      <c r="D90" s="39"/>
      <c r="E90" s="39"/>
    </row>
    <row r="91" spans="4:5" x14ac:dyDescent="0.2">
      <c r="D91" s="39"/>
      <c r="E91" s="39"/>
    </row>
    <row r="92" spans="4:5" x14ac:dyDescent="0.2">
      <c r="D92" s="39"/>
      <c r="E92" s="39"/>
    </row>
    <row r="93" spans="4:5" x14ac:dyDescent="0.2">
      <c r="D93" s="39"/>
      <c r="E93" s="39"/>
    </row>
    <row r="94" spans="4:5" x14ac:dyDescent="0.2">
      <c r="D94" s="39"/>
      <c r="E94" s="39"/>
    </row>
    <row r="95" spans="4:5" x14ac:dyDescent="0.2">
      <c r="D95" s="39"/>
      <c r="E95" s="39"/>
    </row>
    <row r="96" spans="4:5" x14ac:dyDescent="0.2">
      <c r="D96" s="39"/>
      <c r="E96" s="39"/>
    </row>
    <row r="97" spans="4:5" x14ac:dyDescent="0.2">
      <c r="D97" s="39"/>
      <c r="E97" s="39"/>
    </row>
    <row r="98" spans="4:5" x14ac:dyDescent="0.2">
      <c r="D98" s="39"/>
      <c r="E98" s="39"/>
    </row>
    <row r="99" spans="4:5" x14ac:dyDescent="0.2">
      <c r="D99" s="39"/>
      <c r="E99" s="39"/>
    </row>
    <row r="100" spans="4:5" x14ac:dyDescent="0.2">
      <c r="D100" s="39"/>
      <c r="E100" s="39"/>
    </row>
    <row r="101" spans="4:5" x14ac:dyDescent="0.2">
      <c r="D101" s="39"/>
      <c r="E101" s="39"/>
    </row>
    <row r="102" spans="4:5" x14ac:dyDescent="0.2">
      <c r="D102" s="39"/>
      <c r="E102" s="39"/>
    </row>
    <row r="103" spans="4:5" x14ac:dyDescent="0.2">
      <c r="D103" s="39"/>
      <c r="E103" s="39"/>
    </row>
    <row r="104" spans="4:5" x14ac:dyDescent="0.2">
      <c r="D104" s="39"/>
      <c r="E104" s="39"/>
    </row>
    <row r="105" spans="4:5" x14ac:dyDescent="0.2">
      <c r="D105" s="39"/>
      <c r="E105" s="39"/>
    </row>
    <row r="106" spans="4:5" x14ac:dyDescent="0.2">
      <c r="D106" s="39"/>
      <c r="E106" s="39"/>
    </row>
    <row r="107" spans="4:5" x14ac:dyDescent="0.2">
      <c r="D107" s="39"/>
      <c r="E107" s="39"/>
    </row>
    <row r="108" spans="4:5" x14ac:dyDescent="0.2">
      <c r="D108" s="39"/>
      <c r="E108" s="39"/>
    </row>
    <row r="109" spans="4:5" x14ac:dyDescent="0.2">
      <c r="D109" s="39"/>
      <c r="E109" s="39"/>
    </row>
    <row r="110" spans="4:5" x14ac:dyDescent="0.2">
      <c r="D110" s="39"/>
      <c r="E110" s="39"/>
    </row>
    <row r="111" spans="4:5" x14ac:dyDescent="0.2">
      <c r="D111" s="39"/>
      <c r="E111" s="39"/>
    </row>
    <row r="112" spans="4:5" x14ac:dyDescent="0.2">
      <c r="D112" s="39"/>
      <c r="E112" s="39"/>
    </row>
    <row r="113" spans="4:5" x14ac:dyDescent="0.2">
      <c r="D113" s="39"/>
      <c r="E113" s="39"/>
    </row>
    <row r="114" spans="4:5" x14ac:dyDescent="0.2">
      <c r="D114" s="39"/>
      <c r="E114" s="39"/>
    </row>
    <row r="115" spans="4:5" x14ac:dyDescent="0.2">
      <c r="D115" s="39"/>
      <c r="E115" s="39"/>
    </row>
    <row r="116" spans="4:5" x14ac:dyDescent="0.2">
      <c r="D116" s="39"/>
      <c r="E116" s="39"/>
    </row>
    <row r="117" spans="4:5" x14ac:dyDescent="0.2">
      <c r="D117" s="39"/>
      <c r="E117" s="39"/>
    </row>
    <row r="118" spans="4:5" x14ac:dyDescent="0.2">
      <c r="D118" s="39"/>
      <c r="E118" s="39"/>
    </row>
    <row r="119" spans="4:5" x14ac:dyDescent="0.2">
      <c r="D119" s="39"/>
      <c r="E119" s="39"/>
    </row>
    <row r="120" spans="4:5" x14ac:dyDescent="0.2">
      <c r="D120" s="39"/>
      <c r="E120" s="39"/>
    </row>
    <row r="121" spans="4:5" x14ac:dyDescent="0.2">
      <c r="D121" s="39"/>
      <c r="E121" s="39"/>
    </row>
    <row r="122" spans="4:5" x14ac:dyDescent="0.2">
      <c r="D122" s="39"/>
      <c r="E122" s="39"/>
    </row>
    <row r="123" spans="4:5" x14ac:dyDescent="0.2">
      <c r="D123" s="39"/>
      <c r="E123" s="39"/>
    </row>
    <row r="124" spans="4:5" x14ac:dyDescent="0.2">
      <c r="D124" s="39"/>
      <c r="E124" s="39"/>
    </row>
    <row r="125" spans="4:5" x14ac:dyDescent="0.2">
      <c r="D125" s="39"/>
      <c r="E125" s="39"/>
    </row>
    <row r="126" spans="4:5" x14ac:dyDescent="0.2">
      <c r="D126" s="39"/>
      <c r="E126" s="39"/>
    </row>
    <row r="127" spans="4:5" x14ac:dyDescent="0.2">
      <c r="D127" s="39"/>
      <c r="E127" s="39"/>
    </row>
    <row r="128" spans="4:5" x14ac:dyDescent="0.2">
      <c r="D128" s="39"/>
      <c r="E128" s="39"/>
    </row>
    <row r="129" spans="4:5" x14ac:dyDescent="0.2">
      <c r="D129" s="39"/>
      <c r="E129" s="39"/>
    </row>
    <row r="130" spans="4:5" x14ac:dyDescent="0.2">
      <c r="D130" s="39"/>
      <c r="E130" s="39"/>
    </row>
    <row r="131" spans="4:5" x14ac:dyDescent="0.2">
      <c r="D131" s="39"/>
      <c r="E131" s="39"/>
    </row>
    <row r="132" spans="4:5" x14ac:dyDescent="0.2">
      <c r="D132" s="39"/>
      <c r="E132" s="39"/>
    </row>
    <row r="133" spans="4:5" x14ac:dyDescent="0.2">
      <c r="D133" s="39"/>
      <c r="E133" s="39"/>
    </row>
    <row r="134" spans="4:5" x14ac:dyDescent="0.2">
      <c r="D134" s="39"/>
      <c r="E134" s="39"/>
    </row>
    <row r="135" spans="4:5" x14ac:dyDescent="0.2">
      <c r="D135" s="39"/>
      <c r="E135" s="39"/>
    </row>
    <row r="136" spans="4:5" x14ac:dyDescent="0.2">
      <c r="D136" s="39"/>
      <c r="E136" s="39"/>
    </row>
    <row r="137" spans="4:5" x14ac:dyDescent="0.2">
      <c r="D137" s="39"/>
      <c r="E137" s="39"/>
    </row>
    <row r="138" spans="4:5" x14ac:dyDescent="0.2">
      <c r="D138" s="39"/>
      <c r="E138" s="39"/>
    </row>
    <row r="139" spans="4:5" x14ac:dyDescent="0.2">
      <c r="D139" s="39"/>
      <c r="E139" s="39"/>
    </row>
    <row r="140" spans="4:5" x14ac:dyDescent="0.2">
      <c r="D140" s="39"/>
      <c r="E140" s="39"/>
    </row>
    <row r="141" spans="4:5" x14ac:dyDescent="0.2">
      <c r="D141" s="39"/>
      <c r="E141" s="39"/>
    </row>
    <row r="142" spans="4:5" x14ac:dyDescent="0.2">
      <c r="D142" s="39"/>
      <c r="E142" s="39"/>
    </row>
    <row r="143" spans="4:5" x14ac:dyDescent="0.2">
      <c r="D143" s="39"/>
      <c r="E143" s="39"/>
    </row>
    <row r="144" spans="4:5" x14ac:dyDescent="0.2">
      <c r="D144" s="39"/>
      <c r="E144" s="39"/>
    </row>
    <row r="145" spans="4:5" x14ac:dyDescent="0.2">
      <c r="D145" s="39"/>
      <c r="E145" s="39"/>
    </row>
    <row r="146" spans="4:5" x14ac:dyDescent="0.2">
      <c r="D146" s="39"/>
      <c r="E146" s="39"/>
    </row>
    <row r="147" spans="4:5" x14ac:dyDescent="0.2">
      <c r="D147" s="39"/>
      <c r="E147" s="39"/>
    </row>
    <row r="148" spans="4:5" x14ac:dyDescent="0.2">
      <c r="D148" s="39"/>
      <c r="E148" s="39"/>
    </row>
    <row r="149" spans="4:5" x14ac:dyDescent="0.2">
      <c r="D149" s="39"/>
      <c r="E149" s="39"/>
    </row>
    <row r="150" spans="4:5" x14ac:dyDescent="0.2">
      <c r="D150" s="39"/>
      <c r="E150" s="39"/>
    </row>
    <row r="151" spans="4:5" x14ac:dyDescent="0.2">
      <c r="D151" s="39"/>
      <c r="E151" s="39"/>
    </row>
    <row r="152" spans="4:5" x14ac:dyDescent="0.2">
      <c r="D152" s="39"/>
      <c r="E152" s="39"/>
    </row>
    <row r="153" spans="4:5" x14ac:dyDescent="0.2">
      <c r="D153" s="39"/>
      <c r="E153" s="39"/>
    </row>
    <row r="154" spans="4:5" x14ac:dyDescent="0.2">
      <c r="D154" s="39"/>
      <c r="E154" s="39"/>
    </row>
    <row r="155" spans="4:5" x14ac:dyDescent="0.2">
      <c r="D155" s="39"/>
      <c r="E155" s="39"/>
    </row>
    <row r="156" spans="4:5" x14ac:dyDescent="0.2">
      <c r="D156" s="39"/>
      <c r="E156" s="39"/>
    </row>
    <row r="157" spans="4:5" x14ac:dyDescent="0.2">
      <c r="D157" s="39"/>
      <c r="E157" s="39"/>
    </row>
    <row r="158" spans="4:5" x14ac:dyDescent="0.2">
      <c r="D158" s="39"/>
      <c r="E158" s="39"/>
    </row>
    <row r="159" spans="4:5" x14ac:dyDescent="0.2">
      <c r="D159" s="39"/>
      <c r="E159" s="39"/>
    </row>
    <row r="160" spans="4:5" x14ac:dyDescent="0.2">
      <c r="D160" s="39"/>
      <c r="E160" s="39"/>
    </row>
    <row r="161" spans="4:5" x14ac:dyDescent="0.2">
      <c r="D161" s="39"/>
      <c r="E161" s="39"/>
    </row>
    <row r="162" spans="4:5" x14ac:dyDescent="0.2">
      <c r="D162" s="39"/>
      <c r="E162" s="39"/>
    </row>
    <row r="163" spans="4:5" x14ac:dyDescent="0.2">
      <c r="D163" s="39"/>
      <c r="E163" s="39"/>
    </row>
    <row r="164" spans="4:5" x14ac:dyDescent="0.2">
      <c r="D164" s="39"/>
      <c r="E164" s="39"/>
    </row>
    <row r="165" spans="4:5" x14ac:dyDescent="0.2">
      <c r="D165" s="39"/>
      <c r="E165" s="39"/>
    </row>
    <row r="166" spans="4:5" x14ac:dyDescent="0.2">
      <c r="D166" s="39"/>
      <c r="E166" s="39"/>
    </row>
    <row r="167" spans="4:5" x14ac:dyDescent="0.2">
      <c r="D167" s="39"/>
      <c r="E167" s="39"/>
    </row>
    <row r="168" spans="4:5" x14ac:dyDescent="0.2">
      <c r="D168" s="39"/>
      <c r="E168" s="39"/>
    </row>
    <row r="169" spans="4:5" x14ac:dyDescent="0.2">
      <c r="D169" s="39"/>
      <c r="E169" s="39"/>
    </row>
    <row r="170" spans="4:5" x14ac:dyDescent="0.2">
      <c r="D170" s="39"/>
      <c r="E170" s="39"/>
    </row>
    <row r="171" spans="4:5" x14ac:dyDescent="0.2">
      <c r="D171" s="39"/>
      <c r="E171" s="39"/>
    </row>
    <row r="172" spans="4:5" x14ac:dyDescent="0.2">
      <c r="D172" s="39"/>
      <c r="E172" s="39"/>
    </row>
    <row r="173" spans="4:5" x14ac:dyDescent="0.2">
      <c r="D173" s="39"/>
      <c r="E173" s="39"/>
    </row>
    <row r="174" spans="4:5" x14ac:dyDescent="0.2">
      <c r="D174" s="39"/>
      <c r="E174" s="39"/>
    </row>
    <row r="175" spans="4:5" x14ac:dyDescent="0.2">
      <c r="D175" s="39"/>
      <c r="E175" s="39"/>
    </row>
    <row r="176" spans="4:5" x14ac:dyDescent="0.2">
      <c r="D176" s="39"/>
      <c r="E176" s="39"/>
    </row>
    <row r="177" spans="4:5" x14ac:dyDescent="0.2">
      <c r="D177" s="39"/>
      <c r="E177" s="39"/>
    </row>
    <row r="178" spans="4:5" x14ac:dyDescent="0.2">
      <c r="D178" s="39"/>
      <c r="E178" s="39"/>
    </row>
    <row r="179" spans="4:5" x14ac:dyDescent="0.2">
      <c r="D179" s="39"/>
      <c r="E179" s="39"/>
    </row>
    <row r="180" spans="4:5" x14ac:dyDescent="0.2">
      <c r="D180" s="39"/>
      <c r="E180" s="39"/>
    </row>
    <row r="181" spans="4:5" x14ac:dyDescent="0.2">
      <c r="D181" s="39"/>
      <c r="E181" s="39"/>
    </row>
    <row r="182" spans="4:5" x14ac:dyDescent="0.2">
      <c r="D182" s="39"/>
      <c r="E182" s="39"/>
    </row>
    <row r="183" spans="4:5" x14ac:dyDescent="0.2">
      <c r="D183" s="39"/>
      <c r="E183" s="39"/>
    </row>
    <row r="184" spans="4:5" x14ac:dyDescent="0.2">
      <c r="D184" s="39"/>
      <c r="E184" s="39"/>
    </row>
    <row r="185" spans="4:5" x14ac:dyDescent="0.2">
      <c r="D185" s="39"/>
      <c r="E185" s="39"/>
    </row>
    <row r="186" spans="4:5" x14ac:dyDescent="0.2">
      <c r="D186" s="39"/>
      <c r="E186" s="39"/>
    </row>
    <row r="187" spans="4:5" x14ac:dyDescent="0.2">
      <c r="D187" s="39"/>
      <c r="E187" s="39"/>
    </row>
    <row r="188" spans="4:5" x14ac:dyDescent="0.2">
      <c r="D188" s="39"/>
      <c r="E188" s="39"/>
    </row>
    <row r="189" spans="4:5" x14ac:dyDescent="0.2">
      <c r="D189" s="39"/>
      <c r="E189" s="39"/>
    </row>
    <row r="190" spans="4:5" x14ac:dyDescent="0.2">
      <c r="D190" s="39"/>
      <c r="E190" s="39"/>
    </row>
    <row r="191" spans="4:5" x14ac:dyDescent="0.2">
      <c r="D191" s="39"/>
      <c r="E191" s="39"/>
    </row>
    <row r="192" spans="4:5" x14ac:dyDescent="0.2">
      <c r="D192" s="39"/>
      <c r="E192" s="39"/>
    </row>
    <row r="193" spans="4:5" x14ac:dyDescent="0.2">
      <c r="D193" s="39"/>
      <c r="E193" s="39"/>
    </row>
    <row r="194" spans="4:5" x14ac:dyDescent="0.2">
      <c r="D194" s="39"/>
      <c r="E194" s="39"/>
    </row>
    <row r="195" spans="4:5" x14ac:dyDescent="0.2">
      <c r="D195" s="39"/>
      <c r="E195" s="39"/>
    </row>
    <row r="196" spans="4:5" x14ac:dyDescent="0.2">
      <c r="D196" s="39"/>
      <c r="E196" s="39"/>
    </row>
    <row r="197" spans="4:5" x14ac:dyDescent="0.2">
      <c r="D197" s="39"/>
      <c r="E197" s="39"/>
    </row>
    <row r="198" spans="4:5" x14ac:dyDescent="0.2">
      <c r="D198" s="39"/>
      <c r="E198" s="39"/>
    </row>
    <row r="199" spans="4:5" x14ac:dyDescent="0.2">
      <c r="D199" s="39"/>
      <c r="E199" s="39"/>
    </row>
    <row r="200" spans="4:5" x14ac:dyDescent="0.2">
      <c r="D200" s="39"/>
      <c r="E200" s="39"/>
    </row>
    <row r="201" spans="4:5" x14ac:dyDescent="0.2">
      <c r="D201" s="39"/>
      <c r="E201" s="39"/>
    </row>
    <row r="202" spans="4:5" x14ac:dyDescent="0.2">
      <c r="D202" s="39"/>
      <c r="E202" s="39"/>
    </row>
    <row r="203" spans="4:5" x14ac:dyDescent="0.2">
      <c r="D203" s="39"/>
      <c r="E203" s="39"/>
    </row>
    <row r="204" spans="4:5" x14ac:dyDescent="0.2">
      <c r="D204" s="39"/>
      <c r="E204" s="39"/>
    </row>
    <row r="205" spans="4:5" x14ac:dyDescent="0.2">
      <c r="D205" s="39"/>
      <c r="E205" s="39"/>
    </row>
    <row r="206" spans="4:5" x14ac:dyDescent="0.2">
      <c r="D206" s="39"/>
      <c r="E206" s="39"/>
    </row>
    <row r="207" spans="4:5" x14ac:dyDescent="0.2">
      <c r="D207" s="39"/>
      <c r="E207" s="39"/>
    </row>
    <row r="208" spans="4:5" x14ac:dyDescent="0.2">
      <c r="D208" s="39"/>
      <c r="E208" s="39"/>
    </row>
    <row r="209" spans="4:5" x14ac:dyDescent="0.2">
      <c r="D209" s="39"/>
      <c r="E209" s="39"/>
    </row>
    <row r="210" spans="4:5" x14ac:dyDescent="0.2">
      <c r="D210" s="39"/>
      <c r="E210" s="39"/>
    </row>
    <row r="211" spans="4:5" x14ac:dyDescent="0.2">
      <c r="D211" s="39"/>
      <c r="E211" s="39"/>
    </row>
    <row r="212" spans="4:5" x14ac:dyDescent="0.2">
      <c r="D212" s="39"/>
      <c r="E212" s="39"/>
    </row>
    <row r="213" spans="4:5" x14ac:dyDescent="0.2">
      <c r="D213" s="39"/>
      <c r="E213" s="39"/>
    </row>
    <row r="214" spans="4:5" x14ac:dyDescent="0.2">
      <c r="D214" s="39"/>
      <c r="E214" s="39"/>
    </row>
    <row r="215" spans="4:5" x14ac:dyDescent="0.2">
      <c r="D215" s="39"/>
      <c r="E215" s="39"/>
    </row>
    <row r="216" spans="4:5" x14ac:dyDescent="0.2">
      <c r="D216" s="39"/>
      <c r="E216" s="39"/>
    </row>
    <row r="217" spans="4:5" x14ac:dyDescent="0.2">
      <c r="D217" s="39"/>
      <c r="E217" s="39"/>
    </row>
    <row r="218" spans="4:5" x14ac:dyDescent="0.2">
      <c r="D218" s="39"/>
      <c r="E218" s="39"/>
    </row>
    <row r="219" spans="4:5" x14ac:dyDescent="0.2">
      <c r="D219" s="39"/>
      <c r="E219" s="39"/>
    </row>
    <row r="220" spans="4:5" x14ac:dyDescent="0.2">
      <c r="D220" s="39"/>
      <c r="E220" s="39"/>
    </row>
    <row r="221" spans="4:5" x14ac:dyDescent="0.2">
      <c r="D221" s="39"/>
      <c r="E221" s="39"/>
    </row>
    <row r="222" spans="4:5" x14ac:dyDescent="0.2">
      <c r="D222" s="39"/>
      <c r="E222" s="39"/>
    </row>
    <row r="223" spans="4:5" x14ac:dyDescent="0.2">
      <c r="D223" s="39"/>
      <c r="E223" s="39"/>
    </row>
    <row r="224" spans="4:5" x14ac:dyDescent="0.2">
      <c r="D224" s="39"/>
      <c r="E224" s="39"/>
    </row>
    <row r="225" spans="4:5" x14ac:dyDescent="0.2">
      <c r="D225" s="39"/>
      <c r="E225" s="39"/>
    </row>
    <row r="226" spans="4:5" x14ac:dyDescent="0.2">
      <c r="D226" s="39"/>
      <c r="E226" s="39"/>
    </row>
    <row r="227" spans="4:5" x14ac:dyDescent="0.2">
      <c r="D227" s="39"/>
      <c r="E227" s="39"/>
    </row>
    <row r="228" spans="4:5" x14ac:dyDescent="0.2">
      <c r="D228" s="39"/>
      <c r="E228" s="39"/>
    </row>
    <row r="229" spans="4:5" x14ac:dyDescent="0.2">
      <c r="D229" s="39"/>
      <c r="E229" s="39"/>
    </row>
    <row r="230" spans="4:5" x14ac:dyDescent="0.2">
      <c r="D230" s="39"/>
      <c r="E230" s="39"/>
    </row>
    <row r="231" spans="4:5" x14ac:dyDescent="0.2">
      <c r="D231" s="39"/>
      <c r="E231" s="39"/>
    </row>
    <row r="232" spans="4:5" x14ac:dyDescent="0.2">
      <c r="D232" s="39"/>
      <c r="E232" s="39"/>
    </row>
    <row r="233" spans="4:5" x14ac:dyDescent="0.2">
      <c r="D233" s="39"/>
      <c r="E233" s="39"/>
    </row>
    <row r="234" spans="4:5" x14ac:dyDescent="0.2">
      <c r="D234" s="39"/>
      <c r="E234" s="39"/>
    </row>
    <row r="235" spans="4:5" x14ac:dyDescent="0.2">
      <c r="D235" s="39"/>
      <c r="E235" s="39"/>
    </row>
    <row r="236" spans="4:5" x14ac:dyDescent="0.2">
      <c r="D236" s="39"/>
      <c r="E236" s="39"/>
    </row>
    <row r="237" spans="4:5" x14ac:dyDescent="0.2">
      <c r="D237" s="39"/>
      <c r="E237" s="39"/>
    </row>
    <row r="238" spans="4:5" x14ac:dyDescent="0.2">
      <c r="D238" s="39"/>
      <c r="E238" s="39"/>
    </row>
    <row r="239" spans="4:5" x14ac:dyDescent="0.2">
      <c r="D239" s="39"/>
      <c r="E239" s="39"/>
    </row>
    <row r="240" spans="4:5" x14ac:dyDescent="0.2">
      <c r="D240" s="39"/>
      <c r="E240" s="39"/>
    </row>
    <row r="241" spans="4:5" x14ac:dyDescent="0.2">
      <c r="D241" s="39"/>
      <c r="E241" s="39"/>
    </row>
    <row r="242" spans="4:5" x14ac:dyDescent="0.2">
      <c r="D242" s="39"/>
      <c r="E242" s="39"/>
    </row>
    <row r="243" spans="4:5" x14ac:dyDescent="0.2">
      <c r="D243" s="39"/>
      <c r="E243" s="39"/>
    </row>
    <row r="244" spans="4:5" x14ac:dyDescent="0.2">
      <c r="D244" s="39"/>
      <c r="E244" s="39"/>
    </row>
    <row r="245" spans="4:5" x14ac:dyDescent="0.2">
      <c r="D245" s="39"/>
      <c r="E245" s="39"/>
    </row>
    <row r="246" spans="4:5" x14ac:dyDescent="0.2">
      <c r="D246" s="39"/>
      <c r="E246" s="39"/>
    </row>
    <row r="247" spans="4:5" x14ac:dyDescent="0.2">
      <c r="D247" s="39"/>
      <c r="E247" s="39"/>
    </row>
    <row r="248" spans="4:5" x14ac:dyDescent="0.2">
      <c r="D248" s="39"/>
      <c r="E248" s="39"/>
    </row>
    <row r="249" spans="4:5" x14ac:dyDescent="0.2">
      <c r="D249" s="39"/>
      <c r="E249" s="39"/>
    </row>
    <row r="250" spans="4:5" x14ac:dyDescent="0.2">
      <c r="D250" s="39"/>
      <c r="E250" s="39"/>
    </row>
    <row r="251" spans="4:5" x14ac:dyDescent="0.2">
      <c r="D251" s="39"/>
      <c r="E251" s="39"/>
    </row>
    <row r="252" spans="4:5" x14ac:dyDescent="0.2">
      <c r="D252" s="39"/>
      <c r="E252" s="39"/>
    </row>
    <row r="253" spans="4:5" x14ac:dyDescent="0.2">
      <c r="D253" s="39"/>
      <c r="E253" s="39"/>
    </row>
    <row r="254" spans="4:5" x14ac:dyDescent="0.2">
      <c r="D254" s="39"/>
      <c r="E254" s="39"/>
    </row>
    <row r="255" spans="4:5" x14ac:dyDescent="0.2">
      <c r="D255" s="39"/>
      <c r="E255" s="39"/>
    </row>
    <row r="256" spans="4:5" x14ac:dyDescent="0.2">
      <c r="D256" s="39"/>
      <c r="E256" s="39"/>
    </row>
    <row r="257" spans="4:5" x14ac:dyDescent="0.2">
      <c r="D257" s="39"/>
      <c r="E257" s="39"/>
    </row>
    <row r="258" spans="4:5" x14ac:dyDescent="0.2">
      <c r="D258" s="39"/>
      <c r="E258" s="39"/>
    </row>
    <row r="259" spans="4:5" x14ac:dyDescent="0.2">
      <c r="D259" s="39"/>
      <c r="E259" s="39"/>
    </row>
    <row r="260" spans="4:5" x14ac:dyDescent="0.2">
      <c r="D260" s="39"/>
      <c r="E260" s="39"/>
    </row>
    <row r="261" spans="4:5" x14ac:dyDescent="0.2">
      <c r="D261" s="39"/>
      <c r="E261" s="39"/>
    </row>
    <row r="262" spans="4:5" x14ac:dyDescent="0.2">
      <c r="D262" s="39"/>
      <c r="E262" s="39"/>
    </row>
    <row r="263" spans="4:5" x14ac:dyDescent="0.2">
      <c r="D263" s="39"/>
      <c r="E263" s="39"/>
    </row>
    <row r="264" spans="4:5" x14ac:dyDescent="0.2">
      <c r="D264" s="39"/>
      <c r="E264" s="39"/>
    </row>
    <row r="265" spans="4:5" x14ac:dyDescent="0.2">
      <c r="D265" s="39"/>
      <c r="E265" s="39"/>
    </row>
    <row r="266" spans="4:5" x14ac:dyDescent="0.2">
      <c r="D266" s="39"/>
      <c r="E266" s="39"/>
    </row>
    <row r="267" spans="4:5" x14ac:dyDescent="0.2">
      <c r="D267" s="39"/>
      <c r="E267" s="39"/>
    </row>
    <row r="268" spans="4:5" x14ac:dyDescent="0.2">
      <c r="D268" s="39"/>
      <c r="E268" s="39"/>
    </row>
    <row r="269" spans="4:5" x14ac:dyDescent="0.2">
      <c r="D269" s="39"/>
      <c r="E269" s="39"/>
    </row>
    <row r="270" spans="4:5" x14ac:dyDescent="0.2">
      <c r="D270" s="39"/>
      <c r="E270" s="39"/>
    </row>
    <row r="271" spans="4:5" x14ac:dyDescent="0.2">
      <c r="D271" s="39"/>
      <c r="E271" s="39"/>
    </row>
    <row r="272" spans="4:5" x14ac:dyDescent="0.2">
      <c r="D272" s="39"/>
      <c r="E272" s="39"/>
    </row>
    <row r="273" spans="4:5" x14ac:dyDescent="0.2">
      <c r="D273" s="39"/>
      <c r="E273" s="39"/>
    </row>
    <row r="274" spans="4:5" x14ac:dyDescent="0.2">
      <c r="D274" s="39"/>
      <c r="E274" s="39"/>
    </row>
    <row r="275" spans="4:5" x14ac:dyDescent="0.2">
      <c r="D275" s="39"/>
      <c r="E275" s="39"/>
    </row>
    <row r="276" spans="4:5" x14ac:dyDescent="0.2">
      <c r="D276" s="39"/>
      <c r="E276" s="39"/>
    </row>
    <row r="277" spans="4:5" x14ac:dyDescent="0.2">
      <c r="D277" s="39"/>
      <c r="E277" s="39"/>
    </row>
    <row r="278" spans="4:5" x14ac:dyDescent="0.2">
      <c r="D278" s="39"/>
      <c r="E278" s="39"/>
    </row>
    <row r="279" spans="4:5" x14ac:dyDescent="0.2">
      <c r="D279" s="39"/>
      <c r="E279" s="39"/>
    </row>
    <row r="280" spans="4:5" x14ac:dyDescent="0.2">
      <c r="D280" s="39"/>
      <c r="E280" s="39"/>
    </row>
    <row r="281" spans="4:5" x14ac:dyDescent="0.2">
      <c r="D281" s="39"/>
      <c r="E281" s="39"/>
    </row>
    <row r="282" spans="4:5" x14ac:dyDescent="0.2">
      <c r="D282" s="39"/>
      <c r="E282" s="39"/>
    </row>
    <row r="283" spans="4:5" x14ac:dyDescent="0.2">
      <c r="D283" s="39"/>
      <c r="E283" s="39"/>
    </row>
    <row r="284" spans="4:5" x14ac:dyDescent="0.2">
      <c r="D284" s="39"/>
      <c r="E284" s="39"/>
    </row>
    <row r="285" spans="4:5" x14ac:dyDescent="0.2">
      <c r="D285" s="39"/>
      <c r="E285" s="39"/>
    </row>
    <row r="286" spans="4:5" x14ac:dyDescent="0.2">
      <c r="D286" s="39"/>
      <c r="E286" s="39"/>
    </row>
    <row r="287" spans="4:5" x14ac:dyDescent="0.2">
      <c r="D287" s="39"/>
      <c r="E287" s="39"/>
    </row>
    <row r="288" spans="4:5" x14ac:dyDescent="0.2">
      <c r="D288" s="39"/>
      <c r="E288" s="39"/>
    </row>
    <row r="289" spans="4:5" x14ac:dyDescent="0.2">
      <c r="D289" s="39"/>
      <c r="E289" s="39"/>
    </row>
    <row r="290" spans="4:5" x14ac:dyDescent="0.2">
      <c r="D290" s="39"/>
      <c r="E290" s="39"/>
    </row>
    <row r="291" spans="4:5" x14ac:dyDescent="0.2">
      <c r="D291" s="39"/>
      <c r="E291" s="39"/>
    </row>
    <row r="292" spans="4:5" x14ac:dyDescent="0.2">
      <c r="D292" s="39"/>
      <c r="E292" s="39"/>
    </row>
    <row r="293" spans="4:5" x14ac:dyDescent="0.2">
      <c r="D293" s="39"/>
      <c r="E293" s="39"/>
    </row>
    <row r="294" spans="4:5" x14ac:dyDescent="0.2">
      <c r="D294" s="39"/>
      <c r="E294" s="39"/>
    </row>
    <row r="295" spans="4:5" x14ac:dyDescent="0.2">
      <c r="D295" s="39"/>
      <c r="E295" s="39"/>
    </row>
    <row r="296" spans="4:5" x14ac:dyDescent="0.2">
      <c r="D296" s="39"/>
      <c r="E296" s="39"/>
    </row>
    <row r="297" spans="4:5" x14ac:dyDescent="0.2">
      <c r="D297" s="39"/>
      <c r="E297" s="39"/>
    </row>
    <row r="298" spans="4:5" x14ac:dyDescent="0.2">
      <c r="D298" s="39"/>
      <c r="E298" s="39"/>
    </row>
    <row r="299" spans="4:5" x14ac:dyDescent="0.2">
      <c r="D299" s="39"/>
      <c r="E299" s="39"/>
    </row>
    <row r="300" spans="4:5" x14ac:dyDescent="0.2">
      <c r="D300" s="39"/>
      <c r="E300" s="39"/>
    </row>
    <row r="301" spans="4:5" x14ac:dyDescent="0.2">
      <c r="D301" s="39"/>
      <c r="E301" s="39"/>
    </row>
    <row r="302" spans="4:5" x14ac:dyDescent="0.2">
      <c r="D302" s="39"/>
      <c r="E302" s="39"/>
    </row>
    <row r="303" spans="4:5" x14ac:dyDescent="0.2">
      <c r="D303" s="39"/>
      <c r="E303" s="39"/>
    </row>
    <row r="304" spans="4:5" x14ac:dyDescent="0.2">
      <c r="D304" s="39"/>
      <c r="E304" s="39"/>
    </row>
    <row r="305" spans="4:5" x14ac:dyDescent="0.2">
      <c r="D305" s="39"/>
      <c r="E305" s="39"/>
    </row>
    <row r="306" spans="4:5" x14ac:dyDescent="0.2">
      <c r="D306" s="39"/>
      <c r="E306" s="39"/>
    </row>
    <row r="307" spans="4:5" x14ac:dyDescent="0.2">
      <c r="D307" s="39"/>
      <c r="E307" s="39"/>
    </row>
    <row r="308" spans="4:5" x14ac:dyDescent="0.2">
      <c r="D308" s="39"/>
      <c r="E308" s="39"/>
    </row>
    <row r="309" spans="4:5" x14ac:dyDescent="0.2">
      <c r="D309" s="39"/>
      <c r="E309" s="39"/>
    </row>
    <row r="310" spans="4:5" x14ac:dyDescent="0.2">
      <c r="D310" s="39"/>
      <c r="E310" s="39"/>
    </row>
    <row r="311" spans="4:5" x14ac:dyDescent="0.2">
      <c r="D311" s="39"/>
      <c r="E311" s="39"/>
    </row>
    <row r="312" spans="4:5" x14ac:dyDescent="0.2">
      <c r="D312" s="39"/>
      <c r="E312" s="39"/>
    </row>
    <row r="313" spans="4:5" x14ac:dyDescent="0.2">
      <c r="D313" s="39"/>
      <c r="E313" s="39"/>
    </row>
    <row r="314" spans="4:5" x14ac:dyDescent="0.2">
      <c r="D314" s="39"/>
      <c r="E314" s="39"/>
    </row>
    <row r="315" spans="4:5" x14ac:dyDescent="0.2">
      <c r="D315" s="39"/>
      <c r="E315" s="39"/>
    </row>
    <row r="316" spans="4:5" x14ac:dyDescent="0.2">
      <c r="D316" s="39"/>
      <c r="E316" s="39"/>
    </row>
    <row r="317" spans="4:5" x14ac:dyDescent="0.2">
      <c r="D317" s="39"/>
      <c r="E317" s="39"/>
    </row>
    <row r="318" spans="4:5" x14ac:dyDescent="0.2">
      <c r="D318" s="39"/>
      <c r="E318" s="39"/>
    </row>
    <row r="319" spans="4:5" x14ac:dyDescent="0.2">
      <c r="D319" s="39"/>
      <c r="E319" s="39"/>
    </row>
    <row r="320" spans="4:5" x14ac:dyDescent="0.2">
      <c r="D320" s="39"/>
      <c r="E320" s="39"/>
    </row>
    <row r="321" spans="4:5" x14ac:dyDescent="0.2">
      <c r="D321" s="39"/>
      <c r="E321" s="39"/>
    </row>
    <row r="322" spans="4:5" x14ac:dyDescent="0.2">
      <c r="D322" s="39"/>
      <c r="E322" s="39"/>
    </row>
    <row r="323" spans="4:5" x14ac:dyDescent="0.2">
      <c r="D323" s="39"/>
      <c r="E323" s="39"/>
    </row>
    <row r="324" spans="4:5" x14ac:dyDescent="0.2">
      <c r="D324" s="39"/>
      <c r="E324" s="39"/>
    </row>
    <row r="325" spans="4:5" x14ac:dyDescent="0.2">
      <c r="D325" s="39"/>
      <c r="E325" s="39"/>
    </row>
    <row r="326" spans="4:5" x14ac:dyDescent="0.2">
      <c r="D326" s="39"/>
      <c r="E326" s="39"/>
    </row>
    <row r="327" spans="4:5" x14ac:dyDescent="0.2">
      <c r="D327" s="39"/>
      <c r="E327" s="39"/>
    </row>
    <row r="328" spans="4:5" x14ac:dyDescent="0.2">
      <c r="D328" s="39"/>
      <c r="E328" s="39"/>
    </row>
    <row r="329" spans="4:5" x14ac:dyDescent="0.2">
      <c r="D329" s="39"/>
      <c r="E329" s="39"/>
    </row>
    <row r="330" spans="4:5" x14ac:dyDescent="0.2">
      <c r="D330" s="39"/>
      <c r="E330" s="39"/>
    </row>
    <row r="331" spans="4:5" x14ac:dyDescent="0.2">
      <c r="D331" s="39"/>
      <c r="E331" s="39"/>
    </row>
    <row r="332" spans="4:5" x14ac:dyDescent="0.2">
      <c r="D332" s="39"/>
      <c r="E332" s="39"/>
    </row>
    <row r="333" spans="4:5" x14ac:dyDescent="0.2">
      <c r="D333" s="39"/>
      <c r="E333" s="39"/>
    </row>
    <row r="334" spans="4:5" x14ac:dyDescent="0.2">
      <c r="D334" s="39"/>
      <c r="E334" s="39"/>
    </row>
    <row r="335" spans="4:5" x14ac:dyDescent="0.2">
      <c r="D335" s="39"/>
      <c r="E335" s="39"/>
    </row>
    <row r="336" spans="4:5" x14ac:dyDescent="0.2">
      <c r="D336" s="39"/>
      <c r="E336" s="39"/>
    </row>
    <row r="337" spans="4:5" x14ac:dyDescent="0.2">
      <c r="D337" s="39"/>
      <c r="E337" s="39"/>
    </row>
    <row r="338" spans="4:5" x14ac:dyDescent="0.2">
      <c r="D338" s="39"/>
      <c r="E338" s="39"/>
    </row>
    <row r="339" spans="4:5" x14ac:dyDescent="0.2">
      <c r="D339" s="39"/>
      <c r="E339" s="39"/>
    </row>
    <row r="340" spans="4:5" x14ac:dyDescent="0.2">
      <c r="D340" s="39"/>
      <c r="E340" s="39"/>
    </row>
    <row r="341" spans="4:5" x14ac:dyDescent="0.2">
      <c r="D341" s="39"/>
      <c r="E341" s="39"/>
    </row>
    <row r="342" spans="4:5" x14ac:dyDescent="0.2">
      <c r="D342" s="39"/>
      <c r="E342" s="39"/>
    </row>
    <row r="343" spans="4:5" x14ac:dyDescent="0.2">
      <c r="D343" s="39"/>
      <c r="E343" s="39"/>
    </row>
    <row r="344" spans="4:5" x14ac:dyDescent="0.2">
      <c r="D344" s="39"/>
      <c r="E344" s="39"/>
    </row>
    <row r="345" spans="4:5" x14ac:dyDescent="0.2">
      <c r="D345" s="39"/>
      <c r="E345" s="39"/>
    </row>
    <row r="346" spans="4:5" x14ac:dyDescent="0.2">
      <c r="D346" s="39"/>
      <c r="E346" s="39"/>
    </row>
    <row r="347" spans="4:5" x14ac:dyDescent="0.2">
      <c r="D347" s="39"/>
      <c r="E347" s="39"/>
    </row>
    <row r="348" spans="4:5" x14ac:dyDescent="0.2">
      <c r="D348" s="39"/>
      <c r="E348" s="39"/>
    </row>
    <row r="349" spans="4:5" x14ac:dyDescent="0.2">
      <c r="D349" s="39"/>
      <c r="E349" s="39"/>
    </row>
    <row r="350" spans="4:5" x14ac:dyDescent="0.2">
      <c r="D350" s="39"/>
      <c r="E350" s="39"/>
    </row>
    <row r="351" spans="4:5" x14ac:dyDescent="0.2">
      <c r="D351" s="39"/>
      <c r="E351" s="39"/>
    </row>
    <row r="352" spans="4:5" x14ac:dyDescent="0.2">
      <c r="D352" s="39"/>
      <c r="E352" s="39"/>
    </row>
    <row r="353" spans="4:5" x14ac:dyDescent="0.2">
      <c r="D353" s="39"/>
      <c r="E353" s="39"/>
    </row>
    <row r="354" spans="4:5" x14ac:dyDescent="0.2">
      <c r="D354" s="39"/>
      <c r="E354" s="39"/>
    </row>
    <row r="355" spans="4:5" x14ac:dyDescent="0.2">
      <c r="D355" s="39"/>
      <c r="E355" s="39"/>
    </row>
    <row r="356" spans="4:5" x14ac:dyDescent="0.2">
      <c r="D356" s="39"/>
      <c r="E356" s="39"/>
    </row>
    <row r="357" spans="4:5" x14ac:dyDescent="0.2">
      <c r="D357" s="39"/>
      <c r="E357" s="39"/>
    </row>
    <row r="358" spans="4:5" x14ac:dyDescent="0.2">
      <c r="D358" s="39"/>
      <c r="E358" s="39"/>
    </row>
    <row r="359" spans="4:5" x14ac:dyDescent="0.2">
      <c r="D359" s="39"/>
      <c r="E359" s="39"/>
    </row>
    <row r="360" spans="4:5" x14ac:dyDescent="0.2">
      <c r="D360" s="39"/>
      <c r="E360" s="39"/>
    </row>
    <row r="361" spans="4:5" x14ac:dyDescent="0.2">
      <c r="D361" s="39"/>
      <c r="E361" s="39"/>
    </row>
    <row r="362" spans="4:5" x14ac:dyDescent="0.2">
      <c r="D362" s="39"/>
      <c r="E362" s="39"/>
    </row>
    <row r="363" spans="4:5" x14ac:dyDescent="0.2">
      <c r="D363" s="39"/>
      <c r="E363" s="39"/>
    </row>
    <row r="364" spans="4:5" x14ac:dyDescent="0.2">
      <c r="D364" s="39"/>
      <c r="E364" s="39"/>
    </row>
    <row r="365" spans="4:5" x14ac:dyDescent="0.2">
      <c r="D365" s="39"/>
      <c r="E365" s="39"/>
    </row>
    <row r="366" spans="4:5" x14ac:dyDescent="0.2">
      <c r="D366" s="39"/>
      <c r="E366" s="39"/>
    </row>
    <row r="367" spans="4:5" x14ac:dyDescent="0.2">
      <c r="D367" s="39"/>
      <c r="E367" s="39"/>
    </row>
    <row r="368" spans="4:5" x14ac:dyDescent="0.2">
      <c r="D368" s="39"/>
      <c r="E368" s="39"/>
    </row>
    <row r="369" spans="4:5" x14ac:dyDescent="0.2">
      <c r="D369" s="39"/>
      <c r="E369" s="39"/>
    </row>
    <row r="370" spans="4:5" x14ac:dyDescent="0.2">
      <c r="D370" s="39"/>
      <c r="E370" s="39"/>
    </row>
    <row r="371" spans="4:5" x14ac:dyDescent="0.2">
      <c r="D371" s="39"/>
      <c r="E371" s="39"/>
    </row>
    <row r="372" spans="4:5" x14ac:dyDescent="0.2">
      <c r="D372" s="39"/>
      <c r="E372" s="39"/>
    </row>
    <row r="373" spans="4:5" x14ac:dyDescent="0.2">
      <c r="D373" s="39"/>
      <c r="E373" s="39"/>
    </row>
    <row r="374" spans="4:5" x14ac:dyDescent="0.2">
      <c r="D374" s="39"/>
      <c r="E374" s="39"/>
    </row>
    <row r="375" spans="4:5" x14ac:dyDescent="0.2">
      <c r="D375" s="39"/>
      <c r="E375" s="39"/>
    </row>
    <row r="376" spans="4:5" x14ac:dyDescent="0.2">
      <c r="D376" s="39"/>
      <c r="E376" s="39"/>
    </row>
    <row r="377" spans="4:5" x14ac:dyDescent="0.2">
      <c r="D377" s="39"/>
      <c r="E377" s="39"/>
    </row>
    <row r="378" spans="4:5" x14ac:dyDescent="0.2">
      <c r="D378" s="39"/>
      <c r="E378" s="39"/>
    </row>
    <row r="379" spans="4:5" x14ac:dyDescent="0.2">
      <c r="D379" s="39"/>
      <c r="E379" s="39"/>
    </row>
    <row r="380" spans="4:5" x14ac:dyDescent="0.2">
      <c r="D380" s="39"/>
      <c r="E380" s="39"/>
    </row>
    <row r="381" spans="4:5" x14ac:dyDescent="0.2">
      <c r="D381" s="39"/>
      <c r="E381" s="39"/>
    </row>
    <row r="382" spans="4:5" x14ac:dyDescent="0.2">
      <c r="D382" s="39"/>
      <c r="E382" s="39"/>
    </row>
    <row r="383" spans="4:5" x14ac:dyDescent="0.2">
      <c r="D383" s="39"/>
      <c r="E383" s="39"/>
    </row>
    <row r="384" spans="4:5" x14ac:dyDescent="0.2">
      <c r="D384" s="39"/>
      <c r="E384" s="39"/>
    </row>
    <row r="385" spans="4:5" x14ac:dyDescent="0.2">
      <c r="D385" s="39"/>
      <c r="E385" s="39"/>
    </row>
    <row r="386" spans="4:5" x14ac:dyDescent="0.2">
      <c r="D386" s="39"/>
      <c r="E386" s="39"/>
    </row>
    <row r="387" spans="4:5" x14ac:dyDescent="0.2">
      <c r="D387" s="39"/>
      <c r="E387" s="39"/>
    </row>
    <row r="388" spans="4:5" x14ac:dyDescent="0.2">
      <c r="D388" s="39"/>
      <c r="E388" s="39"/>
    </row>
    <row r="389" spans="4:5" x14ac:dyDescent="0.2">
      <c r="D389" s="39"/>
      <c r="E389" s="39"/>
    </row>
    <row r="390" spans="4:5" x14ac:dyDescent="0.2">
      <c r="D390" s="39"/>
      <c r="E390" s="39"/>
    </row>
    <row r="391" spans="4:5" x14ac:dyDescent="0.2">
      <c r="D391" s="39"/>
      <c r="E391" s="39"/>
    </row>
    <row r="392" spans="4:5" x14ac:dyDescent="0.2">
      <c r="D392" s="39"/>
      <c r="E392" s="39"/>
    </row>
    <row r="393" spans="4:5" x14ac:dyDescent="0.2">
      <c r="D393" s="39"/>
      <c r="E393" s="39"/>
    </row>
    <row r="394" spans="4:5" x14ac:dyDescent="0.2">
      <c r="D394" s="39"/>
      <c r="E394" s="39"/>
    </row>
    <row r="395" spans="4:5" x14ac:dyDescent="0.2">
      <c r="D395" s="39"/>
      <c r="E395" s="39"/>
    </row>
    <row r="396" spans="4:5" x14ac:dyDescent="0.2">
      <c r="D396" s="39"/>
      <c r="E396" s="39"/>
    </row>
    <row r="397" spans="4:5" x14ac:dyDescent="0.2">
      <c r="D397" s="39"/>
      <c r="E397" s="39"/>
    </row>
    <row r="398" spans="4:5" x14ac:dyDescent="0.2">
      <c r="D398" s="39"/>
      <c r="E398" s="39"/>
    </row>
    <row r="399" spans="4:5" x14ac:dyDescent="0.2">
      <c r="D399" s="39"/>
      <c r="E399" s="39"/>
    </row>
    <row r="400" spans="4:5" x14ac:dyDescent="0.2">
      <c r="D400" s="39"/>
      <c r="E400" s="39"/>
    </row>
    <row r="401" spans="4:5" x14ac:dyDescent="0.2">
      <c r="D401" s="39"/>
      <c r="E401" s="39"/>
    </row>
    <row r="402" spans="4:5" x14ac:dyDescent="0.2">
      <c r="D402" s="39"/>
      <c r="E402" s="39"/>
    </row>
    <row r="403" spans="4:5" x14ac:dyDescent="0.2">
      <c r="D403" s="39"/>
      <c r="E403" s="39"/>
    </row>
  </sheetData>
  <mergeCells count="1">
    <mergeCell ref="M22:R22"/>
  </mergeCells>
  <conditionalFormatting sqref="B8:B11 B13:B17 B19:B51">
    <cfRule type="cellIs" dxfId="6" priority="4" stopIfTrue="1" operator="equal">
      <formula>"Adjustment to Income/Expense/Rate Base:"</formula>
    </cfRule>
  </conditionalFormatting>
  <conditionalFormatting sqref="K1">
    <cfRule type="cellIs" dxfId="5" priority="3" stopIfTrue="1" operator="equal">
      <formula>"x.x"</formula>
    </cfRule>
  </conditionalFormatting>
  <conditionalFormatting sqref="B12">
    <cfRule type="cellIs" dxfId="4" priority="2" stopIfTrue="1" operator="equal">
      <formula>"Adjustment to Income/Expense/Rate Base:"</formula>
    </cfRule>
  </conditionalFormatting>
  <conditionalFormatting sqref="B18">
    <cfRule type="cellIs" dxfId="3"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P983085:WVP983089 WLT983085:WLT983089 WBX983085:WBX983089 VSB983085:VSB983089 VIF983085:VIF983089 UYJ983085:UYJ983089 UON983085:UON983089 UER983085:UER983089 TUV983085:TUV983089 TKZ983085:TKZ983089 TBD983085:TBD983089 SRH983085:SRH983089 SHL983085:SHL983089 RXP983085:RXP983089 RNT983085:RNT983089 RDX983085:RDX983089 QUB983085:QUB983089 QKF983085:QKF983089 QAJ983085:QAJ983089 PQN983085:PQN983089 PGR983085:PGR983089 OWV983085:OWV983089 OMZ983085:OMZ983089 ODD983085:ODD983089 NTH983085:NTH983089 NJL983085:NJL983089 MZP983085:MZP983089 MPT983085:MPT983089 MFX983085:MFX983089 LWB983085:LWB983089 LMF983085:LMF983089 LCJ983085:LCJ983089 KSN983085:KSN983089 KIR983085:KIR983089 JYV983085:JYV983089 JOZ983085:JOZ983089 JFD983085:JFD983089 IVH983085:IVH983089 ILL983085:ILL983089 IBP983085:IBP983089 HRT983085:HRT983089 HHX983085:HHX983089 GYB983085:GYB983089 GOF983085:GOF983089 GEJ983085:GEJ983089 FUN983085:FUN983089 FKR983085:FKR983089 FAV983085:FAV983089 EQZ983085:EQZ983089 EHD983085:EHD983089 DXH983085:DXH983089 DNL983085:DNL983089 DDP983085:DDP983089 CTT983085:CTT983089 CJX983085:CJX983089 CAB983085:CAB983089 BQF983085:BQF983089 BGJ983085:BGJ983089 AWN983085:AWN983089 AMR983085:AMR983089 ACV983085:ACV983089 SZ983085:SZ983089 JD983085:JD983089 H983085:H983089 WVP917549:WVP917553 WLT917549:WLT917553 WBX917549:WBX917553 VSB917549:VSB917553 VIF917549:VIF917553 UYJ917549:UYJ917553 UON917549:UON917553 UER917549:UER917553 TUV917549:TUV917553 TKZ917549:TKZ917553 TBD917549:TBD917553 SRH917549:SRH917553 SHL917549:SHL917553 RXP917549:RXP917553 RNT917549:RNT917553 RDX917549:RDX917553 QUB917549:QUB917553 QKF917549:QKF917553 QAJ917549:QAJ917553 PQN917549:PQN917553 PGR917549:PGR917553 OWV917549:OWV917553 OMZ917549:OMZ917553 ODD917549:ODD917553 NTH917549:NTH917553 NJL917549:NJL917553 MZP917549:MZP917553 MPT917549:MPT917553 MFX917549:MFX917553 LWB917549:LWB917553 LMF917549:LMF917553 LCJ917549:LCJ917553 KSN917549:KSN917553 KIR917549:KIR917553 JYV917549:JYV917553 JOZ917549:JOZ917553 JFD917549:JFD917553 IVH917549:IVH917553 ILL917549:ILL917553 IBP917549:IBP917553 HRT917549:HRT917553 HHX917549:HHX917553 GYB917549:GYB917553 GOF917549:GOF917553 GEJ917549:GEJ917553 FUN917549:FUN917553 FKR917549:FKR917553 FAV917549:FAV917553 EQZ917549:EQZ917553 EHD917549:EHD917553 DXH917549:DXH917553 DNL917549:DNL917553 DDP917549:DDP917553 CTT917549:CTT917553 CJX917549:CJX917553 CAB917549:CAB917553 BQF917549:BQF917553 BGJ917549:BGJ917553 AWN917549:AWN917553 AMR917549:AMR917553 ACV917549:ACV917553 SZ917549:SZ917553 JD917549:JD917553 H917549:H917553 WVP852013:WVP852017 WLT852013:WLT852017 WBX852013:WBX852017 VSB852013:VSB852017 VIF852013:VIF852017 UYJ852013:UYJ852017 UON852013:UON852017 UER852013:UER852017 TUV852013:TUV852017 TKZ852013:TKZ852017 TBD852013:TBD852017 SRH852013:SRH852017 SHL852013:SHL852017 RXP852013:RXP852017 RNT852013:RNT852017 RDX852013:RDX852017 QUB852013:QUB852017 QKF852013:QKF852017 QAJ852013:QAJ852017 PQN852013:PQN852017 PGR852013:PGR852017 OWV852013:OWV852017 OMZ852013:OMZ852017 ODD852013:ODD852017 NTH852013:NTH852017 NJL852013:NJL852017 MZP852013:MZP852017 MPT852013:MPT852017 MFX852013:MFX852017 LWB852013:LWB852017 LMF852013:LMF852017 LCJ852013:LCJ852017 KSN852013:KSN852017 KIR852013:KIR852017 JYV852013:JYV852017 JOZ852013:JOZ852017 JFD852013:JFD852017 IVH852013:IVH852017 ILL852013:ILL852017 IBP852013:IBP852017 HRT852013:HRT852017 HHX852013:HHX852017 GYB852013:GYB852017 GOF852013:GOF852017 GEJ852013:GEJ852017 FUN852013:FUN852017 FKR852013:FKR852017 FAV852013:FAV852017 EQZ852013:EQZ852017 EHD852013:EHD852017 DXH852013:DXH852017 DNL852013:DNL852017 DDP852013:DDP852017 CTT852013:CTT852017 CJX852013:CJX852017 CAB852013:CAB852017 BQF852013:BQF852017 BGJ852013:BGJ852017 AWN852013:AWN852017 AMR852013:AMR852017 ACV852013:ACV852017 SZ852013:SZ852017 JD852013:JD852017 H852013:H852017 WVP786477:WVP786481 WLT786477:WLT786481 WBX786477:WBX786481 VSB786477:VSB786481 VIF786477:VIF786481 UYJ786477:UYJ786481 UON786477:UON786481 UER786477:UER786481 TUV786477:TUV786481 TKZ786477:TKZ786481 TBD786477:TBD786481 SRH786477:SRH786481 SHL786477:SHL786481 RXP786477:RXP786481 RNT786477:RNT786481 RDX786477:RDX786481 QUB786477:QUB786481 QKF786477:QKF786481 QAJ786477:QAJ786481 PQN786477:PQN786481 PGR786477:PGR786481 OWV786477:OWV786481 OMZ786477:OMZ786481 ODD786477:ODD786481 NTH786477:NTH786481 NJL786477:NJL786481 MZP786477:MZP786481 MPT786477:MPT786481 MFX786477:MFX786481 LWB786477:LWB786481 LMF786477:LMF786481 LCJ786477:LCJ786481 KSN786477:KSN786481 KIR786477:KIR786481 JYV786477:JYV786481 JOZ786477:JOZ786481 JFD786477:JFD786481 IVH786477:IVH786481 ILL786477:ILL786481 IBP786477:IBP786481 HRT786477:HRT786481 HHX786477:HHX786481 GYB786477:GYB786481 GOF786477:GOF786481 GEJ786477:GEJ786481 FUN786477:FUN786481 FKR786477:FKR786481 FAV786477:FAV786481 EQZ786477:EQZ786481 EHD786477:EHD786481 DXH786477:DXH786481 DNL786477:DNL786481 DDP786477:DDP786481 CTT786477:CTT786481 CJX786477:CJX786481 CAB786477:CAB786481 BQF786477:BQF786481 BGJ786477:BGJ786481 AWN786477:AWN786481 AMR786477:AMR786481 ACV786477:ACV786481 SZ786477:SZ786481 JD786477:JD786481 H786477:H786481 WVP720941:WVP720945 WLT720941:WLT720945 WBX720941:WBX720945 VSB720941:VSB720945 VIF720941:VIF720945 UYJ720941:UYJ720945 UON720941:UON720945 UER720941:UER720945 TUV720941:TUV720945 TKZ720941:TKZ720945 TBD720941:TBD720945 SRH720941:SRH720945 SHL720941:SHL720945 RXP720941:RXP720945 RNT720941:RNT720945 RDX720941:RDX720945 QUB720941:QUB720945 QKF720941:QKF720945 QAJ720941:QAJ720945 PQN720941:PQN720945 PGR720941:PGR720945 OWV720941:OWV720945 OMZ720941:OMZ720945 ODD720941:ODD720945 NTH720941:NTH720945 NJL720941:NJL720945 MZP720941:MZP720945 MPT720941:MPT720945 MFX720941:MFX720945 LWB720941:LWB720945 LMF720941:LMF720945 LCJ720941:LCJ720945 KSN720941:KSN720945 KIR720941:KIR720945 JYV720941:JYV720945 JOZ720941:JOZ720945 JFD720941:JFD720945 IVH720941:IVH720945 ILL720941:ILL720945 IBP720941:IBP720945 HRT720941:HRT720945 HHX720941:HHX720945 GYB720941:GYB720945 GOF720941:GOF720945 GEJ720941:GEJ720945 FUN720941:FUN720945 FKR720941:FKR720945 FAV720941:FAV720945 EQZ720941:EQZ720945 EHD720941:EHD720945 DXH720941:DXH720945 DNL720941:DNL720945 DDP720941:DDP720945 CTT720941:CTT720945 CJX720941:CJX720945 CAB720941:CAB720945 BQF720941:BQF720945 BGJ720941:BGJ720945 AWN720941:AWN720945 AMR720941:AMR720945 ACV720941:ACV720945 SZ720941:SZ720945 JD720941:JD720945 H720941:H720945 WVP655405:WVP655409 WLT655405:WLT655409 WBX655405:WBX655409 VSB655405:VSB655409 VIF655405:VIF655409 UYJ655405:UYJ655409 UON655405:UON655409 UER655405:UER655409 TUV655405:TUV655409 TKZ655405:TKZ655409 TBD655405:TBD655409 SRH655405:SRH655409 SHL655405:SHL655409 RXP655405:RXP655409 RNT655405:RNT655409 RDX655405:RDX655409 QUB655405:QUB655409 QKF655405:QKF655409 QAJ655405:QAJ655409 PQN655405:PQN655409 PGR655405:PGR655409 OWV655405:OWV655409 OMZ655405:OMZ655409 ODD655405:ODD655409 NTH655405:NTH655409 NJL655405:NJL655409 MZP655405:MZP655409 MPT655405:MPT655409 MFX655405:MFX655409 LWB655405:LWB655409 LMF655405:LMF655409 LCJ655405:LCJ655409 KSN655405:KSN655409 KIR655405:KIR655409 JYV655405:JYV655409 JOZ655405:JOZ655409 JFD655405:JFD655409 IVH655405:IVH655409 ILL655405:ILL655409 IBP655405:IBP655409 HRT655405:HRT655409 HHX655405:HHX655409 GYB655405:GYB655409 GOF655405:GOF655409 GEJ655405:GEJ655409 FUN655405:FUN655409 FKR655405:FKR655409 FAV655405:FAV655409 EQZ655405:EQZ655409 EHD655405:EHD655409 DXH655405:DXH655409 DNL655405:DNL655409 DDP655405:DDP655409 CTT655405:CTT655409 CJX655405:CJX655409 CAB655405:CAB655409 BQF655405:BQF655409 BGJ655405:BGJ655409 AWN655405:AWN655409 AMR655405:AMR655409 ACV655405:ACV655409 SZ655405:SZ655409 JD655405:JD655409 H655405:H655409 WVP589869:WVP589873 WLT589869:WLT589873 WBX589869:WBX589873 VSB589869:VSB589873 VIF589869:VIF589873 UYJ589869:UYJ589873 UON589869:UON589873 UER589869:UER589873 TUV589869:TUV589873 TKZ589869:TKZ589873 TBD589869:TBD589873 SRH589869:SRH589873 SHL589869:SHL589873 RXP589869:RXP589873 RNT589869:RNT589873 RDX589869:RDX589873 QUB589869:QUB589873 QKF589869:QKF589873 QAJ589869:QAJ589873 PQN589869:PQN589873 PGR589869:PGR589873 OWV589869:OWV589873 OMZ589869:OMZ589873 ODD589869:ODD589873 NTH589869:NTH589873 NJL589869:NJL589873 MZP589869:MZP589873 MPT589869:MPT589873 MFX589869:MFX589873 LWB589869:LWB589873 LMF589869:LMF589873 LCJ589869:LCJ589873 KSN589869:KSN589873 KIR589869:KIR589873 JYV589869:JYV589873 JOZ589869:JOZ589873 JFD589869:JFD589873 IVH589869:IVH589873 ILL589869:ILL589873 IBP589869:IBP589873 HRT589869:HRT589873 HHX589869:HHX589873 GYB589869:GYB589873 GOF589869:GOF589873 GEJ589869:GEJ589873 FUN589869:FUN589873 FKR589869:FKR589873 FAV589869:FAV589873 EQZ589869:EQZ589873 EHD589869:EHD589873 DXH589869:DXH589873 DNL589869:DNL589873 DDP589869:DDP589873 CTT589869:CTT589873 CJX589869:CJX589873 CAB589869:CAB589873 BQF589869:BQF589873 BGJ589869:BGJ589873 AWN589869:AWN589873 AMR589869:AMR589873 ACV589869:ACV589873 SZ589869:SZ589873 JD589869:JD589873 H589869:H589873 WVP524333:WVP524337 WLT524333:WLT524337 WBX524333:WBX524337 VSB524333:VSB524337 VIF524333:VIF524337 UYJ524333:UYJ524337 UON524333:UON524337 UER524333:UER524337 TUV524333:TUV524337 TKZ524333:TKZ524337 TBD524333:TBD524337 SRH524333:SRH524337 SHL524333:SHL524337 RXP524333:RXP524337 RNT524333:RNT524337 RDX524333:RDX524337 QUB524333:QUB524337 QKF524333:QKF524337 QAJ524333:QAJ524337 PQN524333:PQN524337 PGR524333:PGR524337 OWV524333:OWV524337 OMZ524333:OMZ524337 ODD524333:ODD524337 NTH524333:NTH524337 NJL524333:NJL524337 MZP524333:MZP524337 MPT524333:MPT524337 MFX524333:MFX524337 LWB524333:LWB524337 LMF524333:LMF524337 LCJ524333:LCJ524337 KSN524333:KSN524337 KIR524333:KIR524337 JYV524333:JYV524337 JOZ524333:JOZ524337 JFD524333:JFD524337 IVH524333:IVH524337 ILL524333:ILL524337 IBP524333:IBP524337 HRT524333:HRT524337 HHX524333:HHX524337 GYB524333:GYB524337 GOF524333:GOF524337 GEJ524333:GEJ524337 FUN524333:FUN524337 FKR524333:FKR524337 FAV524333:FAV524337 EQZ524333:EQZ524337 EHD524333:EHD524337 DXH524333:DXH524337 DNL524333:DNL524337 DDP524333:DDP524337 CTT524333:CTT524337 CJX524333:CJX524337 CAB524333:CAB524337 BQF524333:BQF524337 BGJ524333:BGJ524337 AWN524333:AWN524337 AMR524333:AMR524337 ACV524333:ACV524337 SZ524333:SZ524337 JD524333:JD524337 H524333:H524337 WVP458797:WVP458801 WLT458797:WLT458801 WBX458797:WBX458801 VSB458797:VSB458801 VIF458797:VIF458801 UYJ458797:UYJ458801 UON458797:UON458801 UER458797:UER458801 TUV458797:TUV458801 TKZ458797:TKZ458801 TBD458797:TBD458801 SRH458797:SRH458801 SHL458797:SHL458801 RXP458797:RXP458801 RNT458797:RNT458801 RDX458797:RDX458801 QUB458797:QUB458801 QKF458797:QKF458801 QAJ458797:QAJ458801 PQN458797:PQN458801 PGR458797:PGR458801 OWV458797:OWV458801 OMZ458797:OMZ458801 ODD458797:ODD458801 NTH458797:NTH458801 NJL458797:NJL458801 MZP458797:MZP458801 MPT458797:MPT458801 MFX458797:MFX458801 LWB458797:LWB458801 LMF458797:LMF458801 LCJ458797:LCJ458801 KSN458797:KSN458801 KIR458797:KIR458801 JYV458797:JYV458801 JOZ458797:JOZ458801 JFD458797:JFD458801 IVH458797:IVH458801 ILL458797:ILL458801 IBP458797:IBP458801 HRT458797:HRT458801 HHX458797:HHX458801 GYB458797:GYB458801 GOF458797:GOF458801 GEJ458797:GEJ458801 FUN458797:FUN458801 FKR458797:FKR458801 FAV458797:FAV458801 EQZ458797:EQZ458801 EHD458797:EHD458801 DXH458797:DXH458801 DNL458797:DNL458801 DDP458797:DDP458801 CTT458797:CTT458801 CJX458797:CJX458801 CAB458797:CAB458801 BQF458797:BQF458801 BGJ458797:BGJ458801 AWN458797:AWN458801 AMR458797:AMR458801 ACV458797:ACV458801 SZ458797:SZ458801 JD458797:JD458801 H458797:H458801 WVP393261:WVP393265 WLT393261:WLT393265 WBX393261:WBX393265 VSB393261:VSB393265 VIF393261:VIF393265 UYJ393261:UYJ393265 UON393261:UON393265 UER393261:UER393265 TUV393261:TUV393265 TKZ393261:TKZ393265 TBD393261:TBD393265 SRH393261:SRH393265 SHL393261:SHL393265 RXP393261:RXP393265 RNT393261:RNT393265 RDX393261:RDX393265 QUB393261:QUB393265 QKF393261:QKF393265 QAJ393261:QAJ393265 PQN393261:PQN393265 PGR393261:PGR393265 OWV393261:OWV393265 OMZ393261:OMZ393265 ODD393261:ODD393265 NTH393261:NTH393265 NJL393261:NJL393265 MZP393261:MZP393265 MPT393261:MPT393265 MFX393261:MFX393265 LWB393261:LWB393265 LMF393261:LMF393265 LCJ393261:LCJ393265 KSN393261:KSN393265 KIR393261:KIR393265 JYV393261:JYV393265 JOZ393261:JOZ393265 JFD393261:JFD393265 IVH393261:IVH393265 ILL393261:ILL393265 IBP393261:IBP393265 HRT393261:HRT393265 HHX393261:HHX393265 GYB393261:GYB393265 GOF393261:GOF393265 GEJ393261:GEJ393265 FUN393261:FUN393265 FKR393261:FKR393265 FAV393261:FAV393265 EQZ393261:EQZ393265 EHD393261:EHD393265 DXH393261:DXH393265 DNL393261:DNL393265 DDP393261:DDP393265 CTT393261:CTT393265 CJX393261:CJX393265 CAB393261:CAB393265 BQF393261:BQF393265 BGJ393261:BGJ393265 AWN393261:AWN393265 AMR393261:AMR393265 ACV393261:ACV393265 SZ393261:SZ393265 JD393261:JD393265 H393261:H393265 WVP327725:WVP327729 WLT327725:WLT327729 WBX327725:WBX327729 VSB327725:VSB327729 VIF327725:VIF327729 UYJ327725:UYJ327729 UON327725:UON327729 UER327725:UER327729 TUV327725:TUV327729 TKZ327725:TKZ327729 TBD327725:TBD327729 SRH327725:SRH327729 SHL327725:SHL327729 RXP327725:RXP327729 RNT327725:RNT327729 RDX327725:RDX327729 QUB327725:QUB327729 QKF327725:QKF327729 QAJ327725:QAJ327729 PQN327725:PQN327729 PGR327725:PGR327729 OWV327725:OWV327729 OMZ327725:OMZ327729 ODD327725:ODD327729 NTH327725:NTH327729 NJL327725:NJL327729 MZP327725:MZP327729 MPT327725:MPT327729 MFX327725:MFX327729 LWB327725:LWB327729 LMF327725:LMF327729 LCJ327725:LCJ327729 KSN327725:KSN327729 KIR327725:KIR327729 JYV327725:JYV327729 JOZ327725:JOZ327729 JFD327725:JFD327729 IVH327725:IVH327729 ILL327725:ILL327729 IBP327725:IBP327729 HRT327725:HRT327729 HHX327725:HHX327729 GYB327725:GYB327729 GOF327725:GOF327729 GEJ327725:GEJ327729 FUN327725:FUN327729 FKR327725:FKR327729 FAV327725:FAV327729 EQZ327725:EQZ327729 EHD327725:EHD327729 DXH327725:DXH327729 DNL327725:DNL327729 DDP327725:DDP327729 CTT327725:CTT327729 CJX327725:CJX327729 CAB327725:CAB327729 BQF327725:BQF327729 BGJ327725:BGJ327729 AWN327725:AWN327729 AMR327725:AMR327729 ACV327725:ACV327729 SZ327725:SZ327729 JD327725:JD327729 H327725:H327729 WVP262189:WVP262193 WLT262189:WLT262193 WBX262189:WBX262193 VSB262189:VSB262193 VIF262189:VIF262193 UYJ262189:UYJ262193 UON262189:UON262193 UER262189:UER262193 TUV262189:TUV262193 TKZ262189:TKZ262193 TBD262189:TBD262193 SRH262189:SRH262193 SHL262189:SHL262193 RXP262189:RXP262193 RNT262189:RNT262193 RDX262189:RDX262193 QUB262189:QUB262193 QKF262189:QKF262193 QAJ262189:QAJ262193 PQN262189:PQN262193 PGR262189:PGR262193 OWV262189:OWV262193 OMZ262189:OMZ262193 ODD262189:ODD262193 NTH262189:NTH262193 NJL262189:NJL262193 MZP262189:MZP262193 MPT262189:MPT262193 MFX262189:MFX262193 LWB262189:LWB262193 LMF262189:LMF262193 LCJ262189:LCJ262193 KSN262189:KSN262193 KIR262189:KIR262193 JYV262189:JYV262193 JOZ262189:JOZ262193 JFD262189:JFD262193 IVH262189:IVH262193 ILL262189:ILL262193 IBP262189:IBP262193 HRT262189:HRT262193 HHX262189:HHX262193 GYB262189:GYB262193 GOF262189:GOF262193 GEJ262189:GEJ262193 FUN262189:FUN262193 FKR262189:FKR262193 FAV262189:FAV262193 EQZ262189:EQZ262193 EHD262189:EHD262193 DXH262189:DXH262193 DNL262189:DNL262193 DDP262189:DDP262193 CTT262189:CTT262193 CJX262189:CJX262193 CAB262189:CAB262193 BQF262189:BQF262193 BGJ262189:BGJ262193 AWN262189:AWN262193 AMR262189:AMR262193 ACV262189:ACV262193 SZ262189:SZ262193 JD262189:JD262193 H262189:H262193 WVP196653:WVP196657 WLT196653:WLT196657 WBX196653:WBX196657 VSB196653:VSB196657 VIF196653:VIF196657 UYJ196653:UYJ196657 UON196653:UON196657 UER196653:UER196657 TUV196653:TUV196657 TKZ196653:TKZ196657 TBD196653:TBD196657 SRH196653:SRH196657 SHL196653:SHL196657 RXP196653:RXP196657 RNT196653:RNT196657 RDX196653:RDX196657 QUB196653:QUB196657 QKF196653:QKF196657 QAJ196653:QAJ196657 PQN196653:PQN196657 PGR196653:PGR196657 OWV196653:OWV196657 OMZ196653:OMZ196657 ODD196653:ODD196657 NTH196653:NTH196657 NJL196653:NJL196657 MZP196653:MZP196657 MPT196653:MPT196657 MFX196653:MFX196657 LWB196653:LWB196657 LMF196653:LMF196657 LCJ196653:LCJ196657 KSN196653:KSN196657 KIR196653:KIR196657 JYV196653:JYV196657 JOZ196653:JOZ196657 JFD196653:JFD196657 IVH196653:IVH196657 ILL196653:ILL196657 IBP196653:IBP196657 HRT196653:HRT196657 HHX196653:HHX196657 GYB196653:GYB196657 GOF196653:GOF196657 GEJ196653:GEJ196657 FUN196653:FUN196657 FKR196653:FKR196657 FAV196653:FAV196657 EQZ196653:EQZ196657 EHD196653:EHD196657 DXH196653:DXH196657 DNL196653:DNL196657 DDP196653:DDP196657 CTT196653:CTT196657 CJX196653:CJX196657 CAB196653:CAB196657 BQF196653:BQF196657 BGJ196653:BGJ196657 AWN196653:AWN196657 AMR196653:AMR196657 ACV196653:ACV196657 SZ196653:SZ196657 JD196653:JD196657 H196653:H196657 WVP131117:WVP131121 WLT131117:WLT131121 WBX131117:WBX131121 VSB131117:VSB131121 VIF131117:VIF131121 UYJ131117:UYJ131121 UON131117:UON131121 UER131117:UER131121 TUV131117:TUV131121 TKZ131117:TKZ131121 TBD131117:TBD131121 SRH131117:SRH131121 SHL131117:SHL131121 RXP131117:RXP131121 RNT131117:RNT131121 RDX131117:RDX131121 QUB131117:QUB131121 QKF131117:QKF131121 QAJ131117:QAJ131121 PQN131117:PQN131121 PGR131117:PGR131121 OWV131117:OWV131121 OMZ131117:OMZ131121 ODD131117:ODD131121 NTH131117:NTH131121 NJL131117:NJL131121 MZP131117:MZP131121 MPT131117:MPT131121 MFX131117:MFX131121 LWB131117:LWB131121 LMF131117:LMF131121 LCJ131117:LCJ131121 KSN131117:KSN131121 KIR131117:KIR131121 JYV131117:JYV131121 JOZ131117:JOZ131121 JFD131117:JFD131121 IVH131117:IVH131121 ILL131117:ILL131121 IBP131117:IBP131121 HRT131117:HRT131121 HHX131117:HHX131121 GYB131117:GYB131121 GOF131117:GOF131121 GEJ131117:GEJ131121 FUN131117:FUN131121 FKR131117:FKR131121 FAV131117:FAV131121 EQZ131117:EQZ131121 EHD131117:EHD131121 DXH131117:DXH131121 DNL131117:DNL131121 DDP131117:DDP131121 CTT131117:CTT131121 CJX131117:CJX131121 CAB131117:CAB131121 BQF131117:BQF131121 BGJ131117:BGJ131121 AWN131117:AWN131121 AMR131117:AMR131121 ACV131117:ACV131121 SZ131117:SZ131121 JD131117:JD131121 H131117:H131121 WVP65581:WVP65585 WLT65581:WLT65585 WBX65581:WBX65585 VSB65581:VSB65585 VIF65581:VIF65585 UYJ65581:UYJ65585 UON65581:UON65585 UER65581:UER65585 TUV65581:TUV65585 TKZ65581:TKZ65585 TBD65581:TBD65585 SRH65581:SRH65585 SHL65581:SHL65585 RXP65581:RXP65585 RNT65581:RNT65585 RDX65581:RDX65585 QUB65581:QUB65585 QKF65581:QKF65585 QAJ65581:QAJ65585 PQN65581:PQN65585 PGR65581:PGR65585 OWV65581:OWV65585 OMZ65581:OMZ65585 ODD65581:ODD65585 NTH65581:NTH65585 NJL65581:NJL65585 MZP65581:MZP65585 MPT65581:MPT65585 MFX65581:MFX65585 LWB65581:LWB65585 LMF65581:LMF65585 LCJ65581:LCJ65585 KSN65581:KSN65585 KIR65581:KIR65585 JYV65581:JYV65585 JOZ65581:JOZ65585 JFD65581:JFD65585 IVH65581:IVH65585 ILL65581:ILL65585 IBP65581:IBP65585 HRT65581:HRT65585 HHX65581:HHX65585 GYB65581:GYB65585 GOF65581:GOF65585 GEJ65581:GEJ65585 FUN65581:FUN65585 FKR65581:FKR65585 FAV65581:FAV65585 EQZ65581:EQZ65585 EHD65581:EHD65585 DXH65581:DXH65585 DNL65581:DNL65585 DDP65581:DDP65585 CTT65581:CTT65585 CJX65581:CJX65585 CAB65581:CAB65585 BQF65581:BQF65585 BGJ65581:BGJ65585 AWN65581:AWN65585 AMR65581:AMR65585 ACV65581:ACV65585 SZ65581:SZ65585 JD65581:JD65585 H65581:H65585 WVN52:WVN53 WLR52:WLR53 WBV52:WBV53 VRZ52:VRZ53 VID52:VID53 UYH52:UYH53 UOL52:UOL53 UEP52:UEP53 TUT52:TUT53 TKX52:TKX53 TBB52:TBB53 SRF52:SRF53 SHJ52:SHJ53 RXN52:RXN53 RNR52:RNR53 RDV52:RDV53 QTZ52:QTZ53 QKD52:QKD53 QAH52:QAH53 PQL52:PQL53 PGP52:PGP53 OWT52:OWT53 OMX52:OMX53 ODB52:ODB53 NTF52:NTF53 NJJ52:NJJ53 MZN52:MZN53 MPR52:MPR53 MFV52:MFV53 LVZ52:LVZ53 LMD52:LMD53 LCH52:LCH53 KSL52:KSL53 KIP52:KIP53 JYT52:JYT53 JOX52:JOX53 JFB52:JFB53 IVF52:IVF53 ILJ52:ILJ53 IBN52:IBN53 HRR52:HRR53 HHV52:HHV53 GXZ52:GXZ53 GOD52:GOD53 GEH52:GEH53 FUL52:FUL53 FKP52:FKP53 FAT52:FAT53 EQX52:EQX53 EHB52:EHB53 DXF52:DXF53 DNJ52:DNJ53 DDN52:DDN53 CTR52:CTR53 CJV52:CJV53 BZZ52:BZZ53 BQD52:BQD53 BGH52:BGH53 AWL52:AWL53 AMP52:AMP53 ACT52:ACT53 SX52:SX53 JB52:JB53 H52" xr:uid="{713D0BD0-FFB1-4E24-B671-5ED11253C725}">
      <formula1>$H$69:$H$160</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F65582:F65585 JB65582:JB65585 SX65582:SX65585 ACT65582:ACT65585 AMP65582:AMP65585 AWL65582:AWL65585 BGH65582:BGH65585 BQD65582:BQD65585 BZZ65582:BZZ65585 CJV65582:CJV65585 CTR65582:CTR65585 DDN65582:DDN65585 DNJ65582:DNJ65585 DXF65582:DXF65585 EHB65582:EHB65585 EQX65582:EQX65585 FAT65582:FAT65585 FKP65582:FKP65585 FUL65582:FUL65585 GEH65582:GEH65585 GOD65582:GOD65585 GXZ65582:GXZ65585 HHV65582:HHV65585 HRR65582:HRR65585 IBN65582:IBN65585 ILJ65582:ILJ65585 IVF65582:IVF65585 JFB65582:JFB65585 JOX65582:JOX65585 JYT65582:JYT65585 KIP65582:KIP65585 KSL65582:KSL65585 LCH65582:LCH65585 LMD65582:LMD65585 LVZ65582:LVZ65585 MFV65582:MFV65585 MPR65582:MPR65585 MZN65582:MZN65585 NJJ65582:NJJ65585 NTF65582:NTF65585 ODB65582:ODB65585 OMX65582:OMX65585 OWT65582:OWT65585 PGP65582:PGP65585 PQL65582:PQL65585 QAH65582:QAH65585 QKD65582:QKD65585 QTZ65582:QTZ65585 RDV65582:RDV65585 RNR65582:RNR65585 RXN65582:RXN65585 SHJ65582:SHJ65585 SRF65582:SRF65585 TBB65582:TBB65585 TKX65582:TKX65585 TUT65582:TUT65585 UEP65582:UEP65585 UOL65582:UOL65585 UYH65582:UYH65585 VID65582:VID65585 VRZ65582:VRZ65585 WBV65582:WBV65585 WLR65582:WLR65585 WVN65582:WVN65585 F131118:F131121 JB131118:JB131121 SX131118:SX131121 ACT131118:ACT131121 AMP131118:AMP131121 AWL131118:AWL131121 BGH131118:BGH131121 BQD131118:BQD131121 BZZ131118:BZZ131121 CJV131118:CJV131121 CTR131118:CTR131121 DDN131118:DDN131121 DNJ131118:DNJ131121 DXF131118:DXF131121 EHB131118:EHB131121 EQX131118:EQX131121 FAT131118:FAT131121 FKP131118:FKP131121 FUL131118:FUL131121 GEH131118:GEH131121 GOD131118:GOD131121 GXZ131118:GXZ131121 HHV131118:HHV131121 HRR131118:HRR131121 IBN131118:IBN131121 ILJ131118:ILJ131121 IVF131118:IVF131121 JFB131118:JFB131121 JOX131118:JOX131121 JYT131118:JYT131121 KIP131118:KIP131121 KSL131118:KSL131121 LCH131118:LCH131121 LMD131118:LMD131121 LVZ131118:LVZ131121 MFV131118:MFV131121 MPR131118:MPR131121 MZN131118:MZN131121 NJJ131118:NJJ131121 NTF131118:NTF131121 ODB131118:ODB131121 OMX131118:OMX131121 OWT131118:OWT131121 PGP131118:PGP131121 PQL131118:PQL131121 QAH131118:QAH131121 QKD131118:QKD131121 QTZ131118:QTZ131121 RDV131118:RDV131121 RNR131118:RNR131121 RXN131118:RXN131121 SHJ131118:SHJ131121 SRF131118:SRF131121 TBB131118:TBB131121 TKX131118:TKX131121 TUT131118:TUT131121 UEP131118:UEP131121 UOL131118:UOL131121 UYH131118:UYH131121 VID131118:VID131121 VRZ131118:VRZ131121 WBV131118:WBV131121 WLR131118:WLR131121 WVN131118:WVN131121 F196654:F196657 JB196654:JB196657 SX196654:SX196657 ACT196654:ACT196657 AMP196654:AMP196657 AWL196654:AWL196657 BGH196654:BGH196657 BQD196654:BQD196657 BZZ196654:BZZ196657 CJV196654:CJV196657 CTR196654:CTR196657 DDN196654:DDN196657 DNJ196654:DNJ196657 DXF196654:DXF196657 EHB196654:EHB196657 EQX196654:EQX196657 FAT196654:FAT196657 FKP196654:FKP196657 FUL196654:FUL196657 GEH196654:GEH196657 GOD196654:GOD196657 GXZ196654:GXZ196657 HHV196654:HHV196657 HRR196654:HRR196657 IBN196654:IBN196657 ILJ196654:ILJ196657 IVF196654:IVF196657 JFB196654:JFB196657 JOX196654:JOX196657 JYT196654:JYT196657 KIP196654:KIP196657 KSL196654:KSL196657 LCH196654:LCH196657 LMD196654:LMD196657 LVZ196654:LVZ196657 MFV196654:MFV196657 MPR196654:MPR196657 MZN196654:MZN196657 NJJ196654:NJJ196657 NTF196654:NTF196657 ODB196654:ODB196657 OMX196654:OMX196657 OWT196654:OWT196657 PGP196654:PGP196657 PQL196654:PQL196657 QAH196654:QAH196657 QKD196654:QKD196657 QTZ196654:QTZ196657 RDV196654:RDV196657 RNR196654:RNR196657 RXN196654:RXN196657 SHJ196654:SHJ196657 SRF196654:SRF196657 TBB196654:TBB196657 TKX196654:TKX196657 TUT196654:TUT196657 UEP196654:UEP196657 UOL196654:UOL196657 UYH196654:UYH196657 VID196654:VID196657 VRZ196654:VRZ196657 WBV196654:WBV196657 WLR196654:WLR196657 WVN196654:WVN196657 F262190:F262193 JB262190:JB262193 SX262190:SX262193 ACT262190:ACT262193 AMP262190:AMP262193 AWL262190:AWL262193 BGH262190:BGH262193 BQD262190:BQD262193 BZZ262190:BZZ262193 CJV262190:CJV262193 CTR262190:CTR262193 DDN262190:DDN262193 DNJ262190:DNJ262193 DXF262190:DXF262193 EHB262190:EHB262193 EQX262190:EQX262193 FAT262190:FAT262193 FKP262190:FKP262193 FUL262190:FUL262193 GEH262190:GEH262193 GOD262190:GOD262193 GXZ262190:GXZ262193 HHV262190:HHV262193 HRR262190:HRR262193 IBN262190:IBN262193 ILJ262190:ILJ262193 IVF262190:IVF262193 JFB262190:JFB262193 JOX262190:JOX262193 JYT262190:JYT262193 KIP262190:KIP262193 KSL262190:KSL262193 LCH262190:LCH262193 LMD262190:LMD262193 LVZ262190:LVZ262193 MFV262190:MFV262193 MPR262190:MPR262193 MZN262190:MZN262193 NJJ262190:NJJ262193 NTF262190:NTF262193 ODB262190:ODB262193 OMX262190:OMX262193 OWT262190:OWT262193 PGP262190:PGP262193 PQL262190:PQL262193 QAH262190:QAH262193 QKD262190:QKD262193 QTZ262190:QTZ262193 RDV262190:RDV262193 RNR262190:RNR262193 RXN262190:RXN262193 SHJ262190:SHJ262193 SRF262190:SRF262193 TBB262190:TBB262193 TKX262190:TKX262193 TUT262190:TUT262193 UEP262190:UEP262193 UOL262190:UOL262193 UYH262190:UYH262193 VID262190:VID262193 VRZ262190:VRZ262193 WBV262190:WBV262193 WLR262190:WLR262193 WVN262190:WVN262193 F327726:F327729 JB327726:JB327729 SX327726:SX327729 ACT327726:ACT327729 AMP327726:AMP327729 AWL327726:AWL327729 BGH327726:BGH327729 BQD327726:BQD327729 BZZ327726:BZZ327729 CJV327726:CJV327729 CTR327726:CTR327729 DDN327726:DDN327729 DNJ327726:DNJ327729 DXF327726:DXF327729 EHB327726:EHB327729 EQX327726:EQX327729 FAT327726:FAT327729 FKP327726:FKP327729 FUL327726:FUL327729 GEH327726:GEH327729 GOD327726:GOD327729 GXZ327726:GXZ327729 HHV327726:HHV327729 HRR327726:HRR327729 IBN327726:IBN327729 ILJ327726:ILJ327729 IVF327726:IVF327729 JFB327726:JFB327729 JOX327726:JOX327729 JYT327726:JYT327729 KIP327726:KIP327729 KSL327726:KSL327729 LCH327726:LCH327729 LMD327726:LMD327729 LVZ327726:LVZ327729 MFV327726:MFV327729 MPR327726:MPR327729 MZN327726:MZN327729 NJJ327726:NJJ327729 NTF327726:NTF327729 ODB327726:ODB327729 OMX327726:OMX327729 OWT327726:OWT327729 PGP327726:PGP327729 PQL327726:PQL327729 QAH327726:QAH327729 QKD327726:QKD327729 QTZ327726:QTZ327729 RDV327726:RDV327729 RNR327726:RNR327729 RXN327726:RXN327729 SHJ327726:SHJ327729 SRF327726:SRF327729 TBB327726:TBB327729 TKX327726:TKX327729 TUT327726:TUT327729 UEP327726:UEP327729 UOL327726:UOL327729 UYH327726:UYH327729 VID327726:VID327729 VRZ327726:VRZ327729 WBV327726:WBV327729 WLR327726:WLR327729 WVN327726:WVN327729 F393262:F393265 JB393262:JB393265 SX393262:SX393265 ACT393262:ACT393265 AMP393262:AMP393265 AWL393262:AWL393265 BGH393262:BGH393265 BQD393262:BQD393265 BZZ393262:BZZ393265 CJV393262:CJV393265 CTR393262:CTR393265 DDN393262:DDN393265 DNJ393262:DNJ393265 DXF393262:DXF393265 EHB393262:EHB393265 EQX393262:EQX393265 FAT393262:FAT393265 FKP393262:FKP393265 FUL393262:FUL393265 GEH393262:GEH393265 GOD393262:GOD393265 GXZ393262:GXZ393265 HHV393262:HHV393265 HRR393262:HRR393265 IBN393262:IBN393265 ILJ393262:ILJ393265 IVF393262:IVF393265 JFB393262:JFB393265 JOX393262:JOX393265 JYT393262:JYT393265 KIP393262:KIP393265 KSL393262:KSL393265 LCH393262:LCH393265 LMD393262:LMD393265 LVZ393262:LVZ393265 MFV393262:MFV393265 MPR393262:MPR393265 MZN393262:MZN393265 NJJ393262:NJJ393265 NTF393262:NTF393265 ODB393262:ODB393265 OMX393262:OMX393265 OWT393262:OWT393265 PGP393262:PGP393265 PQL393262:PQL393265 QAH393262:QAH393265 QKD393262:QKD393265 QTZ393262:QTZ393265 RDV393262:RDV393265 RNR393262:RNR393265 RXN393262:RXN393265 SHJ393262:SHJ393265 SRF393262:SRF393265 TBB393262:TBB393265 TKX393262:TKX393265 TUT393262:TUT393265 UEP393262:UEP393265 UOL393262:UOL393265 UYH393262:UYH393265 VID393262:VID393265 VRZ393262:VRZ393265 WBV393262:WBV393265 WLR393262:WLR393265 WVN393262:WVN393265 F458798:F458801 JB458798:JB458801 SX458798:SX458801 ACT458798:ACT458801 AMP458798:AMP458801 AWL458798:AWL458801 BGH458798:BGH458801 BQD458798:BQD458801 BZZ458798:BZZ458801 CJV458798:CJV458801 CTR458798:CTR458801 DDN458798:DDN458801 DNJ458798:DNJ458801 DXF458798:DXF458801 EHB458798:EHB458801 EQX458798:EQX458801 FAT458798:FAT458801 FKP458798:FKP458801 FUL458798:FUL458801 GEH458798:GEH458801 GOD458798:GOD458801 GXZ458798:GXZ458801 HHV458798:HHV458801 HRR458798:HRR458801 IBN458798:IBN458801 ILJ458798:ILJ458801 IVF458798:IVF458801 JFB458798:JFB458801 JOX458798:JOX458801 JYT458798:JYT458801 KIP458798:KIP458801 KSL458798:KSL458801 LCH458798:LCH458801 LMD458798:LMD458801 LVZ458798:LVZ458801 MFV458798:MFV458801 MPR458798:MPR458801 MZN458798:MZN458801 NJJ458798:NJJ458801 NTF458798:NTF458801 ODB458798:ODB458801 OMX458798:OMX458801 OWT458798:OWT458801 PGP458798:PGP458801 PQL458798:PQL458801 QAH458798:QAH458801 QKD458798:QKD458801 QTZ458798:QTZ458801 RDV458798:RDV458801 RNR458798:RNR458801 RXN458798:RXN458801 SHJ458798:SHJ458801 SRF458798:SRF458801 TBB458798:TBB458801 TKX458798:TKX458801 TUT458798:TUT458801 UEP458798:UEP458801 UOL458798:UOL458801 UYH458798:UYH458801 VID458798:VID458801 VRZ458798:VRZ458801 WBV458798:WBV458801 WLR458798:WLR458801 WVN458798:WVN458801 F524334:F524337 JB524334:JB524337 SX524334:SX524337 ACT524334:ACT524337 AMP524334:AMP524337 AWL524334:AWL524337 BGH524334:BGH524337 BQD524334:BQD524337 BZZ524334:BZZ524337 CJV524334:CJV524337 CTR524334:CTR524337 DDN524334:DDN524337 DNJ524334:DNJ524337 DXF524334:DXF524337 EHB524334:EHB524337 EQX524334:EQX524337 FAT524334:FAT524337 FKP524334:FKP524337 FUL524334:FUL524337 GEH524334:GEH524337 GOD524334:GOD524337 GXZ524334:GXZ524337 HHV524334:HHV524337 HRR524334:HRR524337 IBN524334:IBN524337 ILJ524334:ILJ524337 IVF524334:IVF524337 JFB524334:JFB524337 JOX524334:JOX524337 JYT524334:JYT524337 KIP524334:KIP524337 KSL524334:KSL524337 LCH524334:LCH524337 LMD524334:LMD524337 LVZ524334:LVZ524337 MFV524334:MFV524337 MPR524334:MPR524337 MZN524334:MZN524337 NJJ524334:NJJ524337 NTF524334:NTF524337 ODB524334:ODB524337 OMX524334:OMX524337 OWT524334:OWT524337 PGP524334:PGP524337 PQL524334:PQL524337 QAH524334:QAH524337 QKD524334:QKD524337 QTZ524334:QTZ524337 RDV524334:RDV524337 RNR524334:RNR524337 RXN524334:RXN524337 SHJ524334:SHJ524337 SRF524334:SRF524337 TBB524334:TBB524337 TKX524334:TKX524337 TUT524334:TUT524337 UEP524334:UEP524337 UOL524334:UOL524337 UYH524334:UYH524337 VID524334:VID524337 VRZ524334:VRZ524337 WBV524334:WBV524337 WLR524334:WLR524337 WVN524334:WVN524337 F589870:F589873 JB589870:JB589873 SX589870:SX589873 ACT589870:ACT589873 AMP589870:AMP589873 AWL589870:AWL589873 BGH589870:BGH589873 BQD589870:BQD589873 BZZ589870:BZZ589873 CJV589870:CJV589873 CTR589870:CTR589873 DDN589870:DDN589873 DNJ589870:DNJ589873 DXF589870:DXF589873 EHB589870:EHB589873 EQX589870:EQX589873 FAT589870:FAT589873 FKP589870:FKP589873 FUL589870:FUL589873 GEH589870:GEH589873 GOD589870:GOD589873 GXZ589870:GXZ589873 HHV589870:HHV589873 HRR589870:HRR589873 IBN589870:IBN589873 ILJ589870:ILJ589873 IVF589870:IVF589873 JFB589870:JFB589873 JOX589870:JOX589873 JYT589870:JYT589873 KIP589870:KIP589873 KSL589870:KSL589873 LCH589870:LCH589873 LMD589870:LMD589873 LVZ589870:LVZ589873 MFV589870:MFV589873 MPR589870:MPR589873 MZN589870:MZN589873 NJJ589870:NJJ589873 NTF589870:NTF589873 ODB589870:ODB589873 OMX589870:OMX589873 OWT589870:OWT589873 PGP589870:PGP589873 PQL589870:PQL589873 QAH589870:QAH589873 QKD589870:QKD589873 QTZ589870:QTZ589873 RDV589870:RDV589873 RNR589870:RNR589873 RXN589870:RXN589873 SHJ589870:SHJ589873 SRF589870:SRF589873 TBB589870:TBB589873 TKX589870:TKX589873 TUT589870:TUT589873 UEP589870:UEP589873 UOL589870:UOL589873 UYH589870:UYH589873 VID589870:VID589873 VRZ589870:VRZ589873 WBV589870:WBV589873 WLR589870:WLR589873 WVN589870:WVN589873 F655406:F655409 JB655406:JB655409 SX655406:SX655409 ACT655406:ACT655409 AMP655406:AMP655409 AWL655406:AWL655409 BGH655406:BGH655409 BQD655406:BQD655409 BZZ655406:BZZ655409 CJV655406:CJV655409 CTR655406:CTR655409 DDN655406:DDN655409 DNJ655406:DNJ655409 DXF655406:DXF655409 EHB655406:EHB655409 EQX655406:EQX655409 FAT655406:FAT655409 FKP655406:FKP655409 FUL655406:FUL655409 GEH655406:GEH655409 GOD655406:GOD655409 GXZ655406:GXZ655409 HHV655406:HHV655409 HRR655406:HRR655409 IBN655406:IBN655409 ILJ655406:ILJ655409 IVF655406:IVF655409 JFB655406:JFB655409 JOX655406:JOX655409 JYT655406:JYT655409 KIP655406:KIP655409 KSL655406:KSL655409 LCH655406:LCH655409 LMD655406:LMD655409 LVZ655406:LVZ655409 MFV655406:MFV655409 MPR655406:MPR655409 MZN655406:MZN655409 NJJ655406:NJJ655409 NTF655406:NTF655409 ODB655406:ODB655409 OMX655406:OMX655409 OWT655406:OWT655409 PGP655406:PGP655409 PQL655406:PQL655409 QAH655406:QAH655409 QKD655406:QKD655409 QTZ655406:QTZ655409 RDV655406:RDV655409 RNR655406:RNR655409 RXN655406:RXN655409 SHJ655406:SHJ655409 SRF655406:SRF655409 TBB655406:TBB655409 TKX655406:TKX655409 TUT655406:TUT655409 UEP655406:UEP655409 UOL655406:UOL655409 UYH655406:UYH655409 VID655406:VID655409 VRZ655406:VRZ655409 WBV655406:WBV655409 WLR655406:WLR655409 WVN655406:WVN655409 F720942:F720945 JB720942:JB720945 SX720942:SX720945 ACT720942:ACT720945 AMP720942:AMP720945 AWL720942:AWL720945 BGH720942:BGH720945 BQD720942:BQD720945 BZZ720942:BZZ720945 CJV720942:CJV720945 CTR720942:CTR720945 DDN720942:DDN720945 DNJ720942:DNJ720945 DXF720942:DXF720945 EHB720942:EHB720945 EQX720942:EQX720945 FAT720942:FAT720945 FKP720942:FKP720945 FUL720942:FUL720945 GEH720942:GEH720945 GOD720942:GOD720945 GXZ720942:GXZ720945 HHV720942:HHV720945 HRR720942:HRR720945 IBN720942:IBN720945 ILJ720942:ILJ720945 IVF720942:IVF720945 JFB720942:JFB720945 JOX720942:JOX720945 JYT720942:JYT720945 KIP720942:KIP720945 KSL720942:KSL720945 LCH720942:LCH720945 LMD720942:LMD720945 LVZ720942:LVZ720945 MFV720942:MFV720945 MPR720942:MPR720945 MZN720942:MZN720945 NJJ720942:NJJ720945 NTF720942:NTF720945 ODB720942:ODB720945 OMX720942:OMX720945 OWT720942:OWT720945 PGP720942:PGP720945 PQL720942:PQL720945 QAH720942:QAH720945 QKD720942:QKD720945 QTZ720942:QTZ720945 RDV720942:RDV720945 RNR720942:RNR720945 RXN720942:RXN720945 SHJ720942:SHJ720945 SRF720942:SRF720945 TBB720942:TBB720945 TKX720942:TKX720945 TUT720942:TUT720945 UEP720942:UEP720945 UOL720942:UOL720945 UYH720942:UYH720945 VID720942:VID720945 VRZ720942:VRZ720945 WBV720942:WBV720945 WLR720942:WLR720945 WVN720942:WVN720945 F786478:F786481 JB786478:JB786481 SX786478:SX786481 ACT786478:ACT786481 AMP786478:AMP786481 AWL786478:AWL786481 BGH786478:BGH786481 BQD786478:BQD786481 BZZ786478:BZZ786481 CJV786478:CJV786481 CTR786478:CTR786481 DDN786478:DDN786481 DNJ786478:DNJ786481 DXF786478:DXF786481 EHB786478:EHB786481 EQX786478:EQX786481 FAT786478:FAT786481 FKP786478:FKP786481 FUL786478:FUL786481 GEH786478:GEH786481 GOD786478:GOD786481 GXZ786478:GXZ786481 HHV786478:HHV786481 HRR786478:HRR786481 IBN786478:IBN786481 ILJ786478:ILJ786481 IVF786478:IVF786481 JFB786478:JFB786481 JOX786478:JOX786481 JYT786478:JYT786481 KIP786478:KIP786481 KSL786478:KSL786481 LCH786478:LCH786481 LMD786478:LMD786481 LVZ786478:LVZ786481 MFV786478:MFV786481 MPR786478:MPR786481 MZN786478:MZN786481 NJJ786478:NJJ786481 NTF786478:NTF786481 ODB786478:ODB786481 OMX786478:OMX786481 OWT786478:OWT786481 PGP786478:PGP786481 PQL786478:PQL786481 QAH786478:QAH786481 QKD786478:QKD786481 QTZ786478:QTZ786481 RDV786478:RDV786481 RNR786478:RNR786481 RXN786478:RXN786481 SHJ786478:SHJ786481 SRF786478:SRF786481 TBB786478:TBB786481 TKX786478:TKX786481 TUT786478:TUT786481 UEP786478:UEP786481 UOL786478:UOL786481 UYH786478:UYH786481 VID786478:VID786481 VRZ786478:VRZ786481 WBV786478:WBV786481 WLR786478:WLR786481 WVN786478:WVN786481 F852014:F852017 JB852014:JB852017 SX852014:SX852017 ACT852014:ACT852017 AMP852014:AMP852017 AWL852014:AWL852017 BGH852014:BGH852017 BQD852014:BQD852017 BZZ852014:BZZ852017 CJV852014:CJV852017 CTR852014:CTR852017 DDN852014:DDN852017 DNJ852014:DNJ852017 DXF852014:DXF852017 EHB852014:EHB852017 EQX852014:EQX852017 FAT852014:FAT852017 FKP852014:FKP852017 FUL852014:FUL852017 GEH852014:GEH852017 GOD852014:GOD852017 GXZ852014:GXZ852017 HHV852014:HHV852017 HRR852014:HRR852017 IBN852014:IBN852017 ILJ852014:ILJ852017 IVF852014:IVF852017 JFB852014:JFB852017 JOX852014:JOX852017 JYT852014:JYT852017 KIP852014:KIP852017 KSL852014:KSL852017 LCH852014:LCH852017 LMD852014:LMD852017 LVZ852014:LVZ852017 MFV852014:MFV852017 MPR852014:MPR852017 MZN852014:MZN852017 NJJ852014:NJJ852017 NTF852014:NTF852017 ODB852014:ODB852017 OMX852014:OMX852017 OWT852014:OWT852017 PGP852014:PGP852017 PQL852014:PQL852017 QAH852014:QAH852017 QKD852014:QKD852017 QTZ852014:QTZ852017 RDV852014:RDV852017 RNR852014:RNR852017 RXN852014:RXN852017 SHJ852014:SHJ852017 SRF852014:SRF852017 TBB852014:TBB852017 TKX852014:TKX852017 TUT852014:TUT852017 UEP852014:UEP852017 UOL852014:UOL852017 UYH852014:UYH852017 VID852014:VID852017 VRZ852014:VRZ852017 WBV852014:WBV852017 WLR852014:WLR852017 WVN852014:WVN852017 F917550:F917553 JB917550:JB917553 SX917550:SX917553 ACT917550:ACT917553 AMP917550:AMP917553 AWL917550:AWL917553 BGH917550:BGH917553 BQD917550:BQD917553 BZZ917550:BZZ917553 CJV917550:CJV917553 CTR917550:CTR917553 DDN917550:DDN917553 DNJ917550:DNJ917553 DXF917550:DXF917553 EHB917550:EHB917553 EQX917550:EQX917553 FAT917550:FAT917553 FKP917550:FKP917553 FUL917550:FUL917553 GEH917550:GEH917553 GOD917550:GOD917553 GXZ917550:GXZ917553 HHV917550:HHV917553 HRR917550:HRR917553 IBN917550:IBN917553 ILJ917550:ILJ917553 IVF917550:IVF917553 JFB917550:JFB917553 JOX917550:JOX917553 JYT917550:JYT917553 KIP917550:KIP917553 KSL917550:KSL917553 LCH917550:LCH917553 LMD917550:LMD917553 LVZ917550:LVZ917553 MFV917550:MFV917553 MPR917550:MPR917553 MZN917550:MZN917553 NJJ917550:NJJ917553 NTF917550:NTF917553 ODB917550:ODB917553 OMX917550:OMX917553 OWT917550:OWT917553 PGP917550:PGP917553 PQL917550:PQL917553 QAH917550:QAH917553 QKD917550:QKD917553 QTZ917550:QTZ917553 RDV917550:RDV917553 RNR917550:RNR917553 RXN917550:RXN917553 SHJ917550:SHJ917553 SRF917550:SRF917553 TBB917550:TBB917553 TKX917550:TKX917553 TUT917550:TUT917553 UEP917550:UEP917553 UOL917550:UOL917553 UYH917550:UYH917553 VID917550:VID917553 VRZ917550:VRZ917553 WBV917550:WBV917553 WLR917550:WLR917553 WVN917550:WVN917553 F983086:F983089 JB983086:JB983089 SX983086:SX983089 ACT983086:ACT983089 AMP983086:AMP983089 AWL983086:AWL983089 BGH983086:BGH983089 BQD983086:BQD983089 BZZ983086:BZZ983089 CJV983086:CJV983089 CTR983086:CTR983089 DDN983086:DDN983089 DNJ983086:DNJ983089 DXF983086:DXF983089 EHB983086:EHB983089 EQX983086:EQX983089 FAT983086:FAT983089 FKP983086:FKP983089 FUL983086:FUL983089 GEH983086:GEH983089 GOD983086:GOD983089 GXZ983086:GXZ983089 HHV983086:HHV983089 HRR983086:HRR983089 IBN983086:IBN983089 ILJ983086:ILJ983089 IVF983086:IVF983089 JFB983086:JFB983089 JOX983086:JOX983089 JYT983086:JYT983089 KIP983086:KIP983089 KSL983086:KSL983089 LCH983086:LCH983089 LMD983086:LMD983089 LVZ983086:LVZ983089 MFV983086:MFV983089 MPR983086:MPR983089 MZN983086:MZN983089 NJJ983086:NJJ983089 NTF983086:NTF983089 ODB983086:ODB983089 OMX983086:OMX983089 OWT983086:OWT983089 PGP983086:PGP983089 PQL983086:PQL983089 QAH983086:QAH983089 QKD983086:QKD983089 QTZ983086:QTZ983089 RDV983086:RDV983089 RNR983086:RNR983089 RXN983086:RXN983089 SHJ983086:SHJ983089 SRF983086:SRF983089 TBB983086:TBB983089 TKX983086:TKX983089 TUT983086:TUT983089 UEP983086:UEP983089 UOL983086:UOL983089 UYH983086:UYH983089 VID983086:VID983089 VRZ983086:VRZ983089 WBV983086:WBV983089 WLR983086:WLR983089 WVN983086:WVN983089 F52" xr:uid="{39C41ED8-7C97-46C9-AAAF-B90BEACBF477}">
      <formula1>"1, 2, 3"</formula1>
    </dataValidation>
    <dataValidation type="list" errorStyle="warning" allowBlank="1" showInputMessage="1" showErrorMessage="1" errorTitle="FERC ACCOUNT" error="This FERC Account is not included in the drop-down list. Is this the account you want to use?" sqref="WVM983086:WVM983089 WLQ983086:WLQ983089 WBU983086:WBU983089 VRY983086:VRY983089 VIC983086:VIC983089 UYG983086:UYG983089 UOK983086:UOK983089 UEO983086:UEO983089 TUS983086:TUS983089 TKW983086:TKW983089 TBA983086:TBA983089 SRE983086:SRE983089 SHI983086:SHI983089 RXM983086:RXM983089 RNQ983086:RNQ983089 RDU983086:RDU983089 QTY983086:QTY983089 QKC983086:QKC983089 QAG983086:QAG983089 PQK983086:PQK983089 PGO983086:PGO983089 OWS983086:OWS983089 OMW983086:OMW983089 ODA983086:ODA983089 NTE983086:NTE983089 NJI983086:NJI983089 MZM983086:MZM983089 MPQ983086:MPQ983089 MFU983086:MFU983089 LVY983086:LVY983089 LMC983086:LMC983089 LCG983086:LCG983089 KSK983086:KSK983089 KIO983086:KIO983089 JYS983086:JYS983089 JOW983086:JOW983089 JFA983086:JFA983089 IVE983086:IVE983089 ILI983086:ILI983089 IBM983086:IBM983089 HRQ983086:HRQ983089 HHU983086:HHU983089 GXY983086:GXY983089 GOC983086:GOC983089 GEG983086:GEG983089 FUK983086:FUK983089 FKO983086:FKO983089 FAS983086:FAS983089 EQW983086:EQW983089 EHA983086:EHA983089 DXE983086:DXE983089 DNI983086:DNI983089 DDM983086:DDM983089 CTQ983086:CTQ983089 CJU983086:CJU983089 BZY983086:BZY983089 BQC983086:BQC983089 BGG983086:BGG983089 AWK983086:AWK983089 AMO983086:AMO983089 ACS983086:ACS983089 SW983086:SW983089 JA983086:JA983089 E983086:E983089 WVM917550:WVM917553 WLQ917550:WLQ917553 WBU917550:WBU917553 VRY917550:VRY917553 VIC917550:VIC917553 UYG917550:UYG917553 UOK917550:UOK917553 UEO917550:UEO917553 TUS917550:TUS917553 TKW917550:TKW917553 TBA917550:TBA917553 SRE917550:SRE917553 SHI917550:SHI917553 RXM917550:RXM917553 RNQ917550:RNQ917553 RDU917550:RDU917553 QTY917550:QTY917553 QKC917550:QKC917553 QAG917550:QAG917553 PQK917550:PQK917553 PGO917550:PGO917553 OWS917550:OWS917553 OMW917550:OMW917553 ODA917550:ODA917553 NTE917550:NTE917553 NJI917550:NJI917553 MZM917550:MZM917553 MPQ917550:MPQ917553 MFU917550:MFU917553 LVY917550:LVY917553 LMC917550:LMC917553 LCG917550:LCG917553 KSK917550:KSK917553 KIO917550:KIO917553 JYS917550:JYS917553 JOW917550:JOW917553 JFA917550:JFA917553 IVE917550:IVE917553 ILI917550:ILI917553 IBM917550:IBM917553 HRQ917550:HRQ917553 HHU917550:HHU917553 GXY917550:GXY917553 GOC917550:GOC917553 GEG917550:GEG917553 FUK917550:FUK917553 FKO917550:FKO917553 FAS917550:FAS917553 EQW917550:EQW917553 EHA917550:EHA917553 DXE917550:DXE917553 DNI917550:DNI917553 DDM917550:DDM917553 CTQ917550:CTQ917553 CJU917550:CJU917553 BZY917550:BZY917553 BQC917550:BQC917553 BGG917550:BGG917553 AWK917550:AWK917553 AMO917550:AMO917553 ACS917550:ACS917553 SW917550:SW917553 JA917550:JA917553 E917550:E917553 WVM852014:WVM852017 WLQ852014:WLQ852017 WBU852014:WBU852017 VRY852014:VRY852017 VIC852014:VIC852017 UYG852014:UYG852017 UOK852014:UOK852017 UEO852014:UEO852017 TUS852014:TUS852017 TKW852014:TKW852017 TBA852014:TBA852017 SRE852014:SRE852017 SHI852014:SHI852017 RXM852014:RXM852017 RNQ852014:RNQ852017 RDU852014:RDU852017 QTY852014:QTY852017 QKC852014:QKC852017 QAG852014:QAG852017 PQK852014:PQK852017 PGO852014:PGO852017 OWS852014:OWS852017 OMW852014:OMW852017 ODA852014:ODA852017 NTE852014:NTE852017 NJI852014:NJI852017 MZM852014:MZM852017 MPQ852014:MPQ852017 MFU852014:MFU852017 LVY852014:LVY852017 LMC852014:LMC852017 LCG852014:LCG852017 KSK852014:KSK852017 KIO852014:KIO852017 JYS852014:JYS852017 JOW852014:JOW852017 JFA852014:JFA852017 IVE852014:IVE852017 ILI852014:ILI852017 IBM852014:IBM852017 HRQ852014:HRQ852017 HHU852014:HHU852017 GXY852014:GXY852017 GOC852014:GOC852017 GEG852014:GEG852017 FUK852014:FUK852017 FKO852014:FKO852017 FAS852014:FAS852017 EQW852014:EQW852017 EHA852014:EHA852017 DXE852014:DXE852017 DNI852014:DNI852017 DDM852014:DDM852017 CTQ852014:CTQ852017 CJU852014:CJU852017 BZY852014:BZY852017 BQC852014:BQC852017 BGG852014:BGG852017 AWK852014:AWK852017 AMO852014:AMO852017 ACS852014:ACS852017 SW852014:SW852017 JA852014:JA852017 E852014:E852017 WVM786478:WVM786481 WLQ786478:WLQ786481 WBU786478:WBU786481 VRY786478:VRY786481 VIC786478:VIC786481 UYG786478:UYG786481 UOK786478:UOK786481 UEO786478:UEO786481 TUS786478:TUS786481 TKW786478:TKW786481 TBA786478:TBA786481 SRE786478:SRE786481 SHI786478:SHI786481 RXM786478:RXM786481 RNQ786478:RNQ786481 RDU786478:RDU786481 QTY786478:QTY786481 QKC786478:QKC786481 QAG786478:QAG786481 PQK786478:PQK786481 PGO786478:PGO786481 OWS786478:OWS786481 OMW786478:OMW786481 ODA786478:ODA786481 NTE786478:NTE786481 NJI786478:NJI786481 MZM786478:MZM786481 MPQ786478:MPQ786481 MFU786478:MFU786481 LVY786478:LVY786481 LMC786478:LMC786481 LCG786478:LCG786481 KSK786478:KSK786481 KIO786478:KIO786481 JYS786478:JYS786481 JOW786478:JOW786481 JFA786478:JFA786481 IVE786478:IVE786481 ILI786478:ILI786481 IBM786478:IBM786481 HRQ786478:HRQ786481 HHU786478:HHU786481 GXY786478:GXY786481 GOC786478:GOC786481 GEG786478:GEG786481 FUK786478:FUK786481 FKO786478:FKO786481 FAS786478:FAS786481 EQW786478:EQW786481 EHA786478:EHA786481 DXE786478:DXE786481 DNI786478:DNI786481 DDM786478:DDM786481 CTQ786478:CTQ786481 CJU786478:CJU786481 BZY786478:BZY786481 BQC786478:BQC786481 BGG786478:BGG786481 AWK786478:AWK786481 AMO786478:AMO786481 ACS786478:ACS786481 SW786478:SW786481 JA786478:JA786481 E786478:E786481 WVM720942:WVM720945 WLQ720942:WLQ720945 WBU720942:WBU720945 VRY720942:VRY720945 VIC720942:VIC720945 UYG720942:UYG720945 UOK720942:UOK720945 UEO720942:UEO720945 TUS720942:TUS720945 TKW720942:TKW720945 TBA720942:TBA720945 SRE720942:SRE720945 SHI720942:SHI720945 RXM720942:RXM720945 RNQ720942:RNQ720945 RDU720942:RDU720945 QTY720942:QTY720945 QKC720942:QKC720945 QAG720942:QAG720945 PQK720942:PQK720945 PGO720942:PGO720945 OWS720942:OWS720945 OMW720942:OMW720945 ODA720942:ODA720945 NTE720942:NTE720945 NJI720942:NJI720945 MZM720942:MZM720945 MPQ720942:MPQ720945 MFU720942:MFU720945 LVY720942:LVY720945 LMC720942:LMC720945 LCG720942:LCG720945 KSK720942:KSK720945 KIO720942:KIO720945 JYS720942:JYS720945 JOW720942:JOW720945 JFA720942:JFA720945 IVE720942:IVE720945 ILI720942:ILI720945 IBM720942:IBM720945 HRQ720942:HRQ720945 HHU720942:HHU720945 GXY720942:GXY720945 GOC720942:GOC720945 GEG720942:GEG720945 FUK720942:FUK720945 FKO720942:FKO720945 FAS720942:FAS720945 EQW720942:EQW720945 EHA720942:EHA720945 DXE720942:DXE720945 DNI720942:DNI720945 DDM720942:DDM720945 CTQ720942:CTQ720945 CJU720942:CJU720945 BZY720942:BZY720945 BQC720942:BQC720945 BGG720942:BGG720945 AWK720942:AWK720945 AMO720942:AMO720945 ACS720942:ACS720945 SW720942:SW720945 JA720942:JA720945 E720942:E720945 WVM655406:WVM655409 WLQ655406:WLQ655409 WBU655406:WBU655409 VRY655406:VRY655409 VIC655406:VIC655409 UYG655406:UYG655409 UOK655406:UOK655409 UEO655406:UEO655409 TUS655406:TUS655409 TKW655406:TKW655409 TBA655406:TBA655409 SRE655406:SRE655409 SHI655406:SHI655409 RXM655406:RXM655409 RNQ655406:RNQ655409 RDU655406:RDU655409 QTY655406:QTY655409 QKC655406:QKC655409 QAG655406:QAG655409 PQK655406:PQK655409 PGO655406:PGO655409 OWS655406:OWS655409 OMW655406:OMW655409 ODA655406:ODA655409 NTE655406:NTE655409 NJI655406:NJI655409 MZM655406:MZM655409 MPQ655406:MPQ655409 MFU655406:MFU655409 LVY655406:LVY655409 LMC655406:LMC655409 LCG655406:LCG655409 KSK655406:KSK655409 KIO655406:KIO655409 JYS655406:JYS655409 JOW655406:JOW655409 JFA655406:JFA655409 IVE655406:IVE655409 ILI655406:ILI655409 IBM655406:IBM655409 HRQ655406:HRQ655409 HHU655406:HHU655409 GXY655406:GXY655409 GOC655406:GOC655409 GEG655406:GEG655409 FUK655406:FUK655409 FKO655406:FKO655409 FAS655406:FAS655409 EQW655406:EQW655409 EHA655406:EHA655409 DXE655406:DXE655409 DNI655406:DNI655409 DDM655406:DDM655409 CTQ655406:CTQ655409 CJU655406:CJU655409 BZY655406:BZY655409 BQC655406:BQC655409 BGG655406:BGG655409 AWK655406:AWK655409 AMO655406:AMO655409 ACS655406:ACS655409 SW655406:SW655409 JA655406:JA655409 E655406:E655409 WVM589870:WVM589873 WLQ589870:WLQ589873 WBU589870:WBU589873 VRY589870:VRY589873 VIC589870:VIC589873 UYG589870:UYG589873 UOK589870:UOK589873 UEO589870:UEO589873 TUS589870:TUS589873 TKW589870:TKW589873 TBA589870:TBA589873 SRE589870:SRE589873 SHI589870:SHI589873 RXM589870:RXM589873 RNQ589870:RNQ589873 RDU589870:RDU589873 QTY589870:QTY589873 QKC589870:QKC589873 QAG589870:QAG589873 PQK589870:PQK589873 PGO589870:PGO589873 OWS589870:OWS589873 OMW589870:OMW589873 ODA589870:ODA589873 NTE589870:NTE589873 NJI589870:NJI589873 MZM589870:MZM589873 MPQ589870:MPQ589873 MFU589870:MFU589873 LVY589870:LVY589873 LMC589870:LMC589873 LCG589870:LCG589873 KSK589870:KSK589873 KIO589870:KIO589873 JYS589870:JYS589873 JOW589870:JOW589873 JFA589870:JFA589873 IVE589870:IVE589873 ILI589870:ILI589873 IBM589870:IBM589873 HRQ589870:HRQ589873 HHU589870:HHU589873 GXY589870:GXY589873 GOC589870:GOC589873 GEG589870:GEG589873 FUK589870:FUK589873 FKO589870:FKO589873 FAS589870:FAS589873 EQW589870:EQW589873 EHA589870:EHA589873 DXE589870:DXE589873 DNI589870:DNI589873 DDM589870:DDM589873 CTQ589870:CTQ589873 CJU589870:CJU589873 BZY589870:BZY589873 BQC589870:BQC589873 BGG589870:BGG589873 AWK589870:AWK589873 AMO589870:AMO589873 ACS589870:ACS589873 SW589870:SW589873 JA589870:JA589873 E589870:E589873 WVM524334:WVM524337 WLQ524334:WLQ524337 WBU524334:WBU524337 VRY524334:VRY524337 VIC524334:VIC524337 UYG524334:UYG524337 UOK524334:UOK524337 UEO524334:UEO524337 TUS524334:TUS524337 TKW524334:TKW524337 TBA524334:TBA524337 SRE524334:SRE524337 SHI524334:SHI524337 RXM524334:RXM524337 RNQ524334:RNQ524337 RDU524334:RDU524337 QTY524334:QTY524337 QKC524334:QKC524337 QAG524334:QAG524337 PQK524334:PQK524337 PGO524334:PGO524337 OWS524334:OWS524337 OMW524334:OMW524337 ODA524334:ODA524337 NTE524334:NTE524337 NJI524334:NJI524337 MZM524334:MZM524337 MPQ524334:MPQ524337 MFU524334:MFU524337 LVY524334:LVY524337 LMC524334:LMC524337 LCG524334:LCG524337 KSK524334:KSK524337 KIO524334:KIO524337 JYS524334:JYS524337 JOW524334:JOW524337 JFA524334:JFA524337 IVE524334:IVE524337 ILI524334:ILI524337 IBM524334:IBM524337 HRQ524334:HRQ524337 HHU524334:HHU524337 GXY524334:GXY524337 GOC524334:GOC524337 GEG524334:GEG524337 FUK524334:FUK524337 FKO524334:FKO524337 FAS524334:FAS524337 EQW524334:EQW524337 EHA524334:EHA524337 DXE524334:DXE524337 DNI524334:DNI524337 DDM524334:DDM524337 CTQ524334:CTQ524337 CJU524334:CJU524337 BZY524334:BZY524337 BQC524334:BQC524337 BGG524334:BGG524337 AWK524334:AWK524337 AMO524334:AMO524337 ACS524334:ACS524337 SW524334:SW524337 JA524334:JA524337 E524334:E524337 WVM458798:WVM458801 WLQ458798:WLQ458801 WBU458798:WBU458801 VRY458798:VRY458801 VIC458798:VIC458801 UYG458798:UYG458801 UOK458798:UOK458801 UEO458798:UEO458801 TUS458798:TUS458801 TKW458798:TKW458801 TBA458798:TBA458801 SRE458798:SRE458801 SHI458798:SHI458801 RXM458798:RXM458801 RNQ458798:RNQ458801 RDU458798:RDU458801 QTY458798:QTY458801 QKC458798:QKC458801 QAG458798:QAG458801 PQK458798:PQK458801 PGO458798:PGO458801 OWS458798:OWS458801 OMW458798:OMW458801 ODA458798:ODA458801 NTE458798:NTE458801 NJI458798:NJI458801 MZM458798:MZM458801 MPQ458798:MPQ458801 MFU458798:MFU458801 LVY458798:LVY458801 LMC458798:LMC458801 LCG458798:LCG458801 KSK458798:KSK458801 KIO458798:KIO458801 JYS458798:JYS458801 JOW458798:JOW458801 JFA458798:JFA458801 IVE458798:IVE458801 ILI458798:ILI458801 IBM458798:IBM458801 HRQ458798:HRQ458801 HHU458798:HHU458801 GXY458798:GXY458801 GOC458798:GOC458801 GEG458798:GEG458801 FUK458798:FUK458801 FKO458798:FKO458801 FAS458798:FAS458801 EQW458798:EQW458801 EHA458798:EHA458801 DXE458798:DXE458801 DNI458798:DNI458801 DDM458798:DDM458801 CTQ458798:CTQ458801 CJU458798:CJU458801 BZY458798:BZY458801 BQC458798:BQC458801 BGG458798:BGG458801 AWK458798:AWK458801 AMO458798:AMO458801 ACS458798:ACS458801 SW458798:SW458801 JA458798:JA458801 E458798:E458801 WVM393262:WVM393265 WLQ393262:WLQ393265 WBU393262:WBU393265 VRY393262:VRY393265 VIC393262:VIC393265 UYG393262:UYG393265 UOK393262:UOK393265 UEO393262:UEO393265 TUS393262:TUS393265 TKW393262:TKW393265 TBA393262:TBA393265 SRE393262:SRE393265 SHI393262:SHI393265 RXM393262:RXM393265 RNQ393262:RNQ393265 RDU393262:RDU393265 QTY393262:QTY393265 QKC393262:QKC393265 QAG393262:QAG393265 PQK393262:PQK393265 PGO393262:PGO393265 OWS393262:OWS393265 OMW393262:OMW393265 ODA393262:ODA393265 NTE393262:NTE393265 NJI393262:NJI393265 MZM393262:MZM393265 MPQ393262:MPQ393265 MFU393262:MFU393265 LVY393262:LVY393265 LMC393262:LMC393265 LCG393262:LCG393265 KSK393262:KSK393265 KIO393262:KIO393265 JYS393262:JYS393265 JOW393262:JOW393265 JFA393262:JFA393265 IVE393262:IVE393265 ILI393262:ILI393265 IBM393262:IBM393265 HRQ393262:HRQ393265 HHU393262:HHU393265 GXY393262:GXY393265 GOC393262:GOC393265 GEG393262:GEG393265 FUK393262:FUK393265 FKO393262:FKO393265 FAS393262:FAS393265 EQW393262:EQW393265 EHA393262:EHA393265 DXE393262:DXE393265 DNI393262:DNI393265 DDM393262:DDM393265 CTQ393262:CTQ393265 CJU393262:CJU393265 BZY393262:BZY393265 BQC393262:BQC393265 BGG393262:BGG393265 AWK393262:AWK393265 AMO393262:AMO393265 ACS393262:ACS393265 SW393262:SW393265 JA393262:JA393265 E393262:E393265 WVM327726:WVM327729 WLQ327726:WLQ327729 WBU327726:WBU327729 VRY327726:VRY327729 VIC327726:VIC327729 UYG327726:UYG327729 UOK327726:UOK327729 UEO327726:UEO327729 TUS327726:TUS327729 TKW327726:TKW327729 TBA327726:TBA327729 SRE327726:SRE327729 SHI327726:SHI327729 RXM327726:RXM327729 RNQ327726:RNQ327729 RDU327726:RDU327729 QTY327726:QTY327729 QKC327726:QKC327729 QAG327726:QAG327729 PQK327726:PQK327729 PGO327726:PGO327729 OWS327726:OWS327729 OMW327726:OMW327729 ODA327726:ODA327729 NTE327726:NTE327729 NJI327726:NJI327729 MZM327726:MZM327729 MPQ327726:MPQ327729 MFU327726:MFU327729 LVY327726:LVY327729 LMC327726:LMC327729 LCG327726:LCG327729 KSK327726:KSK327729 KIO327726:KIO327729 JYS327726:JYS327729 JOW327726:JOW327729 JFA327726:JFA327729 IVE327726:IVE327729 ILI327726:ILI327729 IBM327726:IBM327729 HRQ327726:HRQ327729 HHU327726:HHU327729 GXY327726:GXY327729 GOC327726:GOC327729 GEG327726:GEG327729 FUK327726:FUK327729 FKO327726:FKO327729 FAS327726:FAS327729 EQW327726:EQW327729 EHA327726:EHA327729 DXE327726:DXE327729 DNI327726:DNI327729 DDM327726:DDM327729 CTQ327726:CTQ327729 CJU327726:CJU327729 BZY327726:BZY327729 BQC327726:BQC327729 BGG327726:BGG327729 AWK327726:AWK327729 AMO327726:AMO327729 ACS327726:ACS327729 SW327726:SW327729 JA327726:JA327729 E327726:E327729 WVM262190:WVM262193 WLQ262190:WLQ262193 WBU262190:WBU262193 VRY262190:VRY262193 VIC262190:VIC262193 UYG262190:UYG262193 UOK262190:UOK262193 UEO262190:UEO262193 TUS262190:TUS262193 TKW262190:TKW262193 TBA262190:TBA262193 SRE262190:SRE262193 SHI262190:SHI262193 RXM262190:RXM262193 RNQ262190:RNQ262193 RDU262190:RDU262193 QTY262190:QTY262193 QKC262190:QKC262193 QAG262190:QAG262193 PQK262190:PQK262193 PGO262190:PGO262193 OWS262190:OWS262193 OMW262190:OMW262193 ODA262190:ODA262193 NTE262190:NTE262193 NJI262190:NJI262193 MZM262190:MZM262193 MPQ262190:MPQ262193 MFU262190:MFU262193 LVY262190:LVY262193 LMC262190:LMC262193 LCG262190:LCG262193 KSK262190:KSK262193 KIO262190:KIO262193 JYS262190:JYS262193 JOW262190:JOW262193 JFA262190:JFA262193 IVE262190:IVE262193 ILI262190:ILI262193 IBM262190:IBM262193 HRQ262190:HRQ262193 HHU262190:HHU262193 GXY262190:GXY262193 GOC262190:GOC262193 GEG262190:GEG262193 FUK262190:FUK262193 FKO262190:FKO262193 FAS262190:FAS262193 EQW262190:EQW262193 EHA262190:EHA262193 DXE262190:DXE262193 DNI262190:DNI262193 DDM262190:DDM262193 CTQ262190:CTQ262193 CJU262190:CJU262193 BZY262190:BZY262193 BQC262190:BQC262193 BGG262190:BGG262193 AWK262190:AWK262193 AMO262190:AMO262193 ACS262190:ACS262193 SW262190:SW262193 JA262190:JA262193 E262190:E262193 WVM196654:WVM196657 WLQ196654:WLQ196657 WBU196654:WBU196657 VRY196654:VRY196657 VIC196654:VIC196657 UYG196654:UYG196657 UOK196654:UOK196657 UEO196654:UEO196657 TUS196654:TUS196657 TKW196654:TKW196657 TBA196654:TBA196657 SRE196654:SRE196657 SHI196654:SHI196657 RXM196654:RXM196657 RNQ196654:RNQ196657 RDU196654:RDU196657 QTY196654:QTY196657 QKC196654:QKC196657 QAG196654:QAG196657 PQK196654:PQK196657 PGO196654:PGO196657 OWS196654:OWS196657 OMW196654:OMW196657 ODA196654:ODA196657 NTE196654:NTE196657 NJI196654:NJI196657 MZM196654:MZM196657 MPQ196654:MPQ196657 MFU196654:MFU196657 LVY196654:LVY196657 LMC196654:LMC196657 LCG196654:LCG196657 KSK196654:KSK196657 KIO196654:KIO196657 JYS196654:JYS196657 JOW196654:JOW196657 JFA196654:JFA196657 IVE196654:IVE196657 ILI196654:ILI196657 IBM196654:IBM196657 HRQ196654:HRQ196657 HHU196654:HHU196657 GXY196654:GXY196657 GOC196654:GOC196657 GEG196654:GEG196657 FUK196654:FUK196657 FKO196654:FKO196657 FAS196654:FAS196657 EQW196654:EQW196657 EHA196654:EHA196657 DXE196654:DXE196657 DNI196654:DNI196657 DDM196654:DDM196657 CTQ196654:CTQ196657 CJU196654:CJU196657 BZY196654:BZY196657 BQC196654:BQC196657 BGG196654:BGG196657 AWK196654:AWK196657 AMO196654:AMO196657 ACS196654:ACS196657 SW196654:SW196657 JA196654:JA196657 E196654:E196657 WVM131118:WVM131121 WLQ131118:WLQ131121 WBU131118:WBU131121 VRY131118:VRY131121 VIC131118:VIC131121 UYG131118:UYG131121 UOK131118:UOK131121 UEO131118:UEO131121 TUS131118:TUS131121 TKW131118:TKW131121 TBA131118:TBA131121 SRE131118:SRE131121 SHI131118:SHI131121 RXM131118:RXM131121 RNQ131118:RNQ131121 RDU131118:RDU131121 QTY131118:QTY131121 QKC131118:QKC131121 QAG131118:QAG131121 PQK131118:PQK131121 PGO131118:PGO131121 OWS131118:OWS131121 OMW131118:OMW131121 ODA131118:ODA131121 NTE131118:NTE131121 NJI131118:NJI131121 MZM131118:MZM131121 MPQ131118:MPQ131121 MFU131118:MFU131121 LVY131118:LVY131121 LMC131118:LMC131121 LCG131118:LCG131121 KSK131118:KSK131121 KIO131118:KIO131121 JYS131118:JYS131121 JOW131118:JOW131121 JFA131118:JFA131121 IVE131118:IVE131121 ILI131118:ILI131121 IBM131118:IBM131121 HRQ131118:HRQ131121 HHU131118:HHU131121 GXY131118:GXY131121 GOC131118:GOC131121 GEG131118:GEG131121 FUK131118:FUK131121 FKO131118:FKO131121 FAS131118:FAS131121 EQW131118:EQW131121 EHA131118:EHA131121 DXE131118:DXE131121 DNI131118:DNI131121 DDM131118:DDM131121 CTQ131118:CTQ131121 CJU131118:CJU131121 BZY131118:BZY131121 BQC131118:BQC131121 BGG131118:BGG131121 AWK131118:AWK131121 AMO131118:AMO131121 ACS131118:ACS131121 SW131118:SW131121 JA131118:JA131121 E131118:E131121 WVM65582:WVM65585 WLQ65582:WLQ65585 WBU65582:WBU65585 VRY65582:VRY65585 VIC65582:VIC65585 UYG65582:UYG65585 UOK65582:UOK65585 UEO65582:UEO65585 TUS65582:TUS65585 TKW65582:TKW65585 TBA65582:TBA65585 SRE65582:SRE65585 SHI65582:SHI65585 RXM65582:RXM65585 RNQ65582:RNQ65585 RDU65582:RDU65585 QTY65582:QTY65585 QKC65582:QKC65585 QAG65582:QAG65585 PQK65582:PQK65585 PGO65582:PGO65585 OWS65582:OWS65585 OMW65582:OMW65585 ODA65582:ODA65585 NTE65582:NTE65585 NJI65582:NJI65585 MZM65582:MZM65585 MPQ65582:MPQ65585 MFU65582:MFU65585 LVY65582:LVY65585 LMC65582:LMC65585 LCG65582:LCG65585 KSK65582:KSK65585 KIO65582:KIO65585 JYS65582:JYS65585 JOW65582:JOW65585 JFA65582:JFA65585 IVE65582:IVE65585 ILI65582:ILI65585 IBM65582:IBM65585 HRQ65582:HRQ65585 HHU65582:HHU65585 GXY65582:GXY65585 GOC65582:GOC65585 GEG65582:GEG65585 FUK65582:FUK65585 FKO65582:FKO65585 FAS65582:FAS65585 EQW65582:EQW65585 EHA65582:EHA65585 DXE65582:DXE65585 DNI65582:DNI65585 DDM65582:DDM65585 CTQ65582:CTQ65585 CJU65582:CJU65585 BZY65582:BZY65585 BQC65582:BQC65585 BGG65582:BGG65585 AWK65582:AWK65585 AMO65582:AMO65585 ACS65582:ACS65585 SW65582:SW65585 JA65582:JA65585 E65582:E65585 WVK53 WLO53 WBS53 VRW53 VIA53 UYE53 UOI53 UEM53 TUQ53 TKU53 TAY53 SRC53 SHG53 RXK53 RNO53 RDS53 QTW53 QKA53 QAE53 PQI53 PGM53 OWQ53 OMU53 OCY53 NTC53 NJG53 MZK53 MPO53 MFS53 LVW53 LMA53 LCE53 KSI53 KIM53 JYQ53 JOU53 JEY53 IVC53 ILG53 IBK53 HRO53 HHS53 GXW53 GOA53 GEE53 FUI53 FKM53 FAQ53 EQU53 EGY53 DXC53 DNG53 DDK53 CTO53 CJS53 BZW53 BQA53 BGE53 AWI53 AMM53 ACQ53 SU53 IY53 WVL983085:WVL983089 WLP983085:WLP983089 WBT983085:WBT983089 VRX983085:VRX983089 VIB983085:VIB983089 UYF983085:UYF983089 UOJ983085:UOJ983089 UEN983085:UEN983089 TUR983085:TUR983089 TKV983085:TKV983089 TAZ983085:TAZ983089 SRD983085:SRD983089 SHH983085:SHH983089 RXL983085:RXL983089 RNP983085:RNP983089 RDT983085:RDT983089 QTX983085:QTX983089 QKB983085:QKB983089 QAF983085:QAF983089 PQJ983085:PQJ983089 PGN983085:PGN983089 OWR983085:OWR983089 OMV983085:OMV983089 OCZ983085:OCZ983089 NTD983085:NTD983089 NJH983085:NJH983089 MZL983085:MZL983089 MPP983085:MPP983089 MFT983085:MFT983089 LVX983085:LVX983089 LMB983085:LMB983089 LCF983085:LCF983089 KSJ983085:KSJ983089 KIN983085:KIN983089 JYR983085:JYR983089 JOV983085:JOV983089 JEZ983085:JEZ983089 IVD983085:IVD983089 ILH983085:ILH983089 IBL983085:IBL983089 HRP983085:HRP983089 HHT983085:HHT983089 GXX983085:GXX983089 GOB983085:GOB983089 GEF983085:GEF983089 FUJ983085:FUJ983089 FKN983085:FKN983089 FAR983085:FAR983089 EQV983085:EQV983089 EGZ983085:EGZ983089 DXD983085:DXD983089 DNH983085:DNH983089 DDL983085:DDL983089 CTP983085:CTP983089 CJT983085:CJT983089 BZX983085:BZX983089 BQB983085:BQB983089 BGF983085:BGF983089 AWJ983085:AWJ983089 AMN983085:AMN983089 ACR983085:ACR983089 SV983085:SV983089 IZ983085:IZ983089 D983085:D983089 WVL917549:WVL917553 WLP917549:WLP917553 WBT917549:WBT917553 VRX917549:VRX917553 VIB917549:VIB917553 UYF917549:UYF917553 UOJ917549:UOJ917553 UEN917549:UEN917553 TUR917549:TUR917553 TKV917549:TKV917553 TAZ917549:TAZ917553 SRD917549:SRD917553 SHH917549:SHH917553 RXL917549:RXL917553 RNP917549:RNP917553 RDT917549:RDT917553 QTX917549:QTX917553 QKB917549:QKB917553 QAF917549:QAF917553 PQJ917549:PQJ917553 PGN917549:PGN917553 OWR917549:OWR917553 OMV917549:OMV917553 OCZ917549:OCZ917553 NTD917549:NTD917553 NJH917549:NJH917553 MZL917549:MZL917553 MPP917549:MPP917553 MFT917549:MFT917553 LVX917549:LVX917553 LMB917549:LMB917553 LCF917549:LCF917553 KSJ917549:KSJ917553 KIN917549:KIN917553 JYR917549:JYR917553 JOV917549:JOV917553 JEZ917549:JEZ917553 IVD917549:IVD917553 ILH917549:ILH917553 IBL917549:IBL917553 HRP917549:HRP917553 HHT917549:HHT917553 GXX917549:GXX917553 GOB917549:GOB917553 GEF917549:GEF917553 FUJ917549:FUJ917553 FKN917549:FKN917553 FAR917549:FAR917553 EQV917549:EQV917553 EGZ917549:EGZ917553 DXD917549:DXD917553 DNH917549:DNH917553 DDL917549:DDL917553 CTP917549:CTP917553 CJT917549:CJT917553 BZX917549:BZX917553 BQB917549:BQB917553 BGF917549:BGF917553 AWJ917549:AWJ917553 AMN917549:AMN917553 ACR917549:ACR917553 SV917549:SV917553 IZ917549:IZ917553 D917549:D917553 WVL852013:WVL852017 WLP852013:WLP852017 WBT852013:WBT852017 VRX852013:VRX852017 VIB852013:VIB852017 UYF852013:UYF852017 UOJ852013:UOJ852017 UEN852013:UEN852017 TUR852013:TUR852017 TKV852013:TKV852017 TAZ852013:TAZ852017 SRD852013:SRD852017 SHH852013:SHH852017 RXL852013:RXL852017 RNP852013:RNP852017 RDT852013:RDT852017 QTX852013:QTX852017 QKB852013:QKB852017 QAF852013:QAF852017 PQJ852013:PQJ852017 PGN852013:PGN852017 OWR852013:OWR852017 OMV852013:OMV852017 OCZ852013:OCZ852017 NTD852013:NTD852017 NJH852013:NJH852017 MZL852013:MZL852017 MPP852013:MPP852017 MFT852013:MFT852017 LVX852013:LVX852017 LMB852013:LMB852017 LCF852013:LCF852017 KSJ852013:KSJ852017 KIN852013:KIN852017 JYR852013:JYR852017 JOV852013:JOV852017 JEZ852013:JEZ852017 IVD852013:IVD852017 ILH852013:ILH852017 IBL852013:IBL852017 HRP852013:HRP852017 HHT852013:HHT852017 GXX852013:GXX852017 GOB852013:GOB852017 GEF852013:GEF852017 FUJ852013:FUJ852017 FKN852013:FKN852017 FAR852013:FAR852017 EQV852013:EQV852017 EGZ852013:EGZ852017 DXD852013:DXD852017 DNH852013:DNH852017 DDL852013:DDL852017 CTP852013:CTP852017 CJT852013:CJT852017 BZX852013:BZX852017 BQB852013:BQB852017 BGF852013:BGF852017 AWJ852013:AWJ852017 AMN852013:AMN852017 ACR852013:ACR852017 SV852013:SV852017 IZ852013:IZ852017 D852013:D852017 WVL786477:WVL786481 WLP786477:WLP786481 WBT786477:WBT786481 VRX786477:VRX786481 VIB786477:VIB786481 UYF786477:UYF786481 UOJ786477:UOJ786481 UEN786477:UEN786481 TUR786477:TUR786481 TKV786477:TKV786481 TAZ786477:TAZ786481 SRD786477:SRD786481 SHH786477:SHH786481 RXL786477:RXL786481 RNP786477:RNP786481 RDT786477:RDT786481 QTX786477:QTX786481 QKB786477:QKB786481 QAF786477:QAF786481 PQJ786477:PQJ786481 PGN786477:PGN786481 OWR786477:OWR786481 OMV786477:OMV786481 OCZ786477:OCZ786481 NTD786477:NTD786481 NJH786477:NJH786481 MZL786477:MZL786481 MPP786477:MPP786481 MFT786477:MFT786481 LVX786477:LVX786481 LMB786477:LMB786481 LCF786477:LCF786481 KSJ786477:KSJ786481 KIN786477:KIN786481 JYR786477:JYR786481 JOV786477:JOV786481 JEZ786477:JEZ786481 IVD786477:IVD786481 ILH786477:ILH786481 IBL786477:IBL786481 HRP786477:HRP786481 HHT786477:HHT786481 GXX786477:GXX786481 GOB786477:GOB786481 GEF786477:GEF786481 FUJ786477:FUJ786481 FKN786477:FKN786481 FAR786477:FAR786481 EQV786477:EQV786481 EGZ786477:EGZ786481 DXD786477:DXD786481 DNH786477:DNH786481 DDL786477:DDL786481 CTP786477:CTP786481 CJT786477:CJT786481 BZX786477:BZX786481 BQB786477:BQB786481 BGF786477:BGF786481 AWJ786477:AWJ786481 AMN786477:AMN786481 ACR786477:ACR786481 SV786477:SV786481 IZ786477:IZ786481 D786477:D786481 WVL720941:WVL720945 WLP720941:WLP720945 WBT720941:WBT720945 VRX720941:VRX720945 VIB720941:VIB720945 UYF720941:UYF720945 UOJ720941:UOJ720945 UEN720941:UEN720945 TUR720941:TUR720945 TKV720941:TKV720945 TAZ720941:TAZ720945 SRD720941:SRD720945 SHH720941:SHH720945 RXL720941:RXL720945 RNP720941:RNP720945 RDT720941:RDT720945 QTX720941:QTX720945 QKB720941:QKB720945 QAF720941:QAF720945 PQJ720941:PQJ720945 PGN720941:PGN720945 OWR720941:OWR720945 OMV720941:OMV720945 OCZ720941:OCZ720945 NTD720941:NTD720945 NJH720941:NJH720945 MZL720941:MZL720945 MPP720941:MPP720945 MFT720941:MFT720945 LVX720941:LVX720945 LMB720941:LMB720945 LCF720941:LCF720945 KSJ720941:KSJ720945 KIN720941:KIN720945 JYR720941:JYR720945 JOV720941:JOV720945 JEZ720941:JEZ720945 IVD720941:IVD720945 ILH720941:ILH720945 IBL720941:IBL720945 HRP720941:HRP720945 HHT720941:HHT720945 GXX720941:GXX720945 GOB720941:GOB720945 GEF720941:GEF720945 FUJ720941:FUJ720945 FKN720941:FKN720945 FAR720941:FAR720945 EQV720941:EQV720945 EGZ720941:EGZ720945 DXD720941:DXD720945 DNH720941:DNH720945 DDL720941:DDL720945 CTP720941:CTP720945 CJT720941:CJT720945 BZX720941:BZX720945 BQB720941:BQB720945 BGF720941:BGF720945 AWJ720941:AWJ720945 AMN720941:AMN720945 ACR720941:ACR720945 SV720941:SV720945 IZ720941:IZ720945 D720941:D720945 WVL655405:WVL655409 WLP655405:WLP655409 WBT655405:WBT655409 VRX655405:VRX655409 VIB655405:VIB655409 UYF655405:UYF655409 UOJ655405:UOJ655409 UEN655405:UEN655409 TUR655405:TUR655409 TKV655405:TKV655409 TAZ655405:TAZ655409 SRD655405:SRD655409 SHH655405:SHH655409 RXL655405:RXL655409 RNP655405:RNP655409 RDT655405:RDT655409 QTX655405:QTX655409 QKB655405:QKB655409 QAF655405:QAF655409 PQJ655405:PQJ655409 PGN655405:PGN655409 OWR655405:OWR655409 OMV655405:OMV655409 OCZ655405:OCZ655409 NTD655405:NTD655409 NJH655405:NJH655409 MZL655405:MZL655409 MPP655405:MPP655409 MFT655405:MFT655409 LVX655405:LVX655409 LMB655405:LMB655409 LCF655405:LCF655409 KSJ655405:KSJ655409 KIN655405:KIN655409 JYR655405:JYR655409 JOV655405:JOV655409 JEZ655405:JEZ655409 IVD655405:IVD655409 ILH655405:ILH655409 IBL655405:IBL655409 HRP655405:HRP655409 HHT655405:HHT655409 GXX655405:GXX655409 GOB655405:GOB655409 GEF655405:GEF655409 FUJ655405:FUJ655409 FKN655405:FKN655409 FAR655405:FAR655409 EQV655405:EQV655409 EGZ655405:EGZ655409 DXD655405:DXD655409 DNH655405:DNH655409 DDL655405:DDL655409 CTP655405:CTP655409 CJT655405:CJT655409 BZX655405:BZX655409 BQB655405:BQB655409 BGF655405:BGF655409 AWJ655405:AWJ655409 AMN655405:AMN655409 ACR655405:ACR655409 SV655405:SV655409 IZ655405:IZ655409 D655405:D655409 WVL589869:WVL589873 WLP589869:WLP589873 WBT589869:WBT589873 VRX589869:VRX589873 VIB589869:VIB589873 UYF589869:UYF589873 UOJ589869:UOJ589873 UEN589869:UEN589873 TUR589869:TUR589873 TKV589869:TKV589873 TAZ589869:TAZ589873 SRD589869:SRD589873 SHH589869:SHH589873 RXL589869:RXL589873 RNP589869:RNP589873 RDT589869:RDT589873 QTX589869:QTX589873 QKB589869:QKB589873 QAF589869:QAF589873 PQJ589869:PQJ589873 PGN589869:PGN589873 OWR589869:OWR589873 OMV589869:OMV589873 OCZ589869:OCZ589873 NTD589869:NTD589873 NJH589869:NJH589873 MZL589869:MZL589873 MPP589869:MPP589873 MFT589869:MFT589873 LVX589869:LVX589873 LMB589869:LMB589873 LCF589869:LCF589873 KSJ589869:KSJ589873 KIN589869:KIN589873 JYR589869:JYR589873 JOV589869:JOV589873 JEZ589869:JEZ589873 IVD589869:IVD589873 ILH589869:ILH589873 IBL589869:IBL589873 HRP589869:HRP589873 HHT589869:HHT589873 GXX589869:GXX589873 GOB589869:GOB589873 GEF589869:GEF589873 FUJ589869:FUJ589873 FKN589869:FKN589873 FAR589869:FAR589873 EQV589869:EQV589873 EGZ589869:EGZ589873 DXD589869:DXD589873 DNH589869:DNH589873 DDL589869:DDL589873 CTP589869:CTP589873 CJT589869:CJT589873 BZX589869:BZX589873 BQB589869:BQB589873 BGF589869:BGF589873 AWJ589869:AWJ589873 AMN589869:AMN589873 ACR589869:ACR589873 SV589869:SV589873 IZ589869:IZ589873 D589869:D589873 WVL524333:WVL524337 WLP524333:WLP524337 WBT524333:WBT524337 VRX524333:VRX524337 VIB524333:VIB524337 UYF524333:UYF524337 UOJ524333:UOJ524337 UEN524333:UEN524337 TUR524333:TUR524337 TKV524333:TKV524337 TAZ524333:TAZ524337 SRD524333:SRD524337 SHH524333:SHH524337 RXL524333:RXL524337 RNP524333:RNP524337 RDT524333:RDT524337 QTX524333:QTX524337 QKB524333:QKB524337 QAF524333:QAF524337 PQJ524333:PQJ524337 PGN524333:PGN524337 OWR524333:OWR524337 OMV524333:OMV524337 OCZ524333:OCZ524337 NTD524333:NTD524337 NJH524333:NJH524337 MZL524333:MZL524337 MPP524333:MPP524337 MFT524333:MFT524337 LVX524333:LVX524337 LMB524333:LMB524337 LCF524333:LCF524337 KSJ524333:KSJ524337 KIN524333:KIN524337 JYR524333:JYR524337 JOV524333:JOV524337 JEZ524333:JEZ524337 IVD524333:IVD524337 ILH524333:ILH524337 IBL524333:IBL524337 HRP524333:HRP524337 HHT524333:HHT524337 GXX524333:GXX524337 GOB524333:GOB524337 GEF524333:GEF524337 FUJ524333:FUJ524337 FKN524333:FKN524337 FAR524333:FAR524337 EQV524333:EQV524337 EGZ524333:EGZ524337 DXD524333:DXD524337 DNH524333:DNH524337 DDL524333:DDL524337 CTP524333:CTP524337 CJT524333:CJT524337 BZX524333:BZX524337 BQB524333:BQB524337 BGF524333:BGF524337 AWJ524333:AWJ524337 AMN524333:AMN524337 ACR524333:ACR524337 SV524333:SV524337 IZ524333:IZ524337 D524333:D524337 WVL458797:WVL458801 WLP458797:WLP458801 WBT458797:WBT458801 VRX458797:VRX458801 VIB458797:VIB458801 UYF458797:UYF458801 UOJ458797:UOJ458801 UEN458797:UEN458801 TUR458797:TUR458801 TKV458797:TKV458801 TAZ458797:TAZ458801 SRD458797:SRD458801 SHH458797:SHH458801 RXL458797:RXL458801 RNP458797:RNP458801 RDT458797:RDT458801 QTX458797:QTX458801 QKB458797:QKB458801 QAF458797:QAF458801 PQJ458797:PQJ458801 PGN458797:PGN458801 OWR458797:OWR458801 OMV458797:OMV458801 OCZ458797:OCZ458801 NTD458797:NTD458801 NJH458797:NJH458801 MZL458797:MZL458801 MPP458797:MPP458801 MFT458797:MFT458801 LVX458797:LVX458801 LMB458797:LMB458801 LCF458797:LCF458801 KSJ458797:KSJ458801 KIN458797:KIN458801 JYR458797:JYR458801 JOV458797:JOV458801 JEZ458797:JEZ458801 IVD458797:IVD458801 ILH458797:ILH458801 IBL458797:IBL458801 HRP458797:HRP458801 HHT458797:HHT458801 GXX458797:GXX458801 GOB458797:GOB458801 GEF458797:GEF458801 FUJ458797:FUJ458801 FKN458797:FKN458801 FAR458797:FAR458801 EQV458797:EQV458801 EGZ458797:EGZ458801 DXD458797:DXD458801 DNH458797:DNH458801 DDL458797:DDL458801 CTP458797:CTP458801 CJT458797:CJT458801 BZX458797:BZX458801 BQB458797:BQB458801 BGF458797:BGF458801 AWJ458797:AWJ458801 AMN458797:AMN458801 ACR458797:ACR458801 SV458797:SV458801 IZ458797:IZ458801 D458797:D458801 WVL393261:WVL393265 WLP393261:WLP393265 WBT393261:WBT393265 VRX393261:VRX393265 VIB393261:VIB393265 UYF393261:UYF393265 UOJ393261:UOJ393265 UEN393261:UEN393265 TUR393261:TUR393265 TKV393261:TKV393265 TAZ393261:TAZ393265 SRD393261:SRD393265 SHH393261:SHH393265 RXL393261:RXL393265 RNP393261:RNP393265 RDT393261:RDT393265 QTX393261:QTX393265 QKB393261:QKB393265 QAF393261:QAF393265 PQJ393261:PQJ393265 PGN393261:PGN393265 OWR393261:OWR393265 OMV393261:OMV393265 OCZ393261:OCZ393265 NTD393261:NTD393265 NJH393261:NJH393265 MZL393261:MZL393265 MPP393261:MPP393265 MFT393261:MFT393265 LVX393261:LVX393265 LMB393261:LMB393265 LCF393261:LCF393265 KSJ393261:KSJ393265 KIN393261:KIN393265 JYR393261:JYR393265 JOV393261:JOV393265 JEZ393261:JEZ393265 IVD393261:IVD393265 ILH393261:ILH393265 IBL393261:IBL393265 HRP393261:HRP393265 HHT393261:HHT393265 GXX393261:GXX393265 GOB393261:GOB393265 GEF393261:GEF393265 FUJ393261:FUJ393265 FKN393261:FKN393265 FAR393261:FAR393265 EQV393261:EQV393265 EGZ393261:EGZ393265 DXD393261:DXD393265 DNH393261:DNH393265 DDL393261:DDL393265 CTP393261:CTP393265 CJT393261:CJT393265 BZX393261:BZX393265 BQB393261:BQB393265 BGF393261:BGF393265 AWJ393261:AWJ393265 AMN393261:AMN393265 ACR393261:ACR393265 SV393261:SV393265 IZ393261:IZ393265 D393261:D393265 WVL327725:WVL327729 WLP327725:WLP327729 WBT327725:WBT327729 VRX327725:VRX327729 VIB327725:VIB327729 UYF327725:UYF327729 UOJ327725:UOJ327729 UEN327725:UEN327729 TUR327725:TUR327729 TKV327725:TKV327729 TAZ327725:TAZ327729 SRD327725:SRD327729 SHH327725:SHH327729 RXL327725:RXL327729 RNP327725:RNP327729 RDT327725:RDT327729 QTX327725:QTX327729 QKB327725:QKB327729 QAF327725:QAF327729 PQJ327725:PQJ327729 PGN327725:PGN327729 OWR327725:OWR327729 OMV327725:OMV327729 OCZ327725:OCZ327729 NTD327725:NTD327729 NJH327725:NJH327729 MZL327725:MZL327729 MPP327725:MPP327729 MFT327725:MFT327729 LVX327725:LVX327729 LMB327725:LMB327729 LCF327725:LCF327729 KSJ327725:KSJ327729 KIN327725:KIN327729 JYR327725:JYR327729 JOV327725:JOV327729 JEZ327725:JEZ327729 IVD327725:IVD327729 ILH327725:ILH327729 IBL327725:IBL327729 HRP327725:HRP327729 HHT327725:HHT327729 GXX327725:GXX327729 GOB327725:GOB327729 GEF327725:GEF327729 FUJ327725:FUJ327729 FKN327725:FKN327729 FAR327725:FAR327729 EQV327725:EQV327729 EGZ327725:EGZ327729 DXD327725:DXD327729 DNH327725:DNH327729 DDL327725:DDL327729 CTP327725:CTP327729 CJT327725:CJT327729 BZX327725:BZX327729 BQB327725:BQB327729 BGF327725:BGF327729 AWJ327725:AWJ327729 AMN327725:AMN327729 ACR327725:ACR327729 SV327725:SV327729 IZ327725:IZ327729 D327725:D327729 WVL262189:WVL262193 WLP262189:WLP262193 WBT262189:WBT262193 VRX262189:VRX262193 VIB262189:VIB262193 UYF262189:UYF262193 UOJ262189:UOJ262193 UEN262189:UEN262193 TUR262189:TUR262193 TKV262189:TKV262193 TAZ262189:TAZ262193 SRD262189:SRD262193 SHH262189:SHH262193 RXL262189:RXL262193 RNP262189:RNP262193 RDT262189:RDT262193 QTX262189:QTX262193 QKB262189:QKB262193 QAF262189:QAF262193 PQJ262189:PQJ262193 PGN262189:PGN262193 OWR262189:OWR262193 OMV262189:OMV262193 OCZ262189:OCZ262193 NTD262189:NTD262193 NJH262189:NJH262193 MZL262189:MZL262193 MPP262189:MPP262193 MFT262189:MFT262193 LVX262189:LVX262193 LMB262189:LMB262193 LCF262189:LCF262193 KSJ262189:KSJ262193 KIN262189:KIN262193 JYR262189:JYR262193 JOV262189:JOV262193 JEZ262189:JEZ262193 IVD262189:IVD262193 ILH262189:ILH262193 IBL262189:IBL262193 HRP262189:HRP262193 HHT262189:HHT262193 GXX262189:GXX262193 GOB262189:GOB262193 GEF262189:GEF262193 FUJ262189:FUJ262193 FKN262189:FKN262193 FAR262189:FAR262193 EQV262189:EQV262193 EGZ262189:EGZ262193 DXD262189:DXD262193 DNH262189:DNH262193 DDL262189:DDL262193 CTP262189:CTP262193 CJT262189:CJT262193 BZX262189:BZX262193 BQB262189:BQB262193 BGF262189:BGF262193 AWJ262189:AWJ262193 AMN262189:AMN262193 ACR262189:ACR262193 SV262189:SV262193 IZ262189:IZ262193 D262189:D262193 WVL196653:WVL196657 WLP196653:WLP196657 WBT196653:WBT196657 VRX196653:VRX196657 VIB196653:VIB196657 UYF196653:UYF196657 UOJ196653:UOJ196657 UEN196653:UEN196657 TUR196653:TUR196657 TKV196653:TKV196657 TAZ196653:TAZ196657 SRD196653:SRD196657 SHH196653:SHH196657 RXL196653:RXL196657 RNP196653:RNP196657 RDT196653:RDT196657 QTX196653:QTX196657 QKB196653:QKB196657 QAF196653:QAF196657 PQJ196653:PQJ196657 PGN196653:PGN196657 OWR196653:OWR196657 OMV196653:OMV196657 OCZ196653:OCZ196657 NTD196653:NTD196657 NJH196653:NJH196657 MZL196653:MZL196657 MPP196653:MPP196657 MFT196653:MFT196657 LVX196653:LVX196657 LMB196653:LMB196657 LCF196653:LCF196657 KSJ196653:KSJ196657 KIN196653:KIN196657 JYR196653:JYR196657 JOV196653:JOV196657 JEZ196653:JEZ196657 IVD196653:IVD196657 ILH196653:ILH196657 IBL196653:IBL196657 HRP196653:HRP196657 HHT196653:HHT196657 GXX196653:GXX196657 GOB196653:GOB196657 GEF196653:GEF196657 FUJ196653:FUJ196657 FKN196653:FKN196657 FAR196653:FAR196657 EQV196653:EQV196657 EGZ196653:EGZ196657 DXD196653:DXD196657 DNH196653:DNH196657 DDL196653:DDL196657 CTP196653:CTP196657 CJT196653:CJT196657 BZX196653:BZX196657 BQB196653:BQB196657 BGF196653:BGF196657 AWJ196653:AWJ196657 AMN196653:AMN196657 ACR196653:ACR196657 SV196653:SV196657 IZ196653:IZ196657 D196653:D196657 WVL131117:WVL131121 WLP131117:WLP131121 WBT131117:WBT131121 VRX131117:VRX131121 VIB131117:VIB131121 UYF131117:UYF131121 UOJ131117:UOJ131121 UEN131117:UEN131121 TUR131117:TUR131121 TKV131117:TKV131121 TAZ131117:TAZ131121 SRD131117:SRD131121 SHH131117:SHH131121 RXL131117:RXL131121 RNP131117:RNP131121 RDT131117:RDT131121 QTX131117:QTX131121 QKB131117:QKB131121 QAF131117:QAF131121 PQJ131117:PQJ131121 PGN131117:PGN131121 OWR131117:OWR131121 OMV131117:OMV131121 OCZ131117:OCZ131121 NTD131117:NTD131121 NJH131117:NJH131121 MZL131117:MZL131121 MPP131117:MPP131121 MFT131117:MFT131121 LVX131117:LVX131121 LMB131117:LMB131121 LCF131117:LCF131121 KSJ131117:KSJ131121 KIN131117:KIN131121 JYR131117:JYR131121 JOV131117:JOV131121 JEZ131117:JEZ131121 IVD131117:IVD131121 ILH131117:ILH131121 IBL131117:IBL131121 HRP131117:HRP131121 HHT131117:HHT131121 GXX131117:GXX131121 GOB131117:GOB131121 GEF131117:GEF131121 FUJ131117:FUJ131121 FKN131117:FKN131121 FAR131117:FAR131121 EQV131117:EQV131121 EGZ131117:EGZ131121 DXD131117:DXD131121 DNH131117:DNH131121 DDL131117:DDL131121 CTP131117:CTP131121 CJT131117:CJT131121 BZX131117:BZX131121 BQB131117:BQB131121 BGF131117:BGF131121 AWJ131117:AWJ131121 AMN131117:AMN131121 ACR131117:ACR131121 SV131117:SV131121 IZ131117:IZ131121 D131117:D131121 WVL65581:WVL65585 WLP65581:WLP65585 WBT65581:WBT65585 VRX65581:VRX65585 VIB65581:VIB65585 UYF65581:UYF65585 UOJ65581:UOJ65585 UEN65581:UEN65585 TUR65581:TUR65585 TKV65581:TKV65585 TAZ65581:TAZ65585 SRD65581:SRD65585 SHH65581:SHH65585 RXL65581:RXL65585 RNP65581:RNP65585 RDT65581:RDT65585 QTX65581:QTX65585 QKB65581:QKB65585 QAF65581:QAF65585 PQJ65581:PQJ65585 PGN65581:PGN65585 OWR65581:OWR65585 OMV65581:OMV65585 OCZ65581:OCZ65585 NTD65581:NTD65585 NJH65581:NJH65585 MZL65581:MZL65585 MPP65581:MPP65585 MFT65581:MFT65585 LVX65581:LVX65585 LMB65581:LMB65585 LCF65581:LCF65585 KSJ65581:KSJ65585 KIN65581:KIN65585 JYR65581:JYR65585 JOV65581:JOV65585 JEZ65581:JEZ65585 IVD65581:IVD65585 ILH65581:ILH65585 IBL65581:IBL65585 HRP65581:HRP65585 HHT65581:HHT65585 GXX65581:GXX65585 GOB65581:GOB65585 GEF65581:GEF65585 FUJ65581:FUJ65585 FKN65581:FKN65585 FAR65581:FAR65585 EQV65581:EQV65585 EGZ65581:EGZ65585 DXD65581:DXD65585 DNH65581:DNH65585 DDL65581:DDL65585 CTP65581:CTP65585 CJT65581:CJT65585 BZX65581:BZX65585 BQB65581:BQB65585 BGF65581:BGF65585 AWJ65581:AWJ65585 AMN65581:AMN65585 ACR65581:ACR65585 SV65581:SV65585 IZ65581:IZ65585 D65581:D65585 WVJ52:WVJ53 WLN52:WLN53 WBR52:WBR53 VRV52:VRV53 VHZ52:VHZ53 UYD52:UYD53 UOH52:UOH53 UEL52:UEL53 TUP52:TUP53 TKT52:TKT53 TAX52:TAX53 SRB52:SRB53 SHF52:SHF53 RXJ52:RXJ53 RNN52:RNN53 RDR52:RDR53 QTV52:QTV53 QJZ52:QJZ53 QAD52:QAD53 PQH52:PQH53 PGL52:PGL53 OWP52:OWP53 OMT52:OMT53 OCX52:OCX53 NTB52:NTB53 NJF52:NJF53 MZJ52:MZJ53 MPN52:MPN53 MFR52:MFR53 LVV52:LVV53 LLZ52:LLZ53 LCD52:LCD53 KSH52:KSH53 KIL52:KIL53 JYP52:JYP53 JOT52:JOT53 JEX52:JEX53 IVB52:IVB53 ILF52:ILF53 IBJ52:IBJ53 HRN52:HRN53 HHR52:HHR53 GXV52:GXV53 GNZ52:GNZ53 GED52:GED53 FUH52:FUH53 FKL52:FKL53 FAP52:FAP53 EQT52:EQT53 EGX52:EGX53 DXB52:DXB53 DNF52:DNF53 DDJ52:DDJ53 CTN52:CTN53 CJR52:CJR53 BZV52:BZV53 BPZ52:BPZ53 BGD52:BGD53 AWH52:AWH53 AML52:AML53 ACP52:ACP53 ST52:ST53 IX52:IX53 E52 D51:D52" xr:uid="{6F045EE7-0326-4A45-8514-7716D3F23BE3}">
      <formula1>$D$69:$D$403</formula1>
    </dataValidation>
    <dataValidation type="list" errorStyle="warning" allowBlank="1" showInputMessage="1" showErrorMessage="1" errorTitle="Factor" error="This factor is not included in the drop-down list. Is this the factor you want to use?" sqref="H51" xr:uid="{2DAEA892-FCA5-4BF8-A224-1C7F68346CE6}">
      <formula1>#REF!</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CDAB4-B881-4608-8AC2-0453793D0AD1}">
  <sheetPr>
    <pageSetUpPr fitToPage="1"/>
  </sheetPr>
  <dimension ref="A1:T401"/>
  <sheetViews>
    <sheetView tabSelected="1" view="pageBreakPreview" zoomScale="90" zoomScaleNormal="100" zoomScaleSheetLayoutView="90" workbookViewId="0">
      <selection activeCell="J32" sqref="J32"/>
    </sheetView>
  </sheetViews>
  <sheetFormatPr defaultColWidth="10" defaultRowHeight="12.75" x14ac:dyDescent="0.2"/>
  <cols>
    <col min="1" max="1" width="2.5703125" style="33" customWidth="1"/>
    <col min="2" max="2" width="7.28515625" style="33" customWidth="1"/>
    <col min="3" max="3" width="23.5703125" style="33" customWidth="1"/>
    <col min="4" max="4" width="9.7109375" style="33" customWidth="1"/>
    <col min="5" max="5" width="9.7109375" style="33" hidden="1" customWidth="1"/>
    <col min="6" max="6" width="5.42578125" style="33" bestFit="1" customWidth="1"/>
    <col min="7" max="7" width="14.42578125" style="33" customWidth="1"/>
    <col min="8" max="8" width="11.28515625" style="33" customWidth="1"/>
    <col min="9" max="9" width="11.140625" style="33" bestFit="1" customWidth="1"/>
    <col min="10" max="10" width="13" style="33" customWidth="1"/>
    <col min="11" max="11" width="8.28515625" style="33" customWidth="1"/>
    <col min="12" max="12" width="12.85546875" style="33" bestFit="1" customWidth="1"/>
    <col min="13" max="13" width="12.7109375" style="33" bestFit="1" customWidth="1"/>
    <col min="14" max="18" width="10" style="33"/>
    <col min="19" max="19" width="13.28515625" style="33" customWidth="1"/>
    <col min="20" max="20" width="11.5703125" style="33" bestFit="1" customWidth="1"/>
    <col min="21" max="256" width="10" style="33"/>
    <col min="257" max="257" width="2.5703125" style="33" customWidth="1"/>
    <col min="258" max="258" width="7.28515625" style="33" customWidth="1"/>
    <col min="259" max="259" width="23.5703125" style="33" customWidth="1"/>
    <col min="260" max="260" width="9.7109375" style="33" customWidth="1"/>
    <col min="261" max="261" width="0" style="33" hidden="1" customWidth="1"/>
    <col min="262" max="262" width="4.7109375" style="33" customWidth="1"/>
    <col min="263" max="263" width="14.42578125" style="33" customWidth="1"/>
    <col min="264" max="264" width="11.28515625" style="33" customWidth="1"/>
    <col min="265" max="265" width="10.28515625" style="33" customWidth="1"/>
    <col min="266" max="266" width="13" style="33" customWidth="1"/>
    <col min="267" max="267" width="8.28515625" style="33" customWidth="1"/>
    <col min="268" max="512" width="10" style="33"/>
    <col min="513" max="513" width="2.5703125" style="33" customWidth="1"/>
    <col min="514" max="514" width="7.28515625" style="33" customWidth="1"/>
    <col min="515" max="515" width="23.5703125" style="33" customWidth="1"/>
    <col min="516" max="516" width="9.7109375" style="33" customWidth="1"/>
    <col min="517" max="517" width="0" style="33" hidden="1" customWidth="1"/>
    <col min="518" max="518" width="4.7109375" style="33" customWidth="1"/>
    <col min="519" max="519" width="14.42578125" style="33" customWidth="1"/>
    <col min="520" max="520" width="11.28515625" style="33" customWidth="1"/>
    <col min="521" max="521" width="10.28515625" style="33" customWidth="1"/>
    <col min="522" max="522" width="13" style="33" customWidth="1"/>
    <col min="523" max="523" width="8.28515625" style="33" customWidth="1"/>
    <col min="524" max="768" width="10" style="33"/>
    <col min="769" max="769" width="2.5703125" style="33" customWidth="1"/>
    <col min="770" max="770" width="7.28515625" style="33" customWidth="1"/>
    <col min="771" max="771" width="23.5703125" style="33" customWidth="1"/>
    <col min="772" max="772" width="9.7109375" style="33" customWidth="1"/>
    <col min="773" max="773" width="0" style="33" hidden="1" customWidth="1"/>
    <col min="774" max="774" width="4.7109375" style="33" customWidth="1"/>
    <col min="775" max="775" width="14.42578125" style="33" customWidth="1"/>
    <col min="776" max="776" width="11.28515625" style="33" customWidth="1"/>
    <col min="777" max="777" width="10.28515625" style="33" customWidth="1"/>
    <col min="778" max="778" width="13" style="33" customWidth="1"/>
    <col min="779" max="779" width="8.28515625" style="33" customWidth="1"/>
    <col min="780" max="1024" width="10" style="33"/>
    <col min="1025" max="1025" width="2.5703125" style="33" customWidth="1"/>
    <col min="1026" max="1026" width="7.28515625" style="33" customWidth="1"/>
    <col min="1027" max="1027" width="23.5703125" style="33" customWidth="1"/>
    <col min="1028" max="1028" width="9.7109375" style="33" customWidth="1"/>
    <col min="1029" max="1029" width="0" style="33" hidden="1" customWidth="1"/>
    <col min="1030" max="1030" width="4.7109375" style="33" customWidth="1"/>
    <col min="1031" max="1031" width="14.42578125" style="33" customWidth="1"/>
    <col min="1032" max="1032" width="11.28515625" style="33" customWidth="1"/>
    <col min="1033" max="1033" width="10.28515625" style="33" customWidth="1"/>
    <col min="1034" max="1034" width="13" style="33" customWidth="1"/>
    <col min="1035" max="1035" width="8.28515625" style="33" customWidth="1"/>
    <col min="1036" max="1280" width="10" style="33"/>
    <col min="1281" max="1281" width="2.5703125" style="33" customWidth="1"/>
    <col min="1282" max="1282" width="7.28515625" style="33" customWidth="1"/>
    <col min="1283" max="1283" width="23.5703125" style="33" customWidth="1"/>
    <col min="1284" max="1284" width="9.7109375" style="33" customWidth="1"/>
    <col min="1285" max="1285" width="0" style="33" hidden="1" customWidth="1"/>
    <col min="1286" max="1286" width="4.7109375" style="33" customWidth="1"/>
    <col min="1287" max="1287" width="14.42578125" style="33" customWidth="1"/>
    <col min="1288" max="1288" width="11.28515625" style="33" customWidth="1"/>
    <col min="1289" max="1289" width="10.28515625" style="33" customWidth="1"/>
    <col min="1290" max="1290" width="13" style="33" customWidth="1"/>
    <col min="1291" max="1291" width="8.28515625" style="33" customWidth="1"/>
    <col min="1292" max="1536" width="10" style="33"/>
    <col min="1537" max="1537" width="2.5703125" style="33" customWidth="1"/>
    <col min="1538" max="1538" width="7.28515625" style="33" customWidth="1"/>
    <col min="1539" max="1539" width="23.5703125" style="33" customWidth="1"/>
    <col min="1540" max="1540" width="9.7109375" style="33" customWidth="1"/>
    <col min="1541" max="1541" width="0" style="33" hidden="1" customWidth="1"/>
    <col min="1542" max="1542" width="4.7109375" style="33" customWidth="1"/>
    <col min="1543" max="1543" width="14.42578125" style="33" customWidth="1"/>
    <col min="1544" max="1544" width="11.28515625" style="33" customWidth="1"/>
    <col min="1545" max="1545" width="10.28515625" style="33" customWidth="1"/>
    <col min="1546" max="1546" width="13" style="33" customWidth="1"/>
    <col min="1547" max="1547" width="8.28515625" style="33" customWidth="1"/>
    <col min="1548" max="1792" width="10" style="33"/>
    <col min="1793" max="1793" width="2.5703125" style="33" customWidth="1"/>
    <col min="1794" max="1794" width="7.28515625" style="33" customWidth="1"/>
    <col min="1795" max="1795" width="23.5703125" style="33" customWidth="1"/>
    <col min="1796" max="1796" width="9.7109375" style="33" customWidth="1"/>
    <col min="1797" max="1797" width="0" style="33" hidden="1" customWidth="1"/>
    <col min="1798" max="1798" width="4.7109375" style="33" customWidth="1"/>
    <col min="1799" max="1799" width="14.42578125" style="33" customWidth="1"/>
    <col min="1800" max="1800" width="11.28515625" style="33" customWidth="1"/>
    <col min="1801" max="1801" width="10.28515625" style="33" customWidth="1"/>
    <col min="1802" max="1802" width="13" style="33" customWidth="1"/>
    <col min="1803" max="1803" width="8.28515625" style="33" customWidth="1"/>
    <col min="1804" max="2048" width="10" style="33"/>
    <col min="2049" max="2049" width="2.5703125" style="33" customWidth="1"/>
    <col min="2050" max="2050" width="7.28515625" style="33" customWidth="1"/>
    <col min="2051" max="2051" width="23.5703125" style="33" customWidth="1"/>
    <col min="2052" max="2052" width="9.7109375" style="33" customWidth="1"/>
    <col min="2053" max="2053" width="0" style="33" hidden="1" customWidth="1"/>
    <col min="2054" max="2054" width="4.7109375" style="33" customWidth="1"/>
    <col min="2055" max="2055" width="14.42578125" style="33" customWidth="1"/>
    <col min="2056" max="2056" width="11.28515625" style="33" customWidth="1"/>
    <col min="2057" max="2057" width="10.28515625" style="33" customWidth="1"/>
    <col min="2058" max="2058" width="13" style="33" customWidth="1"/>
    <col min="2059" max="2059" width="8.28515625" style="33" customWidth="1"/>
    <col min="2060" max="2304" width="10" style="33"/>
    <col min="2305" max="2305" width="2.5703125" style="33" customWidth="1"/>
    <col min="2306" max="2306" width="7.28515625" style="33" customWidth="1"/>
    <col min="2307" max="2307" width="23.5703125" style="33" customWidth="1"/>
    <col min="2308" max="2308" width="9.7109375" style="33" customWidth="1"/>
    <col min="2309" max="2309" width="0" style="33" hidden="1" customWidth="1"/>
    <col min="2310" max="2310" width="4.7109375" style="33" customWidth="1"/>
    <col min="2311" max="2311" width="14.42578125" style="33" customWidth="1"/>
    <col min="2312" max="2312" width="11.28515625" style="33" customWidth="1"/>
    <col min="2313" max="2313" width="10.28515625" style="33" customWidth="1"/>
    <col min="2314" max="2314" width="13" style="33" customWidth="1"/>
    <col min="2315" max="2315" width="8.28515625" style="33" customWidth="1"/>
    <col min="2316" max="2560" width="10" style="33"/>
    <col min="2561" max="2561" width="2.5703125" style="33" customWidth="1"/>
    <col min="2562" max="2562" width="7.28515625" style="33" customWidth="1"/>
    <col min="2563" max="2563" width="23.5703125" style="33" customWidth="1"/>
    <col min="2564" max="2564" width="9.7109375" style="33" customWidth="1"/>
    <col min="2565" max="2565" width="0" style="33" hidden="1" customWidth="1"/>
    <col min="2566" max="2566" width="4.7109375" style="33" customWidth="1"/>
    <col min="2567" max="2567" width="14.42578125" style="33" customWidth="1"/>
    <col min="2568" max="2568" width="11.28515625" style="33" customWidth="1"/>
    <col min="2569" max="2569" width="10.28515625" style="33" customWidth="1"/>
    <col min="2570" max="2570" width="13" style="33" customWidth="1"/>
    <col min="2571" max="2571" width="8.28515625" style="33" customWidth="1"/>
    <col min="2572" max="2816" width="10" style="33"/>
    <col min="2817" max="2817" width="2.5703125" style="33" customWidth="1"/>
    <col min="2818" max="2818" width="7.28515625" style="33" customWidth="1"/>
    <col min="2819" max="2819" width="23.5703125" style="33" customWidth="1"/>
    <col min="2820" max="2820" width="9.7109375" style="33" customWidth="1"/>
    <col min="2821" max="2821" width="0" style="33" hidden="1" customWidth="1"/>
    <col min="2822" max="2822" width="4.7109375" style="33" customWidth="1"/>
    <col min="2823" max="2823" width="14.42578125" style="33" customWidth="1"/>
    <col min="2824" max="2824" width="11.28515625" style="33" customWidth="1"/>
    <col min="2825" max="2825" width="10.28515625" style="33" customWidth="1"/>
    <col min="2826" max="2826" width="13" style="33" customWidth="1"/>
    <col min="2827" max="2827" width="8.28515625" style="33" customWidth="1"/>
    <col min="2828" max="3072" width="10" style="33"/>
    <col min="3073" max="3073" width="2.5703125" style="33" customWidth="1"/>
    <col min="3074" max="3074" width="7.28515625" style="33" customWidth="1"/>
    <col min="3075" max="3075" width="23.5703125" style="33" customWidth="1"/>
    <col min="3076" max="3076" width="9.7109375" style="33" customWidth="1"/>
    <col min="3077" max="3077" width="0" style="33" hidden="1" customWidth="1"/>
    <col min="3078" max="3078" width="4.7109375" style="33" customWidth="1"/>
    <col min="3079" max="3079" width="14.42578125" style="33" customWidth="1"/>
    <col min="3080" max="3080" width="11.28515625" style="33" customWidth="1"/>
    <col min="3081" max="3081" width="10.28515625" style="33" customWidth="1"/>
    <col min="3082" max="3082" width="13" style="33" customWidth="1"/>
    <col min="3083" max="3083" width="8.28515625" style="33" customWidth="1"/>
    <col min="3084" max="3328" width="10" style="33"/>
    <col min="3329" max="3329" width="2.5703125" style="33" customWidth="1"/>
    <col min="3330" max="3330" width="7.28515625" style="33" customWidth="1"/>
    <col min="3331" max="3331" width="23.5703125" style="33" customWidth="1"/>
    <col min="3332" max="3332" width="9.7109375" style="33" customWidth="1"/>
    <col min="3333" max="3333" width="0" style="33" hidden="1" customWidth="1"/>
    <col min="3334" max="3334" width="4.7109375" style="33" customWidth="1"/>
    <col min="3335" max="3335" width="14.42578125" style="33" customWidth="1"/>
    <col min="3336" max="3336" width="11.28515625" style="33" customWidth="1"/>
    <col min="3337" max="3337" width="10.28515625" style="33" customWidth="1"/>
    <col min="3338" max="3338" width="13" style="33" customWidth="1"/>
    <col min="3339" max="3339" width="8.28515625" style="33" customWidth="1"/>
    <col min="3340" max="3584" width="10" style="33"/>
    <col min="3585" max="3585" width="2.5703125" style="33" customWidth="1"/>
    <col min="3586" max="3586" width="7.28515625" style="33" customWidth="1"/>
    <col min="3587" max="3587" width="23.5703125" style="33" customWidth="1"/>
    <col min="3588" max="3588" width="9.7109375" style="33" customWidth="1"/>
    <col min="3589" max="3589" width="0" style="33" hidden="1" customWidth="1"/>
    <col min="3590" max="3590" width="4.7109375" style="33" customWidth="1"/>
    <col min="3591" max="3591" width="14.42578125" style="33" customWidth="1"/>
    <col min="3592" max="3592" width="11.28515625" style="33" customWidth="1"/>
    <col min="3593" max="3593" width="10.28515625" style="33" customWidth="1"/>
    <col min="3594" max="3594" width="13" style="33" customWidth="1"/>
    <col min="3595" max="3595" width="8.28515625" style="33" customWidth="1"/>
    <col min="3596" max="3840" width="10" style="33"/>
    <col min="3841" max="3841" width="2.5703125" style="33" customWidth="1"/>
    <col min="3842" max="3842" width="7.28515625" style="33" customWidth="1"/>
    <col min="3843" max="3843" width="23.5703125" style="33" customWidth="1"/>
    <col min="3844" max="3844" width="9.7109375" style="33" customWidth="1"/>
    <col min="3845" max="3845" width="0" style="33" hidden="1" customWidth="1"/>
    <col min="3846" max="3846" width="4.7109375" style="33" customWidth="1"/>
    <col min="3847" max="3847" width="14.42578125" style="33" customWidth="1"/>
    <col min="3848" max="3848" width="11.28515625" style="33" customWidth="1"/>
    <col min="3849" max="3849" width="10.28515625" style="33" customWidth="1"/>
    <col min="3850" max="3850" width="13" style="33" customWidth="1"/>
    <col min="3851" max="3851" width="8.28515625" style="33" customWidth="1"/>
    <col min="3852" max="4096" width="10" style="33"/>
    <col min="4097" max="4097" width="2.5703125" style="33" customWidth="1"/>
    <col min="4098" max="4098" width="7.28515625" style="33" customWidth="1"/>
    <col min="4099" max="4099" width="23.5703125" style="33" customWidth="1"/>
    <col min="4100" max="4100" width="9.7109375" style="33" customWidth="1"/>
    <col min="4101" max="4101" width="0" style="33" hidden="1" customWidth="1"/>
    <col min="4102" max="4102" width="4.7109375" style="33" customWidth="1"/>
    <col min="4103" max="4103" width="14.42578125" style="33" customWidth="1"/>
    <col min="4104" max="4104" width="11.28515625" style="33" customWidth="1"/>
    <col min="4105" max="4105" width="10.28515625" style="33" customWidth="1"/>
    <col min="4106" max="4106" width="13" style="33" customWidth="1"/>
    <col min="4107" max="4107" width="8.28515625" style="33" customWidth="1"/>
    <col min="4108" max="4352" width="10" style="33"/>
    <col min="4353" max="4353" width="2.5703125" style="33" customWidth="1"/>
    <col min="4354" max="4354" width="7.28515625" style="33" customWidth="1"/>
    <col min="4355" max="4355" width="23.5703125" style="33" customWidth="1"/>
    <col min="4356" max="4356" width="9.7109375" style="33" customWidth="1"/>
    <col min="4357" max="4357" width="0" style="33" hidden="1" customWidth="1"/>
    <col min="4358" max="4358" width="4.7109375" style="33" customWidth="1"/>
    <col min="4359" max="4359" width="14.42578125" style="33" customWidth="1"/>
    <col min="4360" max="4360" width="11.28515625" style="33" customWidth="1"/>
    <col min="4361" max="4361" width="10.28515625" style="33" customWidth="1"/>
    <col min="4362" max="4362" width="13" style="33" customWidth="1"/>
    <col min="4363" max="4363" width="8.28515625" style="33" customWidth="1"/>
    <col min="4364" max="4608" width="10" style="33"/>
    <col min="4609" max="4609" width="2.5703125" style="33" customWidth="1"/>
    <col min="4610" max="4610" width="7.28515625" style="33" customWidth="1"/>
    <col min="4611" max="4611" width="23.5703125" style="33" customWidth="1"/>
    <col min="4612" max="4612" width="9.7109375" style="33" customWidth="1"/>
    <col min="4613" max="4613" width="0" style="33" hidden="1" customWidth="1"/>
    <col min="4614" max="4614" width="4.7109375" style="33" customWidth="1"/>
    <col min="4615" max="4615" width="14.42578125" style="33" customWidth="1"/>
    <col min="4616" max="4616" width="11.28515625" style="33" customWidth="1"/>
    <col min="4617" max="4617" width="10.28515625" style="33" customWidth="1"/>
    <col min="4618" max="4618" width="13" style="33" customWidth="1"/>
    <col min="4619" max="4619" width="8.28515625" style="33" customWidth="1"/>
    <col min="4620" max="4864" width="10" style="33"/>
    <col min="4865" max="4865" width="2.5703125" style="33" customWidth="1"/>
    <col min="4866" max="4866" width="7.28515625" style="33" customWidth="1"/>
    <col min="4867" max="4867" width="23.5703125" style="33" customWidth="1"/>
    <col min="4868" max="4868" width="9.7109375" style="33" customWidth="1"/>
    <col min="4869" max="4869" width="0" style="33" hidden="1" customWidth="1"/>
    <col min="4870" max="4870" width="4.7109375" style="33" customWidth="1"/>
    <col min="4871" max="4871" width="14.42578125" style="33" customWidth="1"/>
    <col min="4872" max="4872" width="11.28515625" style="33" customWidth="1"/>
    <col min="4873" max="4873" width="10.28515625" style="33" customWidth="1"/>
    <col min="4874" max="4874" width="13" style="33" customWidth="1"/>
    <col min="4875" max="4875" width="8.28515625" style="33" customWidth="1"/>
    <col min="4876" max="5120" width="10" style="33"/>
    <col min="5121" max="5121" width="2.5703125" style="33" customWidth="1"/>
    <col min="5122" max="5122" width="7.28515625" style="33" customWidth="1"/>
    <col min="5123" max="5123" width="23.5703125" style="33" customWidth="1"/>
    <col min="5124" max="5124" width="9.7109375" style="33" customWidth="1"/>
    <col min="5125" max="5125" width="0" style="33" hidden="1" customWidth="1"/>
    <col min="5126" max="5126" width="4.7109375" style="33" customWidth="1"/>
    <col min="5127" max="5127" width="14.42578125" style="33" customWidth="1"/>
    <col min="5128" max="5128" width="11.28515625" style="33" customWidth="1"/>
    <col min="5129" max="5129" width="10.28515625" style="33" customWidth="1"/>
    <col min="5130" max="5130" width="13" style="33" customWidth="1"/>
    <col min="5131" max="5131" width="8.28515625" style="33" customWidth="1"/>
    <col min="5132" max="5376" width="10" style="33"/>
    <col min="5377" max="5377" width="2.5703125" style="33" customWidth="1"/>
    <col min="5378" max="5378" width="7.28515625" style="33" customWidth="1"/>
    <col min="5379" max="5379" width="23.5703125" style="33" customWidth="1"/>
    <col min="5380" max="5380" width="9.7109375" style="33" customWidth="1"/>
    <col min="5381" max="5381" width="0" style="33" hidden="1" customWidth="1"/>
    <col min="5382" max="5382" width="4.7109375" style="33" customWidth="1"/>
    <col min="5383" max="5383" width="14.42578125" style="33" customWidth="1"/>
    <col min="5384" max="5384" width="11.28515625" style="33" customWidth="1"/>
    <col min="5385" max="5385" width="10.28515625" style="33" customWidth="1"/>
    <col min="5386" max="5386" width="13" style="33" customWidth="1"/>
    <col min="5387" max="5387" width="8.28515625" style="33" customWidth="1"/>
    <col min="5388" max="5632" width="10" style="33"/>
    <col min="5633" max="5633" width="2.5703125" style="33" customWidth="1"/>
    <col min="5634" max="5634" width="7.28515625" style="33" customWidth="1"/>
    <col min="5635" max="5635" width="23.5703125" style="33" customWidth="1"/>
    <col min="5636" max="5636" width="9.7109375" style="33" customWidth="1"/>
    <col min="5637" max="5637" width="0" style="33" hidden="1" customWidth="1"/>
    <col min="5638" max="5638" width="4.7109375" style="33" customWidth="1"/>
    <col min="5639" max="5639" width="14.42578125" style="33" customWidth="1"/>
    <col min="5640" max="5640" width="11.28515625" style="33" customWidth="1"/>
    <col min="5641" max="5641" width="10.28515625" style="33" customWidth="1"/>
    <col min="5642" max="5642" width="13" style="33" customWidth="1"/>
    <col min="5643" max="5643" width="8.28515625" style="33" customWidth="1"/>
    <col min="5644" max="5888" width="10" style="33"/>
    <col min="5889" max="5889" width="2.5703125" style="33" customWidth="1"/>
    <col min="5890" max="5890" width="7.28515625" style="33" customWidth="1"/>
    <col min="5891" max="5891" width="23.5703125" style="33" customWidth="1"/>
    <col min="5892" max="5892" width="9.7109375" style="33" customWidth="1"/>
    <col min="5893" max="5893" width="0" style="33" hidden="1" customWidth="1"/>
    <col min="5894" max="5894" width="4.7109375" style="33" customWidth="1"/>
    <col min="5895" max="5895" width="14.42578125" style="33" customWidth="1"/>
    <col min="5896" max="5896" width="11.28515625" style="33" customWidth="1"/>
    <col min="5897" max="5897" width="10.28515625" style="33" customWidth="1"/>
    <col min="5898" max="5898" width="13" style="33" customWidth="1"/>
    <col min="5899" max="5899" width="8.28515625" style="33" customWidth="1"/>
    <col min="5900" max="6144" width="10" style="33"/>
    <col min="6145" max="6145" width="2.5703125" style="33" customWidth="1"/>
    <col min="6146" max="6146" width="7.28515625" style="33" customWidth="1"/>
    <col min="6147" max="6147" width="23.5703125" style="33" customWidth="1"/>
    <col min="6148" max="6148" width="9.7109375" style="33" customWidth="1"/>
    <col min="6149" max="6149" width="0" style="33" hidden="1" customWidth="1"/>
    <col min="6150" max="6150" width="4.7109375" style="33" customWidth="1"/>
    <col min="6151" max="6151" width="14.42578125" style="33" customWidth="1"/>
    <col min="6152" max="6152" width="11.28515625" style="33" customWidth="1"/>
    <col min="6153" max="6153" width="10.28515625" style="33" customWidth="1"/>
    <col min="6154" max="6154" width="13" style="33" customWidth="1"/>
    <col min="6155" max="6155" width="8.28515625" style="33" customWidth="1"/>
    <col min="6156" max="6400" width="10" style="33"/>
    <col min="6401" max="6401" width="2.5703125" style="33" customWidth="1"/>
    <col min="6402" max="6402" width="7.28515625" style="33" customWidth="1"/>
    <col min="6403" max="6403" width="23.5703125" style="33" customWidth="1"/>
    <col min="6404" max="6404" width="9.7109375" style="33" customWidth="1"/>
    <col min="6405" max="6405" width="0" style="33" hidden="1" customWidth="1"/>
    <col min="6406" max="6406" width="4.7109375" style="33" customWidth="1"/>
    <col min="6407" max="6407" width="14.42578125" style="33" customWidth="1"/>
    <col min="6408" max="6408" width="11.28515625" style="33" customWidth="1"/>
    <col min="6409" max="6409" width="10.28515625" style="33" customWidth="1"/>
    <col min="6410" max="6410" width="13" style="33" customWidth="1"/>
    <col min="6411" max="6411" width="8.28515625" style="33" customWidth="1"/>
    <col min="6412" max="6656" width="10" style="33"/>
    <col min="6657" max="6657" width="2.5703125" style="33" customWidth="1"/>
    <col min="6658" max="6658" width="7.28515625" style="33" customWidth="1"/>
    <col min="6659" max="6659" width="23.5703125" style="33" customWidth="1"/>
    <col min="6660" max="6660" width="9.7109375" style="33" customWidth="1"/>
    <col min="6661" max="6661" width="0" style="33" hidden="1" customWidth="1"/>
    <col min="6662" max="6662" width="4.7109375" style="33" customWidth="1"/>
    <col min="6663" max="6663" width="14.42578125" style="33" customWidth="1"/>
    <col min="6664" max="6664" width="11.28515625" style="33" customWidth="1"/>
    <col min="6665" max="6665" width="10.28515625" style="33" customWidth="1"/>
    <col min="6666" max="6666" width="13" style="33" customWidth="1"/>
    <col min="6667" max="6667" width="8.28515625" style="33" customWidth="1"/>
    <col min="6668" max="6912" width="10" style="33"/>
    <col min="6913" max="6913" width="2.5703125" style="33" customWidth="1"/>
    <col min="6914" max="6914" width="7.28515625" style="33" customWidth="1"/>
    <col min="6915" max="6915" width="23.5703125" style="33" customWidth="1"/>
    <col min="6916" max="6916" width="9.7109375" style="33" customWidth="1"/>
    <col min="6917" max="6917" width="0" style="33" hidden="1" customWidth="1"/>
    <col min="6918" max="6918" width="4.7109375" style="33" customWidth="1"/>
    <col min="6919" max="6919" width="14.42578125" style="33" customWidth="1"/>
    <col min="6920" max="6920" width="11.28515625" style="33" customWidth="1"/>
    <col min="6921" max="6921" width="10.28515625" style="33" customWidth="1"/>
    <col min="6922" max="6922" width="13" style="33" customWidth="1"/>
    <col min="6923" max="6923" width="8.28515625" style="33" customWidth="1"/>
    <col min="6924" max="7168" width="10" style="33"/>
    <col min="7169" max="7169" width="2.5703125" style="33" customWidth="1"/>
    <col min="7170" max="7170" width="7.28515625" style="33" customWidth="1"/>
    <col min="7171" max="7171" width="23.5703125" style="33" customWidth="1"/>
    <col min="7172" max="7172" width="9.7109375" style="33" customWidth="1"/>
    <col min="7173" max="7173" width="0" style="33" hidden="1" customWidth="1"/>
    <col min="7174" max="7174" width="4.7109375" style="33" customWidth="1"/>
    <col min="7175" max="7175" width="14.42578125" style="33" customWidth="1"/>
    <col min="7176" max="7176" width="11.28515625" style="33" customWidth="1"/>
    <col min="7177" max="7177" width="10.28515625" style="33" customWidth="1"/>
    <col min="7178" max="7178" width="13" style="33" customWidth="1"/>
    <col min="7179" max="7179" width="8.28515625" style="33" customWidth="1"/>
    <col min="7180" max="7424" width="10" style="33"/>
    <col min="7425" max="7425" width="2.5703125" style="33" customWidth="1"/>
    <col min="7426" max="7426" width="7.28515625" style="33" customWidth="1"/>
    <col min="7427" max="7427" width="23.5703125" style="33" customWidth="1"/>
    <col min="7428" max="7428" width="9.7109375" style="33" customWidth="1"/>
    <col min="7429" max="7429" width="0" style="33" hidden="1" customWidth="1"/>
    <col min="7430" max="7430" width="4.7109375" style="33" customWidth="1"/>
    <col min="7431" max="7431" width="14.42578125" style="33" customWidth="1"/>
    <col min="7432" max="7432" width="11.28515625" style="33" customWidth="1"/>
    <col min="7433" max="7433" width="10.28515625" style="33" customWidth="1"/>
    <col min="7434" max="7434" width="13" style="33" customWidth="1"/>
    <col min="7435" max="7435" width="8.28515625" style="33" customWidth="1"/>
    <col min="7436" max="7680" width="10" style="33"/>
    <col min="7681" max="7681" width="2.5703125" style="33" customWidth="1"/>
    <col min="7682" max="7682" width="7.28515625" style="33" customWidth="1"/>
    <col min="7683" max="7683" width="23.5703125" style="33" customWidth="1"/>
    <col min="7684" max="7684" width="9.7109375" style="33" customWidth="1"/>
    <col min="7685" max="7685" width="0" style="33" hidden="1" customWidth="1"/>
    <col min="7686" max="7686" width="4.7109375" style="33" customWidth="1"/>
    <col min="7687" max="7687" width="14.42578125" style="33" customWidth="1"/>
    <col min="7688" max="7688" width="11.28515625" style="33" customWidth="1"/>
    <col min="7689" max="7689" width="10.28515625" style="33" customWidth="1"/>
    <col min="7690" max="7690" width="13" style="33" customWidth="1"/>
    <col min="7691" max="7691" width="8.28515625" style="33" customWidth="1"/>
    <col min="7692" max="7936" width="10" style="33"/>
    <col min="7937" max="7937" width="2.5703125" style="33" customWidth="1"/>
    <col min="7938" max="7938" width="7.28515625" style="33" customWidth="1"/>
    <col min="7939" max="7939" width="23.5703125" style="33" customWidth="1"/>
    <col min="7940" max="7940" width="9.7109375" style="33" customWidth="1"/>
    <col min="7941" max="7941" width="0" style="33" hidden="1" customWidth="1"/>
    <col min="7942" max="7942" width="4.7109375" style="33" customWidth="1"/>
    <col min="7943" max="7943" width="14.42578125" style="33" customWidth="1"/>
    <col min="7944" max="7944" width="11.28515625" style="33" customWidth="1"/>
    <col min="7945" max="7945" width="10.28515625" style="33" customWidth="1"/>
    <col min="7946" max="7946" width="13" style="33" customWidth="1"/>
    <col min="7947" max="7947" width="8.28515625" style="33" customWidth="1"/>
    <col min="7948" max="8192" width="10" style="33"/>
    <col min="8193" max="8193" width="2.5703125" style="33" customWidth="1"/>
    <col min="8194" max="8194" width="7.28515625" style="33" customWidth="1"/>
    <col min="8195" max="8195" width="23.5703125" style="33" customWidth="1"/>
    <col min="8196" max="8196" width="9.7109375" style="33" customWidth="1"/>
    <col min="8197" max="8197" width="0" style="33" hidden="1" customWidth="1"/>
    <col min="8198" max="8198" width="4.7109375" style="33" customWidth="1"/>
    <col min="8199" max="8199" width="14.42578125" style="33" customWidth="1"/>
    <col min="8200" max="8200" width="11.28515625" style="33" customWidth="1"/>
    <col min="8201" max="8201" width="10.28515625" style="33" customWidth="1"/>
    <col min="8202" max="8202" width="13" style="33" customWidth="1"/>
    <col min="8203" max="8203" width="8.28515625" style="33" customWidth="1"/>
    <col min="8204" max="8448" width="10" style="33"/>
    <col min="8449" max="8449" width="2.5703125" style="33" customWidth="1"/>
    <col min="8450" max="8450" width="7.28515625" style="33" customWidth="1"/>
    <col min="8451" max="8451" width="23.5703125" style="33" customWidth="1"/>
    <col min="8452" max="8452" width="9.7109375" style="33" customWidth="1"/>
    <col min="8453" max="8453" width="0" style="33" hidden="1" customWidth="1"/>
    <col min="8454" max="8454" width="4.7109375" style="33" customWidth="1"/>
    <col min="8455" max="8455" width="14.42578125" style="33" customWidth="1"/>
    <col min="8456" max="8456" width="11.28515625" style="33" customWidth="1"/>
    <col min="8457" max="8457" width="10.28515625" style="33" customWidth="1"/>
    <col min="8458" max="8458" width="13" style="33" customWidth="1"/>
    <col min="8459" max="8459" width="8.28515625" style="33" customWidth="1"/>
    <col min="8460" max="8704" width="10" style="33"/>
    <col min="8705" max="8705" width="2.5703125" style="33" customWidth="1"/>
    <col min="8706" max="8706" width="7.28515625" style="33" customWidth="1"/>
    <col min="8707" max="8707" width="23.5703125" style="33" customWidth="1"/>
    <col min="8708" max="8708" width="9.7109375" style="33" customWidth="1"/>
    <col min="8709" max="8709" width="0" style="33" hidden="1" customWidth="1"/>
    <col min="8710" max="8710" width="4.7109375" style="33" customWidth="1"/>
    <col min="8711" max="8711" width="14.42578125" style="33" customWidth="1"/>
    <col min="8712" max="8712" width="11.28515625" style="33" customWidth="1"/>
    <col min="8713" max="8713" width="10.28515625" style="33" customWidth="1"/>
    <col min="8714" max="8714" width="13" style="33" customWidth="1"/>
    <col min="8715" max="8715" width="8.28515625" style="33" customWidth="1"/>
    <col min="8716" max="8960" width="10" style="33"/>
    <col min="8961" max="8961" width="2.5703125" style="33" customWidth="1"/>
    <col min="8962" max="8962" width="7.28515625" style="33" customWidth="1"/>
    <col min="8963" max="8963" width="23.5703125" style="33" customWidth="1"/>
    <col min="8964" max="8964" width="9.7109375" style="33" customWidth="1"/>
    <col min="8965" max="8965" width="0" style="33" hidden="1" customWidth="1"/>
    <col min="8966" max="8966" width="4.7109375" style="33" customWidth="1"/>
    <col min="8967" max="8967" width="14.42578125" style="33" customWidth="1"/>
    <col min="8968" max="8968" width="11.28515625" style="33" customWidth="1"/>
    <col min="8969" max="8969" width="10.28515625" style="33" customWidth="1"/>
    <col min="8970" max="8970" width="13" style="33" customWidth="1"/>
    <col min="8971" max="8971" width="8.28515625" style="33" customWidth="1"/>
    <col min="8972" max="9216" width="10" style="33"/>
    <col min="9217" max="9217" width="2.5703125" style="33" customWidth="1"/>
    <col min="9218" max="9218" width="7.28515625" style="33" customWidth="1"/>
    <col min="9219" max="9219" width="23.5703125" style="33" customWidth="1"/>
    <col min="9220" max="9220" width="9.7109375" style="33" customWidth="1"/>
    <col min="9221" max="9221" width="0" style="33" hidden="1" customWidth="1"/>
    <col min="9222" max="9222" width="4.7109375" style="33" customWidth="1"/>
    <col min="9223" max="9223" width="14.42578125" style="33" customWidth="1"/>
    <col min="9224" max="9224" width="11.28515625" style="33" customWidth="1"/>
    <col min="9225" max="9225" width="10.28515625" style="33" customWidth="1"/>
    <col min="9226" max="9226" width="13" style="33" customWidth="1"/>
    <col min="9227" max="9227" width="8.28515625" style="33" customWidth="1"/>
    <col min="9228" max="9472" width="10" style="33"/>
    <col min="9473" max="9473" width="2.5703125" style="33" customWidth="1"/>
    <col min="9474" max="9474" width="7.28515625" style="33" customWidth="1"/>
    <col min="9475" max="9475" width="23.5703125" style="33" customWidth="1"/>
    <col min="9476" max="9476" width="9.7109375" style="33" customWidth="1"/>
    <col min="9477" max="9477" width="0" style="33" hidden="1" customWidth="1"/>
    <col min="9478" max="9478" width="4.7109375" style="33" customWidth="1"/>
    <col min="9479" max="9479" width="14.42578125" style="33" customWidth="1"/>
    <col min="9480" max="9480" width="11.28515625" style="33" customWidth="1"/>
    <col min="9481" max="9481" width="10.28515625" style="33" customWidth="1"/>
    <col min="9482" max="9482" width="13" style="33" customWidth="1"/>
    <col min="9483" max="9483" width="8.28515625" style="33" customWidth="1"/>
    <col min="9484" max="9728" width="10" style="33"/>
    <col min="9729" max="9729" width="2.5703125" style="33" customWidth="1"/>
    <col min="9730" max="9730" width="7.28515625" style="33" customWidth="1"/>
    <col min="9731" max="9731" width="23.5703125" style="33" customWidth="1"/>
    <col min="9732" max="9732" width="9.7109375" style="33" customWidth="1"/>
    <col min="9733" max="9733" width="0" style="33" hidden="1" customWidth="1"/>
    <col min="9734" max="9734" width="4.7109375" style="33" customWidth="1"/>
    <col min="9735" max="9735" width="14.42578125" style="33" customWidth="1"/>
    <col min="9736" max="9736" width="11.28515625" style="33" customWidth="1"/>
    <col min="9737" max="9737" width="10.28515625" style="33" customWidth="1"/>
    <col min="9738" max="9738" width="13" style="33" customWidth="1"/>
    <col min="9739" max="9739" width="8.28515625" style="33" customWidth="1"/>
    <col min="9740" max="9984" width="10" style="33"/>
    <col min="9985" max="9985" width="2.5703125" style="33" customWidth="1"/>
    <col min="9986" max="9986" width="7.28515625" style="33" customWidth="1"/>
    <col min="9987" max="9987" width="23.5703125" style="33" customWidth="1"/>
    <col min="9988" max="9988" width="9.7109375" style="33" customWidth="1"/>
    <col min="9989" max="9989" width="0" style="33" hidden="1" customWidth="1"/>
    <col min="9990" max="9990" width="4.7109375" style="33" customWidth="1"/>
    <col min="9991" max="9991" width="14.42578125" style="33" customWidth="1"/>
    <col min="9992" max="9992" width="11.28515625" style="33" customWidth="1"/>
    <col min="9993" max="9993" width="10.28515625" style="33" customWidth="1"/>
    <col min="9994" max="9994" width="13" style="33" customWidth="1"/>
    <col min="9995" max="9995" width="8.28515625" style="33" customWidth="1"/>
    <col min="9996" max="10240" width="10" style="33"/>
    <col min="10241" max="10241" width="2.5703125" style="33" customWidth="1"/>
    <col min="10242" max="10242" width="7.28515625" style="33" customWidth="1"/>
    <col min="10243" max="10243" width="23.5703125" style="33" customWidth="1"/>
    <col min="10244" max="10244" width="9.7109375" style="33" customWidth="1"/>
    <col min="10245" max="10245" width="0" style="33" hidden="1" customWidth="1"/>
    <col min="10246" max="10246" width="4.7109375" style="33" customWidth="1"/>
    <col min="10247" max="10247" width="14.42578125" style="33" customWidth="1"/>
    <col min="10248" max="10248" width="11.28515625" style="33" customWidth="1"/>
    <col min="10249" max="10249" width="10.28515625" style="33" customWidth="1"/>
    <col min="10250" max="10250" width="13" style="33" customWidth="1"/>
    <col min="10251" max="10251" width="8.28515625" style="33" customWidth="1"/>
    <col min="10252" max="10496" width="10" style="33"/>
    <col min="10497" max="10497" width="2.5703125" style="33" customWidth="1"/>
    <col min="10498" max="10498" width="7.28515625" style="33" customWidth="1"/>
    <col min="10499" max="10499" width="23.5703125" style="33" customWidth="1"/>
    <col min="10500" max="10500" width="9.7109375" style="33" customWidth="1"/>
    <col min="10501" max="10501" width="0" style="33" hidden="1" customWidth="1"/>
    <col min="10502" max="10502" width="4.7109375" style="33" customWidth="1"/>
    <col min="10503" max="10503" width="14.42578125" style="33" customWidth="1"/>
    <col min="10504" max="10504" width="11.28515625" style="33" customWidth="1"/>
    <col min="10505" max="10505" width="10.28515625" style="33" customWidth="1"/>
    <col min="10506" max="10506" width="13" style="33" customWidth="1"/>
    <col min="10507" max="10507" width="8.28515625" style="33" customWidth="1"/>
    <col min="10508" max="10752" width="10" style="33"/>
    <col min="10753" max="10753" width="2.5703125" style="33" customWidth="1"/>
    <col min="10754" max="10754" width="7.28515625" style="33" customWidth="1"/>
    <col min="10755" max="10755" width="23.5703125" style="33" customWidth="1"/>
    <col min="10756" max="10756" width="9.7109375" style="33" customWidth="1"/>
    <col min="10757" max="10757" width="0" style="33" hidden="1" customWidth="1"/>
    <col min="10758" max="10758" width="4.7109375" style="33" customWidth="1"/>
    <col min="10759" max="10759" width="14.42578125" style="33" customWidth="1"/>
    <col min="10760" max="10760" width="11.28515625" style="33" customWidth="1"/>
    <col min="10761" max="10761" width="10.28515625" style="33" customWidth="1"/>
    <col min="10762" max="10762" width="13" style="33" customWidth="1"/>
    <col min="10763" max="10763" width="8.28515625" style="33" customWidth="1"/>
    <col min="10764" max="11008" width="10" style="33"/>
    <col min="11009" max="11009" width="2.5703125" style="33" customWidth="1"/>
    <col min="11010" max="11010" width="7.28515625" style="33" customWidth="1"/>
    <col min="11011" max="11011" width="23.5703125" style="33" customWidth="1"/>
    <col min="11012" max="11012" width="9.7109375" style="33" customWidth="1"/>
    <col min="11013" max="11013" width="0" style="33" hidden="1" customWidth="1"/>
    <col min="11014" max="11014" width="4.7109375" style="33" customWidth="1"/>
    <col min="11015" max="11015" width="14.42578125" style="33" customWidth="1"/>
    <col min="11016" max="11016" width="11.28515625" style="33" customWidth="1"/>
    <col min="11017" max="11017" width="10.28515625" style="33" customWidth="1"/>
    <col min="11018" max="11018" width="13" style="33" customWidth="1"/>
    <col min="11019" max="11019" width="8.28515625" style="33" customWidth="1"/>
    <col min="11020" max="11264" width="10" style="33"/>
    <col min="11265" max="11265" width="2.5703125" style="33" customWidth="1"/>
    <col min="11266" max="11266" width="7.28515625" style="33" customWidth="1"/>
    <col min="11267" max="11267" width="23.5703125" style="33" customWidth="1"/>
    <col min="11268" max="11268" width="9.7109375" style="33" customWidth="1"/>
    <col min="11269" max="11269" width="0" style="33" hidden="1" customWidth="1"/>
    <col min="11270" max="11270" width="4.7109375" style="33" customWidth="1"/>
    <col min="11271" max="11271" width="14.42578125" style="33" customWidth="1"/>
    <col min="11272" max="11272" width="11.28515625" style="33" customWidth="1"/>
    <col min="11273" max="11273" width="10.28515625" style="33" customWidth="1"/>
    <col min="11274" max="11274" width="13" style="33" customWidth="1"/>
    <col min="11275" max="11275" width="8.28515625" style="33" customWidth="1"/>
    <col min="11276" max="11520" width="10" style="33"/>
    <col min="11521" max="11521" width="2.5703125" style="33" customWidth="1"/>
    <col min="11522" max="11522" width="7.28515625" style="33" customWidth="1"/>
    <col min="11523" max="11523" width="23.5703125" style="33" customWidth="1"/>
    <col min="11524" max="11524" width="9.7109375" style="33" customWidth="1"/>
    <col min="11525" max="11525" width="0" style="33" hidden="1" customWidth="1"/>
    <col min="11526" max="11526" width="4.7109375" style="33" customWidth="1"/>
    <col min="11527" max="11527" width="14.42578125" style="33" customWidth="1"/>
    <col min="11528" max="11528" width="11.28515625" style="33" customWidth="1"/>
    <col min="11529" max="11529" width="10.28515625" style="33" customWidth="1"/>
    <col min="11530" max="11530" width="13" style="33" customWidth="1"/>
    <col min="11531" max="11531" width="8.28515625" style="33" customWidth="1"/>
    <col min="11532" max="11776" width="10" style="33"/>
    <col min="11777" max="11777" width="2.5703125" style="33" customWidth="1"/>
    <col min="11778" max="11778" width="7.28515625" style="33" customWidth="1"/>
    <col min="11779" max="11779" width="23.5703125" style="33" customWidth="1"/>
    <col min="11780" max="11780" width="9.7109375" style="33" customWidth="1"/>
    <col min="11781" max="11781" width="0" style="33" hidden="1" customWidth="1"/>
    <col min="11782" max="11782" width="4.7109375" style="33" customWidth="1"/>
    <col min="11783" max="11783" width="14.42578125" style="33" customWidth="1"/>
    <col min="11784" max="11784" width="11.28515625" style="33" customWidth="1"/>
    <col min="11785" max="11785" width="10.28515625" style="33" customWidth="1"/>
    <col min="11786" max="11786" width="13" style="33" customWidth="1"/>
    <col min="11787" max="11787" width="8.28515625" style="33" customWidth="1"/>
    <col min="11788" max="12032" width="10" style="33"/>
    <col min="12033" max="12033" width="2.5703125" style="33" customWidth="1"/>
    <col min="12034" max="12034" width="7.28515625" style="33" customWidth="1"/>
    <col min="12035" max="12035" width="23.5703125" style="33" customWidth="1"/>
    <col min="12036" max="12036" width="9.7109375" style="33" customWidth="1"/>
    <col min="12037" max="12037" width="0" style="33" hidden="1" customWidth="1"/>
    <col min="12038" max="12038" width="4.7109375" style="33" customWidth="1"/>
    <col min="12039" max="12039" width="14.42578125" style="33" customWidth="1"/>
    <col min="12040" max="12040" width="11.28515625" style="33" customWidth="1"/>
    <col min="12041" max="12041" width="10.28515625" style="33" customWidth="1"/>
    <col min="12042" max="12042" width="13" style="33" customWidth="1"/>
    <col min="12043" max="12043" width="8.28515625" style="33" customWidth="1"/>
    <col min="12044" max="12288" width="10" style="33"/>
    <col min="12289" max="12289" width="2.5703125" style="33" customWidth="1"/>
    <col min="12290" max="12290" width="7.28515625" style="33" customWidth="1"/>
    <col min="12291" max="12291" width="23.5703125" style="33" customWidth="1"/>
    <col min="12292" max="12292" width="9.7109375" style="33" customWidth="1"/>
    <col min="12293" max="12293" width="0" style="33" hidden="1" customWidth="1"/>
    <col min="12294" max="12294" width="4.7109375" style="33" customWidth="1"/>
    <col min="12295" max="12295" width="14.42578125" style="33" customWidth="1"/>
    <col min="12296" max="12296" width="11.28515625" style="33" customWidth="1"/>
    <col min="12297" max="12297" width="10.28515625" style="33" customWidth="1"/>
    <col min="12298" max="12298" width="13" style="33" customWidth="1"/>
    <col min="12299" max="12299" width="8.28515625" style="33" customWidth="1"/>
    <col min="12300" max="12544" width="10" style="33"/>
    <col min="12545" max="12545" width="2.5703125" style="33" customWidth="1"/>
    <col min="12546" max="12546" width="7.28515625" style="33" customWidth="1"/>
    <col min="12547" max="12547" width="23.5703125" style="33" customWidth="1"/>
    <col min="12548" max="12548" width="9.7109375" style="33" customWidth="1"/>
    <col min="12549" max="12549" width="0" style="33" hidden="1" customWidth="1"/>
    <col min="12550" max="12550" width="4.7109375" style="33" customWidth="1"/>
    <col min="12551" max="12551" width="14.42578125" style="33" customWidth="1"/>
    <col min="12552" max="12552" width="11.28515625" style="33" customWidth="1"/>
    <col min="12553" max="12553" width="10.28515625" style="33" customWidth="1"/>
    <col min="12554" max="12554" width="13" style="33" customWidth="1"/>
    <col min="12555" max="12555" width="8.28515625" style="33" customWidth="1"/>
    <col min="12556" max="12800" width="10" style="33"/>
    <col min="12801" max="12801" width="2.5703125" style="33" customWidth="1"/>
    <col min="12802" max="12802" width="7.28515625" style="33" customWidth="1"/>
    <col min="12803" max="12803" width="23.5703125" style="33" customWidth="1"/>
    <col min="12804" max="12804" width="9.7109375" style="33" customWidth="1"/>
    <col min="12805" max="12805" width="0" style="33" hidden="1" customWidth="1"/>
    <col min="12806" max="12806" width="4.7109375" style="33" customWidth="1"/>
    <col min="12807" max="12807" width="14.42578125" style="33" customWidth="1"/>
    <col min="12808" max="12808" width="11.28515625" style="33" customWidth="1"/>
    <col min="12809" max="12809" width="10.28515625" style="33" customWidth="1"/>
    <col min="12810" max="12810" width="13" style="33" customWidth="1"/>
    <col min="12811" max="12811" width="8.28515625" style="33" customWidth="1"/>
    <col min="12812" max="13056" width="10" style="33"/>
    <col min="13057" max="13057" width="2.5703125" style="33" customWidth="1"/>
    <col min="13058" max="13058" width="7.28515625" style="33" customWidth="1"/>
    <col min="13059" max="13059" width="23.5703125" style="33" customWidth="1"/>
    <col min="13060" max="13060" width="9.7109375" style="33" customWidth="1"/>
    <col min="13061" max="13061" width="0" style="33" hidden="1" customWidth="1"/>
    <col min="13062" max="13062" width="4.7109375" style="33" customWidth="1"/>
    <col min="13063" max="13063" width="14.42578125" style="33" customWidth="1"/>
    <col min="13064" max="13064" width="11.28515625" style="33" customWidth="1"/>
    <col min="13065" max="13065" width="10.28515625" style="33" customWidth="1"/>
    <col min="13066" max="13066" width="13" style="33" customWidth="1"/>
    <col min="13067" max="13067" width="8.28515625" style="33" customWidth="1"/>
    <col min="13068" max="13312" width="10" style="33"/>
    <col min="13313" max="13313" width="2.5703125" style="33" customWidth="1"/>
    <col min="13314" max="13314" width="7.28515625" style="33" customWidth="1"/>
    <col min="13315" max="13315" width="23.5703125" style="33" customWidth="1"/>
    <col min="13316" max="13316" width="9.7109375" style="33" customWidth="1"/>
    <col min="13317" max="13317" width="0" style="33" hidden="1" customWidth="1"/>
    <col min="13318" max="13318" width="4.7109375" style="33" customWidth="1"/>
    <col min="13319" max="13319" width="14.42578125" style="33" customWidth="1"/>
    <col min="13320" max="13320" width="11.28515625" style="33" customWidth="1"/>
    <col min="13321" max="13321" width="10.28515625" style="33" customWidth="1"/>
    <col min="13322" max="13322" width="13" style="33" customWidth="1"/>
    <col min="13323" max="13323" width="8.28515625" style="33" customWidth="1"/>
    <col min="13324" max="13568" width="10" style="33"/>
    <col min="13569" max="13569" width="2.5703125" style="33" customWidth="1"/>
    <col min="13570" max="13570" width="7.28515625" style="33" customWidth="1"/>
    <col min="13571" max="13571" width="23.5703125" style="33" customWidth="1"/>
    <col min="13572" max="13572" width="9.7109375" style="33" customWidth="1"/>
    <col min="13573" max="13573" width="0" style="33" hidden="1" customWidth="1"/>
    <col min="13574" max="13574" width="4.7109375" style="33" customWidth="1"/>
    <col min="13575" max="13575" width="14.42578125" style="33" customWidth="1"/>
    <col min="13576" max="13576" width="11.28515625" style="33" customWidth="1"/>
    <col min="13577" max="13577" width="10.28515625" style="33" customWidth="1"/>
    <col min="13578" max="13578" width="13" style="33" customWidth="1"/>
    <col min="13579" max="13579" width="8.28515625" style="33" customWidth="1"/>
    <col min="13580" max="13824" width="10" style="33"/>
    <col min="13825" max="13825" width="2.5703125" style="33" customWidth="1"/>
    <col min="13826" max="13826" width="7.28515625" style="33" customWidth="1"/>
    <col min="13827" max="13827" width="23.5703125" style="33" customWidth="1"/>
    <col min="13828" max="13828" width="9.7109375" style="33" customWidth="1"/>
    <col min="13829" max="13829" width="0" style="33" hidden="1" customWidth="1"/>
    <col min="13830" max="13830" width="4.7109375" style="33" customWidth="1"/>
    <col min="13831" max="13831" width="14.42578125" style="33" customWidth="1"/>
    <col min="13832" max="13832" width="11.28515625" style="33" customWidth="1"/>
    <col min="13833" max="13833" width="10.28515625" style="33" customWidth="1"/>
    <col min="13834" max="13834" width="13" style="33" customWidth="1"/>
    <col min="13835" max="13835" width="8.28515625" style="33" customWidth="1"/>
    <col min="13836" max="14080" width="10" style="33"/>
    <col min="14081" max="14081" width="2.5703125" style="33" customWidth="1"/>
    <col min="14082" max="14082" width="7.28515625" style="33" customWidth="1"/>
    <col min="14083" max="14083" width="23.5703125" style="33" customWidth="1"/>
    <col min="14084" max="14084" width="9.7109375" style="33" customWidth="1"/>
    <col min="14085" max="14085" width="0" style="33" hidden="1" customWidth="1"/>
    <col min="14086" max="14086" width="4.7109375" style="33" customWidth="1"/>
    <col min="14087" max="14087" width="14.42578125" style="33" customWidth="1"/>
    <col min="14088" max="14088" width="11.28515625" style="33" customWidth="1"/>
    <col min="14089" max="14089" width="10.28515625" style="33" customWidth="1"/>
    <col min="14090" max="14090" width="13" style="33" customWidth="1"/>
    <col min="14091" max="14091" width="8.28515625" style="33" customWidth="1"/>
    <col min="14092" max="14336" width="10" style="33"/>
    <col min="14337" max="14337" width="2.5703125" style="33" customWidth="1"/>
    <col min="14338" max="14338" width="7.28515625" style="33" customWidth="1"/>
    <col min="14339" max="14339" width="23.5703125" style="33" customWidth="1"/>
    <col min="14340" max="14340" width="9.7109375" style="33" customWidth="1"/>
    <col min="14341" max="14341" width="0" style="33" hidden="1" customWidth="1"/>
    <col min="14342" max="14342" width="4.7109375" style="33" customWidth="1"/>
    <col min="14343" max="14343" width="14.42578125" style="33" customWidth="1"/>
    <col min="14344" max="14344" width="11.28515625" style="33" customWidth="1"/>
    <col min="14345" max="14345" width="10.28515625" style="33" customWidth="1"/>
    <col min="14346" max="14346" width="13" style="33" customWidth="1"/>
    <col min="14347" max="14347" width="8.28515625" style="33" customWidth="1"/>
    <col min="14348" max="14592" width="10" style="33"/>
    <col min="14593" max="14593" width="2.5703125" style="33" customWidth="1"/>
    <col min="14594" max="14594" width="7.28515625" style="33" customWidth="1"/>
    <col min="14595" max="14595" width="23.5703125" style="33" customWidth="1"/>
    <col min="14596" max="14596" width="9.7109375" style="33" customWidth="1"/>
    <col min="14597" max="14597" width="0" style="33" hidden="1" customWidth="1"/>
    <col min="14598" max="14598" width="4.7109375" style="33" customWidth="1"/>
    <col min="14599" max="14599" width="14.42578125" style="33" customWidth="1"/>
    <col min="14600" max="14600" width="11.28515625" style="33" customWidth="1"/>
    <col min="14601" max="14601" width="10.28515625" style="33" customWidth="1"/>
    <col min="14602" max="14602" width="13" style="33" customWidth="1"/>
    <col min="14603" max="14603" width="8.28515625" style="33" customWidth="1"/>
    <col min="14604" max="14848" width="10" style="33"/>
    <col min="14849" max="14849" width="2.5703125" style="33" customWidth="1"/>
    <col min="14850" max="14850" width="7.28515625" style="33" customWidth="1"/>
    <col min="14851" max="14851" width="23.5703125" style="33" customWidth="1"/>
    <col min="14852" max="14852" width="9.7109375" style="33" customWidth="1"/>
    <col min="14853" max="14853" width="0" style="33" hidden="1" customWidth="1"/>
    <col min="14854" max="14854" width="4.7109375" style="33" customWidth="1"/>
    <col min="14855" max="14855" width="14.42578125" style="33" customWidth="1"/>
    <col min="14856" max="14856" width="11.28515625" style="33" customWidth="1"/>
    <col min="14857" max="14857" width="10.28515625" style="33" customWidth="1"/>
    <col min="14858" max="14858" width="13" style="33" customWidth="1"/>
    <col min="14859" max="14859" width="8.28515625" style="33" customWidth="1"/>
    <col min="14860" max="15104" width="10" style="33"/>
    <col min="15105" max="15105" width="2.5703125" style="33" customWidth="1"/>
    <col min="15106" max="15106" width="7.28515625" style="33" customWidth="1"/>
    <col min="15107" max="15107" width="23.5703125" style="33" customWidth="1"/>
    <col min="15108" max="15108" width="9.7109375" style="33" customWidth="1"/>
    <col min="15109" max="15109" width="0" style="33" hidden="1" customWidth="1"/>
    <col min="15110" max="15110" width="4.7109375" style="33" customWidth="1"/>
    <col min="15111" max="15111" width="14.42578125" style="33" customWidth="1"/>
    <col min="15112" max="15112" width="11.28515625" style="33" customWidth="1"/>
    <col min="15113" max="15113" width="10.28515625" style="33" customWidth="1"/>
    <col min="15114" max="15114" width="13" style="33" customWidth="1"/>
    <col min="15115" max="15115" width="8.28515625" style="33" customWidth="1"/>
    <col min="15116" max="15360" width="10" style="33"/>
    <col min="15361" max="15361" width="2.5703125" style="33" customWidth="1"/>
    <col min="15362" max="15362" width="7.28515625" style="33" customWidth="1"/>
    <col min="15363" max="15363" width="23.5703125" style="33" customWidth="1"/>
    <col min="15364" max="15364" width="9.7109375" style="33" customWidth="1"/>
    <col min="15365" max="15365" width="0" style="33" hidden="1" customWidth="1"/>
    <col min="15366" max="15366" width="4.7109375" style="33" customWidth="1"/>
    <col min="15367" max="15367" width="14.42578125" style="33" customWidth="1"/>
    <col min="15368" max="15368" width="11.28515625" style="33" customWidth="1"/>
    <col min="15369" max="15369" width="10.28515625" style="33" customWidth="1"/>
    <col min="15370" max="15370" width="13" style="33" customWidth="1"/>
    <col min="15371" max="15371" width="8.28515625" style="33" customWidth="1"/>
    <col min="15372" max="15616" width="10" style="33"/>
    <col min="15617" max="15617" width="2.5703125" style="33" customWidth="1"/>
    <col min="15618" max="15618" width="7.28515625" style="33" customWidth="1"/>
    <col min="15619" max="15619" width="23.5703125" style="33" customWidth="1"/>
    <col min="15620" max="15620" width="9.7109375" style="33" customWidth="1"/>
    <col min="15621" max="15621" width="0" style="33" hidden="1" customWidth="1"/>
    <col min="15622" max="15622" width="4.7109375" style="33" customWidth="1"/>
    <col min="15623" max="15623" width="14.42578125" style="33" customWidth="1"/>
    <col min="15624" max="15624" width="11.28515625" style="33" customWidth="1"/>
    <col min="15625" max="15625" width="10.28515625" style="33" customWidth="1"/>
    <col min="15626" max="15626" width="13" style="33" customWidth="1"/>
    <col min="15627" max="15627" width="8.28515625" style="33" customWidth="1"/>
    <col min="15628" max="15872" width="10" style="33"/>
    <col min="15873" max="15873" width="2.5703125" style="33" customWidth="1"/>
    <col min="15874" max="15874" width="7.28515625" style="33" customWidth="1"/>
    <col min="15875" max="15875" width="23.5703125" style="33" customWidth="1"/>
    <col min="15876" max="15876" width="9.7109375" style="33" customWidth="1"/>
    <col min="15877" max="15877" width="0" style="33" hidden="1" customWidth="1"/>
    <col min="15878" max="15878" width="4.7109375" style="33" customWidth="1"/>
    <col min="15879" max="15879" width="14.42578125" style="33" customWidth="1"/>
    <col min="15880" max="15880" width="11.28515625" style="33" customWidth="1"/>
    <col min="15881" max="15881" width="10.28515625" style="33" customWidth="1"/>
    <col min="15882" max="15882" width="13" style="33" customWidth="1"/>
    <col min="15883" max="15883" width="8.28515625" style="33" customWidth="1"/>
    <col min="15884" max="16128" width="10" style="33"/>
    <col min="16129" max="16129" width="2.5703125" style="33" customWidth="1"/>
    <col min="16130" max="16130" width="7.28515625" style="33" customWidth="1"/>
    <col min="16131" max="16131" width="23.5703125" style="33" customWidth="1"/>
    <col min="16132" max="16132" width="9.7109375" style="33" customWidth="1"/>
    <col min="16133" max="16133" width="0" style="33" hidden="1" customWidth="1"/>
    <col min="16134" max="16134" width="4.7109375" style="33" customWidth="1"/>
    <col min="16135" max="16135" width="14.42578125" style="33" customWidth="1"/>
    <col min="16136" max="16136" width="11.28515625" style="33" customWidth="1"/>
    <col min="16137" max="16137" width="10.28515625" style="33" customWidth="1"/>
    <col min="16138" max="16138" width="13" style="33" customWidth="1"/>
    <col min="16139" max="16139" width="8.28515625" style="33" customWidth="1"/>
    <col min="16140" max="16384" width="10" style="33"/>
  </cols>
  <sheetData>
    <row r="1" spans="2:19" ht="12" customHeight="1" x14ac:dyDescent="0.2">
      <c r="B1" s="12" t="s">
        <v>0</v>
      </c>
      <c r="D1" s="34"/>
      <c r="E1" s="34"/>
      <c r="F1" s="34"/>
      <c r="G1" s="34"/>
      <c r="H1" s="34"/>
      <c r="I1" s="34"/>
      <c r="J1" s="34" t="s">
        <v>124</v>
      </c>
      <c r="K1" s="34" t="s">
        <v>125</v>
      </c>
    </row>
    <row r="2" spans="2:19" ht="12" customHeight="1" x14ac:dyDescent="0.2">
      <c r="B2" s="12" t="str">
        <f>'14.2'!B2</f>
        <v>Washington 2023 General Rate Case</v>
      </c>
      <c r="D2" s="34"/>
      <c r="E2" s="34"/>
      <c r="F2" s="34"/>
      <c r="G2" s="34"/>
      <c r="H2" s="34"/>
      <c r="I2" s="34"/>
      <c r="J2" s="34"/>
      <c r="K2" s="34"/>
      <c r="S2" s="1"/>
    </row>
    <row r="3" spans="2:19" ht="12" customHeight="1" x14ac:dyDescent="0.2">
      <c r="B3" s="12" t="s">
        <v>120</v>
      </c>
      <c r="D3" s="34"/>
      <c r="E3" s="34"/>
      <c r="F3" s="34"/>
      <c r="G3" s="34"/>
      <c r="H3" s="34"/>
      <c r="I3" s="34"/>
      <c r="J3" s="34"/>
      <c r="K3" s="34"/>
      <c r="S3" s="1"/>
    </row>
    <row r="4" spans="2:19" ht="12" customHeight="1" x14ac:dyDescent="0.2">
      <c r="D4" s="34"/>
      <c r="E4" s="34"/>
      <c r="F4" s="34"/>
      <c r="G4" s="34"/>
      <c r="H4" s="34"/>
      <c r="I4" s="34"/>
      <c r="J4" s="34"/>
      <c r="K4" s="34"/>
      <c r="S4" s="1"/>
    </row>
    <row r="5" spans="2:19" ht="12" customHeight="1" x14ac:dyDescent="0.2">
      <c r="D5" s="34"/>
      <c r="E5" s="34"/>
      <c r="F5" s="34"/>
      <c r="G5" s="34"/>
      <c r="H5" s="34"/>
      <c r="I5" s="34"/>
      <c r="J5" s="34"/>
      <c r="K5" s="34"/>
      <c r="S5" s="1"/>
    </row>
    <row r="6" spans="2:19" ht="12" customHeight="1" x14ac:dyDescent="0.2">
      <c r="D6" s="34"/>
      <c r="E6" s="34"/>
      <c r="F6" s="34"/>
      <c r="G6" s="34" t="s">
        <v>1</v>
      </c>
      <c r="H6" s="34"/>
      <c r="I6" s="34"/>
      <c r="J6" s="34" t="s">
        <v>2</v>
      </c>
      <c r="K6" s="34"/>
      <c r="S6" s="1"/>
    </row>
    <row r="7" spans="2:19" ht="12" customHeight="1" x14ac:dyDescent="0.2">
      <c r="D7" s="35" t="s">
        <v>3</v>
      </c>
      <c r="E7" s="35"/>
      <c r="F7" s="35" t="s">
        <v>4</v>
      </c>
      <c r="G7" s="35" t="s">
        <v>5</v>
      </c>
      <c r="H7" s="35" t="s">
        <v>6</v>
      </c>
      <c r="I7" s="35" t="s">
        <v>7</v>
      </c>
      <c r="J7" s="35" t="s">
        <v>8</v>
      </c>
      <c r="K7" s="35" t="s">
        <v>9</v>
      </c>
      <c r="S7" s="1"/>
    </row>
    <row r="8" spans="2:19" ht="12" customHeight="1" x14ac:dyDescent="0.2">
      <c r="B8" s="36" t="s">
        <v>10</v>
      </c>
      <c r="D8" s="34"/>
      <c r="E8" s="34"/>
      <c r="F8" s="34"/>
      <c r="G8" s="34"/>
      <c r="H8" s="34"/>
      <c r="I8" s="34"/>
      <c r="J8" s="37"/>
      <c r="K8" s="34"/>
      <c r="S8" s="1"/>
    </row>
    <row r="9" spans="2:19" ht="12" customHeight="1" x14ac:dyDescent="0.2">
      <c r="B9" s="38" t="s">
        <v>50</v>
      </c>
      <c r="D9" s="34" t="s">
        <v>49</v>
      </c>
      <c r="E9" s="34" t="str">
        <f t="shared" ref="E9:E37" si="0">D9&amp;H9</f>
        <v>404IPCA</v>
      </c>
      <c r="F9" s="34" t="s">
        <v>123</v>
      </c>
      <c r="G9" s="37">
        <f>SUMIF('14.2.2-14.2.3'!$H$90:$H$137,'14.2.1'!E9,'14.2.2-14.2.3'!$K$90:$K$137)</f>
        <v>0</v>
      </c>
      <c r="H9" s="20" t="s">
        <v>30</v>
      </c>
      <c r="I9" s="7">
        <v>0</v>
      </c>
      <c r="J9" s="8">
        <f>G9*I9</f>
        <v>0</v>
      </c>
      <c r="K9" s="34"/>
      <c r="L9" s="22"/>
      <c r="M9" s="19"/>
      <c r="S9" s="1"/>
    </row>
    <row r="10" spans="2:19" ht="12" customHeight="1" x14ac:dyDescent="0.2">
      <c r="B10" s="38" t="s">
        <v>50</v>
      </c>
      <c r="D10" s="34" t="s">
        <v>49</v>
      </c>
      <c r="E10" s="34" t="str">
        <f t="shared" si="0"/>
        <v>404IPCN</v>
      </c>
      <c r="F10" s="34" t="s">
        <v>123</v>
      </c>
      <c r="G10" s="37">
        <f>SUMIF('14.2.2-14.2.3'!$H$90:$H$137,'14.2.1'!E10,'14.2.2-14.2.3'!$K$90:$K$137)</f>
        <v>-135546.68485534936</v>
      </c>
      <c r="H10" s="20" t="s">
        <v>43</v>
      </c>
      <c r="I10" s="7">
        <v>6.742981175467383E-2</v>
      </c>
      <c r="J10" s="8">
        <f t="shared" ref="J10:J37" si="1">G10*I10</f>
        <v>-9139.8874437663053</v>
      </c>
      <c r="K10" s="34"/>
      <c r="L10" s="22"/>
      <c r="M10" s="19"/>
      <c r="S10" s="1"/>
    </row>
    <row r="11" spans="2:19" ht="12" customHeight="1" x14ac:dyDescent="0.2">
      <c r="B11" s="38" t="s">
        <v>50</v>
      </c>
      <c r="D11" s="34" t="s">
        <v>49</v>
      </c>
      <c r="E11" s="34" t="str">
        <f t="shared" si="0"/>
        <v>404IPJBG</v>
      </c>
      <c r="F11" s="34" t="s">
        <v>123</v>
      </c>
      <c r="G11" s="37">
        <f>SUMIF('14.2.2-14.2.3'!$H$90:$H$137,'14.2.1'!E11,'14.2.2-14.2.3'!$K$90:$K$137)</f>
        <v>0</v>
      </c>
      <c r="H11" s="20" t="s">
        <v>17</v>
      </c>
      <c r="I11" s="7">
        <v>0.22162982918040364</v>
      </c>
      <c r="J11" s="8">
        <f t="shared" si="1"/>
        <v>0</v>
      </c>
      <c r="K11" s="34"/>
      <c r="L11" s="22"/>
      <c r="M11" s="11"/>
      <c r="S11" s="1"/>
    </row>
    <row r="12" spans="2:19" ht="12" customHeight="1" x14ac:dyDescent="0.2">
      <c r="B12" s="38" t="s">
        <v>50</v>
      </c>
      <c r="D12" s="34" t="s">
        <v>49</v>
      </c>
      <c r="E12" s="34" t="str">
        <f t="shared" si="0"/>
        <v>404IPOTHER</v>
      </c>
      <c r="F12" s="34" t="s">
        <v>123</v>
      </c>
      <c r="G12" s="37">
        <f>SUMIF('14.2.2-14.2.3'!$H$90:$H$137,'14.2.1'!E12,'14.2.2-14.2.3'!$K$90:$K$137)</f>
        <v>0</v>
      </c>
      <c r="H12" s="20" t="s">
        <v>16</v>
      </c>
      <c r="I12" s="7">
        <v>0</v>
      </c>
      <c r="J12" s="8">
        <f t="shared" si="1"/>
        <v>0</v>
      </c>
      <c r="K12" s="34"/>
      <c r="L12" s="22"/>
      <c r="M12" s="11"/>
      <c r="S12" s="1"/>
    </row>
    <row r="13" spans="2:19" ht="12" customHeight="1" x14ac:dyDescent="0.2">
      <c r="B13" s="38" t="s">
        <v>50</v>
      </c>
      <c r="D13" s="34" t="s">
        <v>49</v>
      </c>
      <c r="E13" s="34" t="str">
        <f t="shared" si="0"/>
        <v>404IPID</v>
      </c>
      <c r="F13" s="34" t="s">
        <v>123</v>
      </c>
      <c r="G13" s="37">
        <f>SUMIF('14.2.2-14.2.3'!$H$90:$H$137,'14.2.1'!E13,'14.2.2-14.2.3'!$K$90:$K$137)</f>
        <v>-5.3472635653633915</v>
      </c>
      <c r="H13" s="20" t="s">
        <v>31</v>
      </c>
      <c r="I13" s="7">
        <v>0</v>
      </c>
      <c r="J13" s="8">
        <f t="shared" si="1"/>
        <v>0</v>
      </c>
      <c r="K13" s="34"/>
      <c r="L13" s="22"/>
      <c r="M13" s="11"/>
      <c r="S13" s="1"/>
    </row>
    <row r="14" spans="2:19" ht="12" customHeight="1" x14ac:dyDescent="0.2">
      <c r="B14" s="38" t="s">
        <v>50</v>
      </c>
      <c r="D14" s="34" t="s">
        <v>49</v>
      </c>
      <c r="E14" s="34" t="str">
        <f t="shared" si="0"/>
        <v>404IPOR</v>
      </c>
      <c r="F14" s="34" t="s">
        <v>123</v>
      </c>
      <c r="G14" s="37">
        <f>SUMIF('14.2.2-14.2.3'!$H$90:$H$137,'14.2.1'!E14,'14.2.2-14.2.3'!$K$90:$K$137)</f>
        <v>-10.854368181144309</v>
      </c>
      <c r="H14" s="20" t="s">
        <v>32</v>
      </c>
      <c r="I14" s="7">
        <v>0</v>
      </c>
      <c r="J14" s="8">
        <f t="shared" si="1"/>
        <v>0</v>
      </c>
      <c r="K14" s="34"/>
      <c r="L14" s="22"/>
      <c r="M14" s="11"/>
      <c r="S14" s="1"/>
    </row>
    <row r="15" spans="2:19" ht="12" customHeight="1" x14ac:dyDescent="0.2">
      <c r="B15" s="38" t="s">
        <v>50</v>
      </c>
      <c r="D15" s="34" t="s">
        <v>49</v>
      </c>
      <c r="E15" s="34" t="str">
        <f t="shared" si="0"/>
        <v>404IPCAEE</v>
      </c>
      <c r="F15" s="34" t="s">
        <v>123</v>
      </c>
      <c r="G15" s="37">
        <f>SUMIF('14.2.2-14.2.3'!$H$90:$H$137,'14.2.1'!E15,'14.2.2-14.2.3'!$K$90:$K$137)</f>
        <v>-931.98604701629074</v>
      </c>
      <c r="H15" s="20" t="s">
        <v>44</v>
      </c>
      <c r="I15" s="7">
        <v>0</v>
      </c>
      <c r="J15" s="8">
        <f t="shared" si="1"/>
        <v>0</v>
      </c>
      <c r="K15" s="34"/>
      <c r="L15" s="22"/>
      <c r="M15" s="19"/>
      <c r="S15" s="1"/>
    </row>
    <row r="16" spans="2:19" ht="12" customHeight="1" x14ac:dyDescent="0.2">
      <c r="B16" s="38" t="s">
        <v>50</v>
      </c>
      <c r="D16" s="34" t="s">
        <v>49</v>
      </c>
      <c r="E16" s="34" t="str">
        <f t="shared" si="0"/>
        <v>404IPSG</v>
      </c>
      <c r="F16" s="34" t="s">
        <v>123</v>
      </c>
      <c r="G16" s="37">
        <f>SUMIF('14.2.2-14.2.3'!$H$90:$H$137,'14.2.1'!E16,'14.2.2-14.2.3'!$K$90:$K$137)</f>
        <v>-13698.078538730741</v>
      </c>
      <c r="H16" s="20" t="s">
        <v>15</v>
      </c>
      <c r="I16" s="7">
        <v>7.9787774498314715E-2</v>
      </c>
      <c r="J16" s="8">
        <f t="shared" si="1"/>
        <v>-1092.9392015084527</v>
      </c>
      <c r="K16" s="34"/>
      <c r="L16" s="22"/>
      <c r="M16" s="19"/>
      <c r="S16" s="1"/>
    </row>
    <row r="17" spans="2:19" ht="12" customHeight="1" x14ac:dyDescent="0.2">
      <c r="B17" s="38" t="s">
        <v>50</v>
      </c>
      <c r="D17" s="34" t="s">
        <v>49</v>
      </c>
      <c r="E17" s="34" t="str">
        <f t="shared" si="0"/>
        <v>404IPCAGE</v>
      </c>
      <c r="F17" s="34" t="s">
        <v>123</v>
      </c>
      <c r="G17" s="37">
        <f>SUMIF('14.2.2-14.2.3'!$H$90:$H$137,'14.2.1'!E17,'14.2.2-14.2.3'!$K$90:$K$137)</f>
        <v>-8341.6055825599469</v>
      </c>
      <c r="H17" s="20" t="s">
        <v>13</v>
      </c>
      <c r="I17" s="7">
        <v>0</v>
      </c>
      <c r="J17" s="8">
        <f t="shared" si="1"/>
        <v>0</v>
      </c>
      <c r="K17" s="34"/>
      <c r="L17" s="22"/>
      <c r="M17" s="19"/>
      <c r="S17" s="1"/>
    </row>
    <row r="18" spans="2:19" ht="12" customHeight="1" x14ac:dyDescent="0.2">
      <c r="B18" s="38" t="s">
        <v>50</v>
      </c>
      <c r="D18" s="34" t="s">
        <v>49</v>
      </c>
      <c r="E18" s="34" t="str">
        <f t="shared" si="0"/>
        <v>404IPCAGW</v>
      </c>
      <c r="F18" s="34" t="s">
        <v>123</v>
      </c>
      <c r="G18" s="37">
        <f>SUMIF('14.2.2-14.2.3'!$H$90:$H$137,'14.2.1'!E18,'14.2.2-14.2.3'!$K$90:$K$137)</f>
        <v>-299.27790259069297</v>
      </c>
      <c r="H18" s="34" t="s">
        <v>14</v>
      </c>
      <c r="I18" s="7">
        <v>0.22162982918040364</v>
      </c>
      <c r="J18" s="8">
        <f t="shared" si="1"/>
        <v>-66.328910428644761</v>
      </c>
      <c r="K18" s="34"/>
      <c r="L18" s="22"/>
      <c r="M18" s="19"/>
      <c r="S18" s="1"/>
    </row>
    <row r="19" spans="2:19" ht="12" customHeight="1" x14ac:dyDescent="0.2">
      <c r="B19" s="38" t="s">
        <v>50</v>
      </c>
      <c r="D19" s="34" t="s">
        <v>49</v>
      </c>
      <c r="E19" s="34" t="str">
        <f t="shared" si="0"/>
        <v>404IPSG-P</v>
      </c>
      <c r="F19" s="34" t="s">
        <v>123</v>
      </c>
      <c r="G19" s="37">
        <f>SUMIF('14.2.2-14.2.3'!$H$90:$H$137,'14.2.1'!E19,'14.2.2-14.2.3'!$K$90:$K$137)</f>
        <v>-1451.6641069473699</v>
      </c>
      <c r="H19" s="20" t="s">
        <v>20</v>
      </c>
      <c r="I19" s="7">
        <v>7.9787774498314715E-2</v>
      </c>
      <c r="J19" s="8">
        <f t="shared" si="1"/>
        <v>-115.82504841241416</v>
      </c>
      <c r="K19" s="34"/>
      <c r="L19" s="22"/>
      <c r="M19" s="19"/>
      <c r="S19" s="1"/>
    </row>
    <row r="20" spans="2:19" ht="12" customHeight="1" x14ac:dyDescent="0.2">
      <c r="B20" s="38" t="s">
        <v>50</v>
      </c>
      <c r="D20" s="34" t="s">
        <v>49</v>
      </c>
      <c r="E20" s="34" t="str">
        <f t="shared" si="0"/>
        <v>404IPSG-U</v>
      </c>
      <c r="F20" s="34" t="s">
        <v>123</v>
      </c>
      <c r="G20" s="37">
        <f>SUMIF('14.2.2-14.2.3'!$H$90:$H$137,'14.2.1'!E20,'14.2.2-14.2.3'!$K$90:$K$137)</f>
        <v>-6512.9167386132176</v>
      </c>
      <c r="H20" s="34" t="s">
        <v>21</v>
      </c>
      <c r="I20" s="7">
        <v>7.9787774498314715E-2</v>
      </c>
      <c r="J20" s="8">
        <f t="shared" si="1"/>
        <v>-519.65113206677074</v>
      </c>
      <c r="K20" s="34"/>
      <c r="L20" s="22"/>
      <c r="M20" s="19"/>
      <c r="S20" s="1"/>
    </row>
    <row r="21" spans="2:19" ht="12" customHeight="1" x14ac:dyDescent="0.2">
      <c r="B21" s="38" t="s">
        <v>50</v>
      </c>
      <c r="D21" s="34" t="s">
        <v>49</v>
      </c>
      <c r="E21" s="34" t="str">
        <f t="shared" si="0"/>
        <v>404IPSO</v>
      </c>
      <c r="F21" s="34" t="s">
        <v>123</v>
      </c>
      <c r="G21" s="37">
        <f>SUMIF('14.2.2-14.2.3'!$H$90:$H$137,'14.2.1'!E21,'14.2.2-14.2.3'!$K$90:$K$137)</f>
        <v>17527719.937772505</v>
      </c>
      <c r="H21" s="20" t="s">
        <v>41</v>
      </c>
      <c r="I21" s="7">
        <v>7.0845810240555085E-2</v>
      </c>
      <c r="J21" s="8">
        <f t="shared" si="1"/>
        <v>1241765.5206610248</v>
      </c>
      <c r="K21" s="34"/>
      <c r="L21" s="22"/>
      <c r="M21" s="19"/>
      <c r="S21" s="1"/>
    </row>
    <row r="22" spans="2:19" ht="12" customHeight="1" x14ac:dyDescent="0.2">
      <c r="B22" s="38" t="s">
        <v>50</v>
      </c>
      <c r="D22" s="34" t="s">
        <v>49</v>
      </c>
      <c r="E22" s="34" t="str">
        <f t="shared" si="0"/>
        <v>404IPUT</v>
      </c>
      <c r="F22" s="34" t="s">
        <v>123</v>
      </c>
      <c r="G22" s="37">
        <f>SUMIF('14.2.2-14.2.3'!$H$90:$H$137,'14.2.1'!E22,'14.2.2-14.2.3'!$K$90:$K$137)</f>
        <v>12.984590881576878</v>
      </c>
      <c r="H22" s="20" t="s">
        <v>33</v>
      </c>
      <c r="I22" s="7">
        <v>0</v>
      </c>
      <c r="J22" s="8">
        <f t="shared" si="1"/>
        <v>0</v>
      </c>
      <c r="K22" s="34"/>
      <c r="L22" s="22"/>
      <c r="M22" s="19"/>
      <c r="S22" s="1"/>
    </row>
    <row r="23" spans="2:19" ht="12" customHeight="1" x14ac:dyDescent="0.2">
      <c r="B23" s="38" t="s">
        <v>50</v>
      </c>
      <c r="D23" s="34" t="s">
        <v>49</v>
      </c>
      <c r="E23" s="34" t="str">
        <f t="shared" si="0"/>
        <v>404IPWA</v>
      </c>
      <c r="F23" s="34" t="s">
        <v>123</v>
      </c>
      <c r="G23" s="37">
        <f>SUMIF('14.2.2-14.2.3'!$H$90:$H$137,'14.2.1'!E23,'14.2.2-14.2.3'!$K$90:$K$137)</f>
        <v>0</v>
      </c>
      <c r="H23" s="20" t="s">
        <v>26</v>
      </c>
      <c r="I23" s="7">
        <v>1</v>
      </c>
      <c r="J23" s="8">
        <f t="shared" si="1"/>
        <v>0</v>
      </c>
      <c r="K23" s="34"/>
      <c r="L23" s="22"/>
      <c r="M23" s="19"/>
      <c r="S23" s="1"/>
    </row>
    <row r="24" spans="2:19" ht="12" customHeight="1" x14ac:dyDescent="0.2">
      <c r="B24" s="38" t="s">
        <v>50</v>
      </c>
      <c r="D24" s="34" t="s">
        <v>49</v>
      </c>
      <c r="E24" s="34" t="str">
        <f t="shared" si="0"/>
        <v>404IPWYP</v>
      </c>
      <c r="F24" s="34" t="s">
        <v>123</v>
      </c>
      <c r="G24" s="37">
        <f>SUMIF('14.2.2-14.2.3'!$H$90:$H$137,'14.2.1'!E24,'14.2.2-14.2.3'!$K$90:$K$137)</f>
        <v>0</v>
      </c>
      <c r="H24" s="20" t="s">
        <v>34</v>
      </c>
      <c r="I24" s="7">
        <v>0</v>
      </c>
      <c r="J24" s="8">
        <f t="shared" si="1"/>
        <v>0</v>
      </c>
      <c r="K24" s="34"/>
      <c r="S24" s="1"/>
    </row>
    <row r="25" spans="2:19" ht="12" customHeight="1" x14ac:dyDescent="0.2">
      <c r="B25" s="38" t="s">
        <v>50</v>
      </c>
      <c r="D25" s="34" t="s">
        <v>49</v>
      </c>
      <c r="E25" s="34" t="str">
        <f t="shared" si="0"/>
        <v>404IPWYU</v>
      </c>
      <c r="F25" s="34" t="s">
        <v>123</v>
      </c>
      <c r="G25" s="37">
        <f>SUMIF('14.2.2-14.2.3'!$H$90:$H$137,'14.2.1'!E25,'14.2.2-14.2.3'!$K$90:$K$137)</f>
        <v>0</v>
      </c>
      <c r="H25" s="34" t="s">
        <v>39</v>
      </c>
      <c r="I25" s="7">
        <v>0</v>
      </c>
      <c r="J25" s="8">
        <f t="shared" si="1"/>
        <v>0</v>
      </c>
      <c r="K25" s="34"/>
      <c r="S25" s="1"/>
    </row>
    <row r="26" spans="2:19" ht="12" customHeight="1" x14ac:dyDescent="0.2">
      <c r="B26" s="38" t="s">
        <v>51</v>
      </c>
      <c r="D26" s="34" t="s">
        <v>52</v>
      </c>
      <c r="E26" s="34" t="str">
        <f t="shared" si="0"/>
        <v>404HPSG-U</v>
      </c>
      <c r="F26" s="34" t="s">
        <v>123</v>
      </c>
      <c r="G26" s="37">
        <f>SUMIF('14.2.2-14.2.3'!$H$90:$H$137,'14.2.1'!E26,'14.2.2-14.2.3'!$K$90:$K$137)</f>
        <v>0</v>
      </c>
      <c r="H26" s="34" t="s">
        <v>21</v>
      </c>
      <c r="I26" s="7">
        <v>7.9787774498314715E-2</v>
      </c>
      <c r="J26" s="8">
        <f t="shared" si="1"/>
        <v>0</v>
      </c>
      <c r="K26" s="34"/>
      <c r="S26" s="1"/>
    </row>
    <row r="27" spans="2:19" ht="12" customHeight="1" x14ac:dyDescent="0.2">
      <c r="B27" s="38" t="s">
        <v>51</v>
      </c>
      <c r="D27" s="34" t="s">
        <v>52</v>
      </c>
      <c r="E27" s="34" t="str">
        <f t="shared" si="0"/>
        <v>404HPSG-P</v>
      </c>
      <c r="F27" s="34" t="s">
        <v>123</v>
      </c>
      <c r="G27" s="37">
        <f>SUMIF('14.2.2-14.2.3'!$H$90:$H$137,'14.2.1'!E27,'14.2.2-14.2.3'!$K$90:$K$137)</f>
        <v>0</v>
      </c>
      <c r="H27" s="34" t="s">
        <v>20</v>
      </c>
      <c r="I27" s="7">
        <v>7.9787774498314715E-2</v>
      </c>
      <c r="J27" s="8">
        <f t="shared" si="1"/>
        <v>0</v>
      </c>
      <c r="S27" s="1"/>
    </row>
    <row r="28" spans="2:19" ht="12" customHeight="1" x14ac:dyDescent="0.2">
      <c r="B28" s="38" t="s">
        <v>53</v>
      </c>
      <c r="D28" s="34" t="s">
        <v>54</v>
      </c>
      <c r="E28" s="34" t="str">
        <f t="shared" si="0"/>
        <v>404OPCAGE</v>
      </c>
      <c r="F28" s="34" t="s">
        <v>123</v>
      </c>
      <c r="G28" s="37">
        <f>SUMIF('14.2.2-14.2.3'!$H$90:$H$137,'14.2.1'!E28,'14.2.2-14.2.3'!$K$90:$K$137)</f>
        <v>0</v>
      </c>
      <c r="H28" s="34" t="s">
        <v>13</v>
      </c>
      <c r="I28" s="7">
        <v>0</v>
      </c>
      <c r="J28" s="8">
        <f t="shared" si="1"/>
        <v>0</v>
      </c>
      <c r="M28" s="38"/>
      <c r="S28" s="1"/>
    </row>
    <row r="29" spans="2:19" ht="12" customHeight="1" x14ac:dyDescent="0.2">
      <c r="B29" s="38" t="s">
        <v>55</v>
      </c>
      <c r="D29" s="34" t="s">
        <v>56</v>
      </c>
      <c r="E29" s="34" t="str">
        <f t="shared" si="0"/>
        <v>404GPCA</v>
      </c>
      <c r="F29" s="34" t="s">
        <v>123</v>
      </c>
      <c r="G29" s="37">
        <f>SUMIF('14.2.2-14.2.3'!$H$90:$H$137,'14.2.1'!E29,'14.2.2-14.2.3'!$K$90:$K$137)</f>
        <v>0</v>
      </c>
      <c r="H29" s="34" t="s">
        <v>30</v>
      </c>
      <c r="I29" s="7">
        <v>0</v>
      </c>
      <c r="J29" s="8">
        <f t="shared" si="1"/>
        <v>0</v>
      </c>
      <c r="M29" s="38"/>
      <c r="S29" s="1"/>
    </row>
    <row r="30" spans="2:19" ht="12" customHeight="1" x14ac:dyDescent="0.2">
      <c r="B30" s="38" t="s">
        <v>55</v>
      </c>
      <c r="D30" s="34" t="s">
        <v>56</v>
      </c>
      <c r="E30" s="34" t="str">
        <f t="shared" si="0"/>
        <v>404GPCN</v>
      </c>
      <c r="F30" s="34" t="s">
        <v>123</v>
      </c>
      <c r="G30" s="37">
        <f>SUMIF('14.2.2-14.2.3'!$H$90:$H$137,'14.2.1'!E30,'14.2.2-14.2.3'!$K$90:$K$137)</f>
        <v>0</v>
      </c>
      <c r="H30" s="34" t="s">
        <v>43</v>
      </c>
      <c r="I30" s="7">
        <v>6.742981175467383E-2</v>
      </c>
      <c r="J30" s="8">
        <f t="shared" si="1"/>
        <v>0</v>
      </c>
      <c r="K30" s="34"/>
      <c r="M30" s="38"/>
      <c r="S30" s="1"/>
    </row>
    <row r="31" spans="2:19" ht="12" customHeight="1" x14ac:dyDescent="0.2">
      <c r="B31" s="38" t="s">
        <v>55</v>
      </c>
      <c r="D31" s="34" t="s">
        <v>56</v>
      </c>
      <c r="E31" s="34" t="str">
        <f t="shared" si="0"/>
        <v>404GPOR</v>
      </c>
      <c r="F31" s="34" t="s">
        <v>123</v>
      </c>
      <c r="G31" s="37">
        <f>SUMIF('14.2.2-14.2.3'!$H$90:$H$137,'14.2.1'!E31,'14.2.2-14.2.3'!$K$90:$K$137)</f>
        <v>0</v>
      </c>
      <c r="H31" s="34" t="s">
        <v>32</v>
      </c>
      <c r="I31" s="7">
        <v>0</v>
      </c>
      <c r="J31" s="8">
        <f t="shared" si="1"/>
        <v>0</v>
      </c>
      <c r="K31" s="34"/>
      <c r="M31" s="38"/>
      <c r="S31" s="1"/>
    </row>
    <row r="32" spans="2:19" ht="12" customHeight="1" x14ac:dyDescent="0.2">
      <c r="B32" s="38" t="s">
        <v>55</v>
      </c>
      <c r="D32" s="34" t="s">
        <v>56</v>
      </c>
      <c r="E32" s="34" t="str">
        <f t="shared" si="0"/>
        <v>404GPID</v>
      </c>
      <c r="F32" s="34" t="s">
        <v>123</v>
      </c>
      <c r="G32" s="37">
        <f>SUMIF('14.2.2-14.2.3'!$H$90:$H$137,'14.2.1'!E32,'14.2.2-14.2.3'!$K$90:$K$137)</f>
        <v>0</v>
      </c>
      <c r="H32" s="34" t="s">
        <v>31</v>
      </c>
      <c r="I32" s="7">
        <v>0</v>
      </c>
      <c r="J32" s="8">
        <f t="shared" si="1"/>
        <v>0</v>
      </c>
      <c r="K32" s="34"/>
      <c r="M32" s="38"/>
      <c r="S32" s="1"/>
    </row>
    <row r="33" spans="2:20" ht="12" customHeight="1" x14ac:dyDescent="0.2">
      <c r="B33" s="38" t="s">
        <v>55</v>
      </c>
      <c r="D33" s="34" t="s">
        <v>56</v>
      </c>
      <c r="E33" s="34" t="str">
        <f t="shared" si="0"/>
        <v>404GPSO</v>
      </c>
      <c r="F33" s="34" t="s">
        <v>123</v>
      </c>
      <c r="G33" s="37">
        <f>SUMIF('14.2.2-14.2.3'!$H$90:$H$137,'14.2.1'!E33,'14.2.2-14.2.3'!$K$90:$K$137)</f>
        <v>0</v>
      </c>
      <c r="H33" s="34" t="s">
        <v>41</v>
      </c>
      <c r="I33" s="7">
        <v>7.0845810240555085E-2</v>
      </c>
      <c r="J33" s="8">
        <f t="shared" si="1"/>
        <v>0</v>
      </c>
      <c r="K33" s="34"/>
      <c r="M33" s="38"/>
    </row>
    <row r="34" spans="2:20" ht="12" customHeight="1" x14ac:dyDescent="0.2">
      <c r="B34" s="38" t="s">
        <v>55</v>
      </c>
      <c r="D34" s="34" t="s">
        <v>56</v>
      </c>
      <c r="E34" s="34" t="str">
        <f t="shared" si="0"/>
        <v>404GPUT</v>
      </c>
      <c r="F34" s="34" t="s">
        <v>123</v>
      </c>
      <c r="G34" s="37">
        <f>SUMIF('14.2.2-14.2.3'!$H$90:$H$137,'14.2.1'!E34,'14.2.2-14.2.3'!$K$90:$K$137)</f>
        <v>0</v>
      </c>
      <c r="H34" s="34" t="s">
        <v>33</v>
      </c>
      <c r="I34" s="7">
        <v>0</v>
      </c>
      <c r="J34" s="8">
        <f t="shared" si="1"/>
        <v>0</v>
      </c>
      <c r="K34" s="34"/>
      <c r="M34" s="38"/>
      <c r="T34" s="1"/>
    </row>
    <row r="35" spans="2:20" ht="12" customHeight="1" x14ac:dyDescent="0.2">
      <c r="B35" s="38" t="s">
        <v>55</v>
      </c>
      <c r="D35" s="34" t="s">
        <v>56</v>
      </c>
      <c r="E35" s="34" t="str">
        <f t="shared" si="0"/>
        <v>404GPWA</v>
      </c>
      <c r="F35" s="34" t="s">
        <v>123</v>
      </c>
      <c r="G35" s="37">
        <f>SUMIF('14.2.2-14.2.3'!$H$90:$H$137,'14.2.1'!E35,'14.2.2-14.2.3'!$K$90:$K$137)</f>
        <v>0</v>
      </c>
      <c r="H35" s="34" t="s">
        <v>26</v>
      </c>
      <c r="I35" s="7">
        <v>1</v>
      </c>
      <c r="J35" s="8">
        <f t="shared" si="1"/>
        <v>0</v>
      </c>
      <c r="K35" s="34"/>
      <c r="L35" s="1"/>
      <c r="M35" s="1"/>
      <c r="N35" s="1"/>
      <c r="T35" s="1"/>
    </row>
    <row r="36" spans="2:20" ht="12" customHeight="1" x14ac:dyDescent="0.2">
      <c r="B36" s="38" t="s">
        <v>55</v>
      </c>
      <c r="D36" s="34" t="s">
        <v>56</v>
      </c>
      <c r="E36" s="34" t="str">
        <f t="shared" si="0"/>
        <v>404GPWYP</v>
      </c>
      <c r="F36" s="34" t="s">
        <v>123</v>
      </c>
      <c r="G36" s="37">
        <f>SUMIF('14.2.2-14.2.3'!$H$90:$H$137,'14.2.1'!E36,'14.2.2-14.2.3'!$K$90:$K$137)</f>
        <v>0</v>
      </c>
      <c r="H36" s="34" t="s">
        <v>34</v>
      </c>
      <c r="I36" s="7">
        <v>0</v>
      </c>
      <c r="J36" s="8">
        <f t="shared" si="1"/>
        <v>0</v>
      </c>
      <c r="K36" s="34"/>
      <c r="L36" s="1"/>
      <c r="M36" s="1"/>
      <c r="N36" s="1"/>
      <c r="T36" s="1"/>
    </row>
    <row r="37" spans="2:20" ht="12" customHeight="1" x14ac:dyDescent="0.2">
      <c r="B37" s="38" t="s">
        <v>55</v>
      </c>
      <c r="D37" s="34" t="s">
        <v>56</v>
      </c>
      <c r="E37" s="34" t="str">
        <f t="shared" si="0"/>
        <v>404GPWYU</v>
      </c>
      <c r="F37" s="34" t="s">
        <v>123</v>
      </c>
      <c r="G37" s="37">
        <f>SUMIF('14.2.2-14.2.3'!$H$90:$H$137,'14.2.1'!E37,'14.2.2-14.2.3'!$K$90:$K$137)</f>
        <v>0</v>
      </c>
      <c r="H37" s="34" t="s">
        <v>39</v>
      </c>
      <c r="I37" s="7">
        <v>0</v>
      </c>
      <c r="J37" s="8">
        <f t="shared" si="1"/>
        <v>0</v>
      </c>
      <c r="K37" s="34"/>
      <c r="L37" s="1"/>
      <c r="M37" s="1"/>
      <c r="N37" s="1"/>
      <c r="T37" s="1"/>
    </row>
    <row r="38" spans="2:20" ht="12" customHeight="1" x14ac:dyDescent="0.2">
      <c r="B38" s="38"/>
      <c r="D38" s="34"/>
      <c r="F38" s="39"/>
      <c r="G38" s="40">
        <f>SUM(G9:G37)</f>
        <v>17360934.506959833</v>
      </c>
      <c r="H38" s="34"/>
      <c r="J38" s="40">
        <f>SUM(J9:J37)</f>
        <v>1230830.8889248422</v>
      </c>
      <c r="K38" s="33" t="s">
        <v>57</v>
      </c>
      <c r="L38" s="1"/>
      <c r="M38" s="1"/>
      <c r="N38" s="1"/>
      <c r="T38" s="1"/>
    </row>
    <row r="39" spans="2:20" ht="12" customHeight="1" x14ac:dyDescent="0.2">
      <c r="B39" s="38"/>
      <c r="D39" s="34"/>
      <c r="F39" s="39"/>
      <c r="G39" s="37"/>
      <c r="H39" s="34"/>
      <c r="K39" s="34"/>
      <c r="L39" s="1"/>
      <c r="M39" s="1"/>
      <c r="N39" s="1"/>
      <c r="T39" s="1"/>
    </row>
    <row r="40" spans="2:20" ht="12" customHeight="1" x14ac:dyDescent="0.2">
      <c r="B40" s="38"/>
      <c r="D40" s="34"/>
      <c r="F40" s="39"/>
      <c r="G40" s="37"/>
      <c r="H40" s="34"/>
      <c r="L40" s="1"/>
      <c r="M40" s="1"/>
      <c r="N40" s="1"/>
      <c r="T40" s="1"/>
    </row>
    <row r="41" spans="2:20" ht="12" customHeight="1" x14ac:dyDescent="0.2">
      <c r="B41" s="38"/>
      <c r="D41" s="34"/>
      <c r="F41" s="39" t="s">
        <v>35</v>
      </c>
      <c r="G41" s="40">
        <f>G38+'14.2'!G52</f>
        <v>62042718.938102685</v>
      </c>
      <c r="H41" s="34"/>
      <c r="J41" s="40">
        <f>J38+'14.2'!J52</f>
        <v>3784629.670060379</v>
      </c>
      <c r="L41" s="1"/>
      <c r="M41" s="1"/>
      <c r="N41" s="1"/>
      <c r="T41" s="1"/>
    </row>
    <row r="42" spans="2:20" ht="12" customHeight="1" x14ac:dyDescent="0.2">
      <c r="B42" s="38"/>
      <c r="D42" s="34"/>
      <c r="E42" s="39"/>
      <c r="F42" s="34"/>
      <c r="G42" s="37"/>
      <c r="H42" s="34"/>
      <c r="I42" s="9"/>
      <c r="J42" s="8"/>
      <c r="K42" s="34"/>
      <c r="L42" s="1"/>
      <c r="M42" s="1"/>
      <c r="N42" s="1"/>
      <c r="T42" s="1"/>
    </row>
    <row r="43" spans="2:20" ht="12" customHeight="1" x14ac:dyDescent="0.2">
      <c r="B43" s="38"/>
      <c r="D43" s="34"/>
      <c r="E43" s="39"/>
      <c r="F43" s="34"/>
      <c r="G43" s="37"/>
      <c r="H43" s="34"/>
      <c r="I43" s="9"/>
      <c r="J43" s="8"/>
      <c r="K43" s="34"/>
      <c r="L43" s="1"/>
      <c r="M43" s="1"/>
      <c r="N43" s="1"/>
      <c r="T43" s="1"/>
    </row>
    <row r="44" spans="2:20" ht="12" customHeight="1" x14ac:dyDescent="0.2">
      <c r="B44" s="38"/>
      <c r="D44" s="34"/>
      <c r="E44" s="34"/>
      <c r="F44" s="34"/>
      <c r="G44" s="37"/>
      <c r="H44" s="34"/>
      <c r="I44" s="9"/>
      <c r="J44" s="10"/>
      <c r="K44" s="34"/>
      <c r="T44" s="1"/>
    </row>
    <row r="45" spans="2:20" ht="12" customHeight="1" x14ac:dyDescent="0.2">
      <c r="B45" s="38"/>
      <c r="D45" s="34"/>
      <c r="E45" s="34"/>
      <c r="F45" s="34"/>
      <c r="G45" s="37"/>
      <c r="H45" s="34"/>
      <c r="I45" s="7"/>
      <c r="J45" s="8"/>
      <c r="K45" s="34"/>
      <c r="T45" s="1"/>
    </row>
    <row r="46" spans="2:20" ht="12" customHeight="1" x14ac:dyDescent="0.2">
      <c r="B46" s="38"/>
      <c r="D46" s="34"/>
      <c r="E46" s="34"/>
      <c r="F46" s="34"/>
      <c r="G46" s="37"/>
      <c r="H46" s="34"/>
      <c r="I46" s="7"/>
      <c r="J46" s="8"/>
      <c r="K46" s="34"/>
      <c r="T46" s="1"/>
    </row>
    <row r="47" spans="2:20" ht="12" customHeight="1" x14ac:dyDescent="0.2">
      <c r="D47" s="34"/>
      <c r="E47" s="34"/>
      <c r="F47" s="34"/>
      <c r="G47" s="8"/>
      <c r="H47" s="34"/>
      <c r="I47" s="7"/>
      <c r="J47" s="8"/>
      <c r="K47" s="34"/>
      <c r="T47" s="1"/>
    </row>
    <row r="48" spans="2:20" ht="12" customHeight="1" x14ac:dyDescent="0.2">
      <c r="B48" s="12"/>
      <c r="D48" s="34"/>
      <c r="E48" s="34"/>
      <c r="F48" s="34"/>
      <c r="G48" s="34"/>
      <c r="H48" s="34"/>
      <c r="I48" s="34"/>
      <c r="J48" s="34"/>
      <c r="K48" s="34"/>
      <c r="T48" s="1"/>
    </row>
    <row r="49" spans="1:20" ht="12" customHeight="1" x14ac:dyDescent="0.2">
      <c r="D49" s="34"/>
      <c r="E49" s="34"/>
      <c r="F49" s="34"/>
      <c r="G49" s="34"/>
      <c r="H49" s="34"/>
      <c r="I49" s="34"/>
      <c r="J49" s="34"/>
      <c r="K49" s="34"/>
      <c r="T49" s="1"/>
    </row>
    <row r="50" spans="1:20" ht="12" customHeight="1" x14ac:dyDescent="0.2">
      <c r="B50" s="41"/>
      <c r="D50" s="34"/>
      <c r="E50" s="34"/>
      <c r="F50" s="34"/>
      <c r="G50" s="34"/>
      <c r="H50" s="34"/>
      <c r="I50" s="34"/>
      <c r="J50" s="34"/>
      <c r="K50" s="34"/>
      <c r="T50" s="1"/>
    </row>
    <row r="51" spans="1:20" ht="12" customHeight="1" x14ac:dyDescent="0.2">
      <c r="B51" s="41"/>
      <c r="D51" s="34"/>
      <c r="E51" s="34"/>
      <c r="F51" s="34"/>
      <c r="G51" s="34"/>
      <c r="H51" s="34"/>
      <c r="I51" s="34"/>
      <c r="J51" s="34"/>
      <c r="K51" s="34"/>
      <c r="T51" s="1"/>
    </row>
    <row r="52" spans="1:20" ht="12" customHeight="1" thickBot="1" x14ac:dyDescent="0.25">
      <c r="B52" s="12" t="s">
        <v>48</v>
      </c>
      <c r="D52" s="34"/>
      <c r="E52" s="34"/>
      <c r="F52" s="34"/>
      <c r="G52" s="34"/>
      <c r="H52" s="34"/>
      <c r="I52" s="34"/>
      <c r="J52" s="34"/>
      <c r="K52" s="34"/>
      <c r="T52" s="1"/>
    </row>
    <row r="53" spans="1:20" ht="12" customHeight="1" x14ac:dyDescent="0.2">
      <c r="A53" s="42"/>
      <c r="B53" s="43"/>
      <c r="C53" s="44"/>
      <c r="D53" s="45"/>
      <c r="E53" s="45"/>
      <c r="F53" s="45"/>
      <c r="G53" s="45"/>
      <c r="H53" s="45"/>
      <c r="I53" s="45"/>
      <c r="J53" s="45"/>
      <c r="K53" s="46"/>
      <c r="T53" s="1"/>
    </row>
    <row r="54" spans="1:20" ht="12" customHeight="1" x14ac:dyDescent="0.2">
      <c r="A54" s="47"/>
      <c r="B54" s="41"/>
      <c r="D54" s="34"/>
      <c r="E54" s="34"/>
      <c r="F54" s="34"/>
      <c r="G54" s="48"/>
      <c r="H54" s="34"/>
      <c r="I54" s="34"/>
      <c r="J54" s="34"/>
      <c r="K54" s="49"/>
      <c r="T54" s="1"/>
    </row>
    <row r="55" spans="1:20" ht="12" customHeight="1" x14ac:dyDescent="0.2">
      <c r="A55" s="47"/>
      <c r="B55" s="41"/>
      <c r="D55" s="34"/>
      <c r="E55" s="34"/>
      <c r="F55" s="34"/>
      <c r="G55" s="34"/>
      <c r="H55" s="34"/>
      <c r="I55" s="34"/>
      <c r="J55" s="34"/>
      <c r="K55" s="49"/>
      <c r="T55" s="1"/>
    </row>
    <row r="56" spans="1:20" ht="12" customHeight="1" x14ac:dyDescent="0.2">
      <c r="A56" s="47"/>
      <c r="B56" s="41"/>
      <c r="D56" s="34"/>
      <c r="E56" s="34"/>
      <c r="F56" s="34"/>
      <c r="G56" s="34"/>
      <c r="H56" s="34"/>
      <c r="I56" s="34"/>
      <c r="J56" s="34"/>
      <c r="K56" s="49"/>
      <c r="T56" s="1"/>
    </row>
    <row r="57" spans="1:20" ht="12" customHeight="1" x14ac:dyDescent="0.2">
      <c r="A57" s="47"/>
      <c r="D57" s="34"/>
      <c r="E57" s="34"/>
      <c r="F57" s="34"/>
      <c r="G57" s="34"/>
      <c r="H57" s="34"/>
      <c r="I57" s="34"/>
      <c r="J57" s="34"/>
      <c r="K57" s="49"/>
      <c r="T57" s="1"/>
    </row>
    <row r="58" spans="1:20" ht="12" customHeight="1" x14ac:dyDescent="0.2">
      <c r="A58" s="47"/>
      <c r="D58" s="34"/>
      <c r="E58" s="34"/>
      <c r="F58" s="34"/>
      <c r="G58" s="34"/>
      <c r="H58" s="34"/>
      <c r="I58" s="34"/>
      <c r="J58" s="34"/>
      <c r="K58" s="49"/>
      <c r="T58" s="1"/>
    </row>
    <row r="59" spans="1:20" ht="12" customHeight="1" x14ac:dyDescent="0.2">
      <c r="A59" s="47"/>
      <c r="D59" s="34"/>
      <c r="E59" s="34"/>
      <c r="F59" s="34"/>
      <c r="G59" s="34"/>
      <c r="H59" s="34"/>
      <c r="I59" s="34"/>
      <c r="J59" s="34"/>
      <c r="K59" s="49"/>
      <c r="T59" s="1"/>
    </row>
    <row r="60" spans="1:20" ht="12" customHeight="1" x14ac:dyDescent="0.2">
      <c r="A60" s="47"/>
      <c r="D60" s="34"/>
      <c r="E60" s="34"/>
      <c r="F60" s="34"/>
      <c r="G60" s="34"/>
      <c r="H60" s="34"/>
      <c r="I60" s="34"/>
      <c r="J60" s="34"/>
      <c r="K60" s="49"/>
      <c r="T60" s="1"/>
    </row>
    <row r="61" spans="1:20" ht="12" customHeight="1" thickBot="1" x14ac:dyDescent="0.25">
      <c r="A61" s="50"/>
      <c r="B61" s="51"/>
      <c r="C61" s="51"/>
      <c r="D61" s="52"/>
      <c r="E61" s="52"/>
      <c r="F61" s="52"/>
      <c r="G61" s="52"/>
      <c r="H61" s="52"/>
      <c r="I61" s="52"/>
      <c r="J61" s="52"/>
      <c r="K61" s="53"/>
      <c r="T61" s="1"/>
    </row>
    <row r="62" spans="1:20" ht="12" customHeight="1" x14ac:dyDescent="0.2">
      <c r="D62" s="34"/>
      <c r="E62" s="34"/>
      <c r="F62" s="34"/>
      <c r="G62" s="34"/>
      <c r="H62" s="34"/>
      <c r="I62" s="34"/>
      <c r="J62" s="34"/>
      <c r="K62" s="34"/>
      <c r="T62" s="1"/>
    </row>
    <row r="63" spans="1:20" ht="12" customHeight="1" x14ac:dyDescent="0.2">
      <c r="D63" s="34"/>
      <c r="E63" s="34"/>
      <c r="F63" s="34"/>
      <c r="G63" s="34"/>
      <c r="H63" s="34"/>
      <c r="I63" s="34"/>
      <c r="J63" s="34"/>
      <c r="K63" s="34"/>
      <c r="T63" s="1"/>
    </row>
    <row r="64" spans="1:20" ht="12" customHeight="1" x14ac:dyDescent="0.2">
      <c r="T64" s="1"/>
    </row>
    <row r="65" spans="4:20" x14ac:dyDescent="0.2">
      <c r="T65" s="1"/>
    </row>
    <row r="66" spans="4:20" x14ac:dyDescent="0.2">
      <c r="D66" s="35"/>
      <c r="E66" s="35"/>
      <c r="H66" s="35"/>
      <c r="T66" s="1"/>
    </row>
    <row r="67" spans="4:20" x14ac:dyDescent="0.2">
      <c r="D67" s="39"/>
      <c r="E67" s="39"/>
      <c r="T67" s="1"/>
    </row>
    <row r="68" spans="4:20" x14ac:dyDescent="0.2">
      <c r="D68" s="39"/>
      <c r="E68" s="39"/>
      <c r="T68" s="1"/>
    </row>
    <row r="69" spans="4:20" x14ac:dyDescent="0.2">
      <c r="D69" s="39"/>
      <c r="E69" s="39"/>
      <c r="T69" s="4"/>
    </row>
    <row r="70" spans="4:20" x14ac:dyDescent="0.2">
      <c r="D70" s="39"/>
      <c r="E70" s="39"/>
      <c r="T70" s="4"/>
    </row>
    <row r="71" spans="4:20" x14ac:dyDescent="0.2">
      <c r="D71" s="39"/>
      <c r="E71" s="39"/>
      <c r="S71" s="19"/>
      <c r="T71" s="54"/>
    </row>
    <row r="72" spans="4:20" x14ac:dyDescent="0.2">
      <c r="D72" s="39"/>
      <c r="E72" s="39"/>
      <c r="S72" s="19"/>
      <c r="T72" s="54"/>
    </row>
    <row r="73" spans="4:20" x14ac:dyDescent="0.2">
      <c r="D73" s="39"/>
      <c r="E73" s="39"/>
      <c r="S73" s="19"/>
      <c r="T73" s="55"/>
    </row>
    <row r="74" spans="4:20" x14ac:dyDescent="0.2">
      <c r="D74" s="39"/>
      <c r="E74" s="39"/>
      <c r="S74" s="19"/>
    </row>
    <row r="75" spans="4:20" x14ac:dyDescent="0.2">
      <c r="D75" s="39"/>
      <c r="E75" s="39"/>
      <c r="S75" s="19"/>
    </row>
    <row r="76" spans="4:20" x14ac:dyDescent="0.2">
      <c r="D76" s="39"/>
      <c r="E76" s="39"/>
      <c r="S76" s="19"/>
    </row>
    <row r="77" spans="4:20" x14ac:dyDescent="0.2">
      <c r="D77" s="39"/>
      <c r="E77" s="39"/>
      <c r="S77" s="19"/>
    </row>
    <row r="78" spans="4:20" x14ac:dyDescent="0.2">
      <c r="D78" s="39"/>
      <c r="E78" s="39"/>
      <c r="S78" s="19"/>
    </row>
    <row r="79" spans="4:20" x14ac:dyDescent="0.2">
      <c r="D79" s="39"/>
      <c r="E79" s="39"/>
      <c r="S79" s="19"/>
    </row>
    <row r="80" spans="4:20" x14ac:dyDescent="0.2">
      <c r="D80" s="39"/>
      <c r="E80" s="39"/>
      <c r="S80" s="19"/>
    </row>
    <row r="81" spans="4:19" x14ac:dyDescent="0.2">
      <c r="D81" s="39"/>
      <c r="E81" s="39"/>
      <c r="S81" s="19"/>
    </row>
    <row r="82" spans="4:19" x14ac:dyDescent="0.2">
      <c r="D82" s="39"/>
      <c r="E82" s="39"/>
      <c r="S82" s="19"/>
    </row>
    <row r="83" spans="4:19" x14ac:dyDescent="0.2">
      <c r="D83" s="39"/>
      <c r="E83" s="39"/>
      <c r="S83" s="19"/>
    </row>
    <row r="84" spans="4:19" x14ac:dyDescent="0.2">
      <c r="D84" s="39"/>
      <c r="E84" s="39"/>
      <c r="S84" s="19"/>
    </row>
    <row r="85" spans="4:19" x14ac:dyDescent="0.2">
      <c r="D85" s="39"/>
      <c r="E85" s="39"/>
      <c r="S85" s="19"/>
    </row>
    <row r="86" spans="4:19" x14ac:dyDescent="0.2">
      <c r="D86" s="39"/>
      <c r="E86" s="39"/>
      <c r="S86" s="19"/>
    </row>
    <row r="87" spans="4:19" x14ac:dyDescent="0.2">
      <c r="D87" s="39"/>
      <c r="E87" s="39"/>
      <c r="S87" s="19"/>
    </row>
    <row r="88" spans="4:19" x14ac:dyDescent="0.2">
      <c r="D88" s="39"/>
      <c r="E88" s="39"/>
      <c r="S88" s="19"/>
    </row>
    <row r="89" spans="4:19" x14ac:dyDescent="0.2">
      <c r="D89" s="39"/>
      <c r="E89" s="39"/>
      <c r="S89" s="19"/>
    </row>
    <row r="90" spans="4:19" x14ac:dyDescent="0.2">
      <c r="D90" s="39"/>
      <c r="E90" s="39"/>
      <c r="S90" s="19"/>
    </row>
    <row r="91" spans="4:19" x14ac:dyDescent="0.2">
      <c r="D91" s="39"/>
      <c r="E91" s="39"/>
      <c r="S91" s="19"/>
    </row>
    <row r="92" spans="4:19" x14ac:dyDescent="0.2">
      <c r="D92" s="39"/>
      <c r="E92" s="39"/>
      <c r="S92" s="19"/>
    </row>
    <row r="93" spans="4:19" x14ac:dyDescent="0.2">
      <c r="D93" s="39"/>
      <c r="E93" s="39"/>
      <c r="S93" s="19"/>
    </row>
    <row r="94" spans="4:19" x14ac:dyDescent="0.2">
      <c r="D94" s="39"/>
      <c r="E94" s="39"/>
      <c r="S94" s="19"/>
    </row>
    <row r="95" spans="4:19" x14ac:dyDescent="0.2">
      <c r="D95" s="39"/>
      <c r="E95" s="39"/>
      <c r="S95" s="19"/>
    </row>
    <row r="96" spans="4:19" x14ac:dyDescent="0.2">
      <c r="D96" s="39"/>
      <c r="E96" s="39"/>
      <c r="S96" s="19"/>
    </row>
    <row r="97" spans="4:19" x14ac:dyDescent="0.2">
      <c r="D97" s="39"/>
      <c r="E97" s="39"/>
      <c r="S97" s="19"/>
    </row>
    <row r="98" spans="4:19" x14ac:dyDescent="0.2">
      <c r="D98" s="39"/>
      <c r="E98" s="39"/>
      <c r="S98" s="19"/>
    </row>
    <row r="99" spans="4:19" x14ac:dyDescent="0.2">
      <c r="D99" s="39"/>
      <c r="E99" s="39"/>
      <c r="S99" s="19"/>
    </row>
    <row r="100" spans="4:19" x14ac:dyDescent="0.2">
      <c r="D100" s="39"/>
      <c r="E100" s="39"/>
      <c r="S100" s="19"/>
    </row>
    <row r="101" spans="4:19" x14ac:dyDescent="0.2">
      <c r="D101" s="39"/>
      <c r="E101" s="39"/>
      <c r="S101" s="19"/>
    </row>
    <row r="102" spans="4:19" x14ac:dyDescent="0.2">
      <c r="D102" s="39"/>
      <c r="E102" s="39"/>
      <c r="S102" s="19"/>
    </row>
    <row r="103" spans="4:19" x14ac:dyDescent="0.2">
      <c r="D103" s="39"/>
      <c r="E103" s="39"/>
      <c r="S103" s="19"/>
    </row>
    <row r="104" spans="4:19" x14ac:dyDescent="0.2">
      <c r="D104" s="39"/>
      <c r="E104" s="39"/>
      <c r="S104" s="19"/>
    </row>
    <row r="105" spans="4:19" x14ac:dyDescent="0.2">
      <c r="D105" s="39"/>
      <c r="E105" s="39"/>
      <c r="S105" s="19"/>
    </row>
    <row r="106" spans="4:19" x14ac:dyDescent="0.2">
      <c r="D106" s="39"/>
      <c r="E106" s="39"/>
      <c r="S106" s="19"/>
    </row>
    <row r="107" spans="4:19" x14ac:dyDescent="0.2">
      <c r="D107" s="39"/>
      <c r="E107" s="39"/>
      <c r="S107" s="19"/>
    </row>
    <row r="108" spans="4:19" x14ac:dyDescent="0.2">
      <c r="D108" s="39"/>
      <c r="E108" s="39"/>
      <c r="S108" s="19"/>
    </row>
    <row r="109" spans="4:19" x14ac:dyDescent="0.2">
      <c r="D109" s="39"/>
      <c r="E109" s="39"/>
      <c r="S109" s="19"/>
    </row>
    <row r="110" spans="4:19" x14ac:dyDescent="0.2">
      <c r="D110" s="39"/>
      <c r="E110" s="39"/>
      <c r="S110" s="19"/>
    </row>
    <row r="111" spans="4:19" x14ac:dyDescent="0.2">
      <c r="D111" s="39"/>
      <c r="E111" s="39"/>
      <c r="S111" s="19"/>
    </row>
    <row r="112" spans="4:19" x14ac:dyDescent="0.2">
      <c r="D112" s="39"/>
      <c r="E112" s="39"/>
      <c r="S112" s="19"/>
    </row>
    <row r="113" spans="4:19" x14ac:dyDescent="0.2">
      <c r="D113" s="39"/>
      <c r="E113" s="39"/>
      <c r="S113" s="19"/>
    </row>
    <row r="114" spans="4:19" x14ac:dyDescent="0.2">
      <c r="D114" s="39"/>
      <c r="E114" s="39"/>
      <c r="S114" s="19"/>
    </row>
    <row r="115" spans="4:19" x14ac:dyDescent="0.2">
      <c r="D115" s="39"/>
      <c r="E115" s="39"/>
      <c r="S115" s="19"/>
    </row>
    <row r="116" spans="4:19" x14ac:dyDescent="0.2">
      <c r="D116" s="39"/>
      <c r="E116" s="39"/>
      <c r="S116" s="19"/>
    </row>
    <row r="117" spans="4:19" x14ac:dyDescent="0.2">
      <c r="D117" s="39"/>
      <c r="E117" s="39"/>
      <c r="S117" s="19"/>
    </row>
    <row r="118" spans="4:19" x14ac:dyDescent="0.2">
      <c r="D118" s="39"/>
      <c r="E118" s="39"/>
      <c r="S118" s="19"/>
    </row>
    <row r="119" spans="4:19" x14ac:dyDescent="0.2">
      <c r="D119" s="39"/>
      <c r="E119" s="39"/>
      <c r="S119" s="19"/>
    </row>
    <row r="120" spans="4:19" x14ac:dyDescent="0.2">
      <c r="D120" s="39"/>
      <c r="E120" s="39"/>
      <c r="S120" s="19"/>
    </row>
    <row r="121" spans="4:19" x14ac:dyDescent="0.2">
      <c r="D121" s="39"/>
      <c r="E121" s="39"/>
      <c r="S121" s="19"/>
    </row>
    <row r="122" spans="4:19" x14ac:dyDescent="0.2">
      <c r="D122" s="39"/>
      <c r="E122" s="39"/>
      <c r="S122" s="19"/>
    </row>
    <row r="123" spans="4:19" x14ac:dyDescent="0.2">
      <c r="D123" s="39"/>
      <c r="E123" s="39"/>
      <c r="S123" s="19"/>
    </row>
    <row r="124" spans="4:19" x14ac:dyDescent="0.2">
      <c r="D124" s="39"/>
      <c r="E124" s="39"/>
      <c r="S124" s="19"/>
    </row>
    <row r="125" spans="4:19" x14ac:dyDescent="0.2">
      <c r="D125" s="39"/>
      <c r="E125" s="39"/>
      <c r="S125" s="19"/>
    </row>
    <row r="126" spans="4:19" x14ac:dyDescent="0.2">
      <c r="D126" s="39"/>
      <c r="E126" s="39"/>
      <c r="S126" s="19"/>
    </row>
    <row r="127" spans="4:19" x14ac:dyDescent="0.2">
      <c r="D127" s="39"/>
      <c r="E127" s="39"/>
      <c r="S127" s="19"/>
    </row>
    <row r="128" spans="4:19" x14ac:dyDescent="0.2">
      <c r="D128" s="39"/>
      <c r="E128" s="39"/>
      <c r="S128" s="19"/>
    </row>
    <row r="129" spans="4:19" x14ac:dyDescent="0.2">
      <c r="D129" s="39"/>
      <c r="E129" s="39"/>
      <c r="S129" s="19"/>
    </row>
    <row r="130" spans="4:19" x14ac:dyDescent="0.2">
      <c r="D130" s="39"/>
      <c r="E130" s="39"/>
      <c r="S130" s="19"/>
    </row>
    <row r="131" spans="4:19" x14ac:dyDescent="0.2">
      <c r="D131" s="39"/>
      <c r="E131" s="39"/>
      <c r="S131" s="19"/>
    </row>
    <row r="132" spans="4:19" x14ac:dyDescent="0.2">
      <c r="D132" s="39"/>
      <c r="E132" s="39"/>
      <c r="S132" s="19"/>
    </row>
    <row r="133" spans="4:19" x14ac:dyDescent="0.2">
      <c r="D133" s="39"/>
      <c r="E133" s="39"/>
      <c r="S133" s="19"/>
    </row>
    <row r="134" spans="4:19" x14ac:dyDescent="0.2">
      <c r="D134" s="39"/>
      <c r="E134" s="39"/>
      <c r="S134" s="19"/>
    </row>
    <row r="135" spans="4:19" x14ac:dyDescent="0.2">
      <c r="D135" s="39"/>
      <c r="E135" s="39"/>
      <c r="S135" s="19"/>
    </row>
    <row r="136" spans="4:19" x14ac:dyDescent="0.2">
      <c r="D136" s="39"/>
      <c r="E136" s="39"/>
      <c r="S136" s="19"/>
    </row>
    <row r="137" spans="4:19" x14ac:dyDescent="0.2">
      <c r="D137" s="39"/>
      <c r="E137" s="39"/>
      <c r="S137" s="19"/>
    </row>
    <row r="138" spans="4:19" x14ac:dyDescent="0.2">
      <c r="D138" s="39"/>
      <c r="E138" s="39"/>
      <c r="S138" s="19"/>
    </row>
    <row r="139" spans="4:19" x14ac:dyDescent="0.2">
      <c r="D139" s="39"/>
      <c r="E139" s="39"/>
      <c r="S139" s="19"/>
    </row>
    <row r="140" spans="4:19" x14ac:dyDescent="0.2">
      <c r="D140" s="39"/>
      <c r="E140" s="39"/>
      <c r="S140" s="19"/>
    </row>
    <row r="141" spans="4:19" x14ac:dyDescent="0.2">
      <c r="D141" s="39"/>
      <c r="E141" s="39"/>
      <c r="S141" s="19"/>
    </row>
    <row r="142" spans="4:19" x14ac:dyDescent="0.2">
      <c r="D142" s="39"/>
      <c r="E142" s="39"/>
      <c r="S142" s="19"/>
    </row>
    <row r="143" spans="4:19" x14ac:dyDescent="0.2">
      <c r="D143" s="39"/>
      <c r="E143" s="39"/>
      <c r="S143" s="19"/>
    </row>
    <row r="144" spans="4:19" x14ac:dyDescent="0.2">
      <c r="D144" s="39"/>
      <c r="E144" s="39"/>
      <c r="S144" s="19"/>
    </row>
    <row r="145" spans="4:19" x14ac:dyDescent="0.2">
      <c r="D145" s="39"/>
      <c r="E145" s="39"/>
      <c r="S145" s="19"/>
    </row>
    <row r="146" spans="4:19" x14ac:dyDescent="0.2">
      <c r="D146" s="39"/>
      <c r="E146" s="39"/>
      <c r="S146" s="19"/>
    </row>
    <row r="147" spans="4:19" x14ac:dyDescent="0.2">
      <c r="D147" s="39"/>
      <c r="E147" s="39"/>
      <c r="S147" s="19"/>
    </row>
    <row r="148" spans="4:19" x14ac:dyDescent="0.2">
      <c r="D148" s="39"/>
      <c r="E148" s="39"/>
      <c r="S148" s="19"/>
    </row>
    <row r="149" spans="4:19" x14ac:dyDescent="0.2">
      <c r="D149" s="39"/>
      <c r="E149" s="39"/>
      <c r="S149" s="19"/>
    </row>
    <row r="150" spans="4:19" x14ac:dyDescent="0.2">
      <c r="D150" s="39"/>
      <c r="E150" s="39"/>
      <c r="S150" s="19"/>
    </row>
    <row r="151" spans="4:19" x14ac:dyDescent="0.2">
      <c r="D151" s="39"/>
      <c r="E151" s="39"/>
      <c r="S151" s="19"/>
    </row>
    <row r="152" spans="4:19" x14ac:dyDescent="0.2">
      <c r="D152" s="39"/>
      <c r="E152" s="39"/>
      <c r="S152" s="19"/>
    </row>
    <row r="153" spans="4:19" x14ac:dyDescent="0.2">
      <c r="D153" s="39"/>
      <c r="E153" s="39"/>
      <c r="S153" s="19"/>
    </row>
    <row r="154" spans="4:19" x14ac:dyDescent="0.2">
      <c r="D154" s="39"/>
      <c r="E154" s="39"/>
      <c r="S154" s="19"/>
    </row>
    <row r="155" spans="4:19" x14ac:dyDescent="0.2">
      <c r="D155" s="39"/>
      <c r="E155" s="39"/>
      <c r="S155" s="19"/>
    </row>
    <row r="156" spans="4:19" x14ac:dyDescent="0.2">
      <c r="D156" s="39"/>
      <c r="E156" s="39"/>
      <c r="S156" s="19"/>
    </row>
    <row r="157" spans="4:19" x14ac:dyDescent="0.2">
      <c r="D157" s="39"/>
      <c r="E157" s="39"/>
      <c r="S157" s="19"/>
    </row>
    <row r="158" spans="4:19" x14ac:dyDescent="0.2">
      <c r="D158" s="39"/>
      <c r="E158" s="39"/>
      <c r="S158" s="19"/>
    </row>
    <row r="159" spans="4:19" x14ac:dyDescent="0.2">
      <c r="D159" s="39"/>
      <c r="E159" s="39"/>
      <c r="S159" s="19"/>
    </row>
    <row r="160" spans="4:19" x14ac:dyDescent="0.2">
      <c r="D160" s="39"/>
      <c r="E160" s="39"/>
      <c r="S160" s="19"/>
    </row>
    <row r="161" spans="4:19" x14ac:dyDescent="0.2">
      <c r="D161" s="39"/>
      <c r="E161" s="39"/>
      <c r="S161" s="19"/>
    </row>
    <row r="162" spans="4:19" x14ac:dyDescent="0.2">
      <c r="D162" s="39"/>
      <c r="E162" s="39"/>
      <c r="S162" s="19"/>
    </row>
    <row r="163" spans="4:19" x14ac:dyDescent="0.2">
      <c r="D163" s="39"/>
      <c r="E163" s="39"/>
      <c r="S163" s="19"/>
    </row>
    <row r="164" spans="4:19" x14ac:dyDescent="0.2">
      <c r="D164" s="39"/>
      <c r="E164" s="39"/>
      <c r="S164" s="19"/>
    </row>
    <row r="165" spans="4:19" x14ac:dyDescent="0.2">
      <c r="D165" s="39"/>
      <c r="E165" s="39"/>
      <c r="S165" s="19"/>
    </row>
    <row r="166" spans="4:19" x14ac:dyDescent="0.2">
      <c r="D166" s="39"/>
      <c r="E166" s="39"/>
      <c r="S166" s="19"/>
    </row>
    <row r="167" spans="4:19" x14ac:dyDescent="0.2">
      <c r="D167" s="39"/>
      <c r="E167" s="39"/>
      <c r="S167" s="19"/>
    </row>
    <row r="168" spans="4:19" x14ac:dyDescent="0.2">
      <c r="D168" s="39"/>
      <c r="E168" s="39"/>
      <c r="S168" s="19"/>
    </row>
    <row r="169" spans="4:19" x14ac:dyDescent="0.2">
      <c r="D169" s="39"/>
      <c r="E169" s="39"/>
      <c r="S169" s="19"/>
    </row>
    <row r="170" spans="4:19" x14ac:dyDescent="0.2">
      <c r="D170" s="39"/>
      <c r="E170" s="39"/>
      <c r="S170" s="19"/>
    </row>
    <row r="171" spans="4:19" x14ac:dyDescent="0.2">
      <c r="D171" s="39"/>
      <c r="E171" s="39"/>
      <c r="S171" s="19"/>
    </row>
    <row r="172" spans="4:19" x14ac:dyDescent="0.2">
      <c r="D172" s="39"/>
      <c r="E172" s="39"/>
      <c r="S172" s="19"/>
    </row>
    <row r="173" spans="4:19" x14ac:dyDescent="0.2">
      <c r="D173" s="39"/>
      <c r="E173" s="39"/>
      <c r="S173" s="19"/>
    </row>
    <row r="174" spans="4:19" x14ac:dyDescent="0.2">
      <c r="D174" s="39"/>
      <c r="E174" s="39"/>
      <c r="S174" s="19"/>
    </row>
    <row r="175" spans="4:19" x14ac:dyDescent="0.2">
      <c r="D175" s="39"/>
      <c r="E175" s="39"/>
      <c r="S175" s="19"/>
    </row>
    <row r="176" spans="4:19" x14ac:dyDescent="0.2">
      <c r="D176" s="39"/>
      <c r="E176" s="39"/>
      <c r="S176" s="19"/>
    </row>
    <row r="177" spans="4:19" x14ac:dyDescent="0.2">
      <c r="D177" s="39"/>
      <c r="E177" s="39"/>
      <c r="S177" s="19"/>
    </row>
    <row r="178" spans="4:19" x14ac:dyDescent="0.2">
      <c r="D178" s="39"/>
      <c r="E178" s="39"/>
      <c r="S178" s="19"/>
    </row>
    <row r="179" spans="4:19" x14ac:dyDescent="0.2">
      <c r="D179" s="39"/>
      <c r="E179" s="39"/>
      <c r="S179" s="19"/>
    </row>
    <row r="180" spans="4:19" x14ac:dyDescent="0.2">
      <c r="D180" s="39"/>
      <c r="E180" s="39"/>
      <c r="S180" s="19"/>
    </row>
    <row r="181" spans="4:19" x14ac:dyDescent="0.2">
      <c r="D181" s="39"/>
      <c r="E181" s="39"/>
      <c r="S181" s="19"/>
    </row>
    <row r="182" spans="4:19" x14ac:dyDescent="0.2">
      <c r="D182" s="39"/>
      <c r="E182" s="39"/>
      <c r="S182" s="19"/>
    </row>
    <row r="183" spans="4:19" x14ac:dyDescent="0.2">
      <c r="D183" s="39"/>
      <c r="E183" s="39"/>
      <c r="S183" s="19"/>
    </row>
    <row r="184" spans="4:19" x14ac:dyDescent="0.2">
      <c r="D184" s="39"/>
      <c r="E184" s="39"/>
      <c r="S184" s="19"/>
    </row>
    <row r="185" spans="4:19" x14ac:dyDescent="0.2">
      <c r="D185" s="39"/>
      <c r="E185" s="39"/>
      <c r="S185" s="19"/>
    </row>
    <row r="186" spans="4:19" x14ac:dyDescent="0.2">
      <c r="D186" s="39"/>
      <c r="E186" s="39"/>
      <c r="S186" s="19"/>
    </row>
    <row r="187" spans="4:19" x14ac:dyDescent="0.2">
      <c r="D187" s="39"/>
      <c r="E187" s="39"/>
      <c r="S187" s="19"/>
    </row>
    <row r="188" spans="4:19" x14ac:dyDescent="0.2">
      <c r="D188" s="39"/>
      <c r="E188" s="39"/>
      <c r="S188" s="19"/>
    </row>
    <row r="189" spans="4:19" x14ac:dyDescent="0.2">
      <c r="D189" s="39"/>
      <c r="E189" s="39"/>
      <c r="S189" s="19"/>
    </row>
    <row r="190" spans="4:19" x14ac:dyDescent="0.2">
      <c r="D190" s="39"/>
      <c r="E190" s="39"/>
      <c r="S190" s="19"/>
    </row>
    <row r="191" spans="4:19" x14ac:dyDescent="0.2">
      <c r="D191" s="39"/>
      <c r="E191" s="39"/>
      <c r="S191" s="19"/>
    </row>
    <row r="192" spans="4:19" x14ac:dyDescent="0.2">
      <c r="D192" s="39"/>
      <c r="E192" s="39"/>
      <c r="S192" s="19"/>
    </row>
    <row r="193" spans="4:19" x14ac:dyDescent="0.2">
      <c r="D193" s="39"/>
      <c r="E193" s="39"/>
      <c r="S193" s="19"/>
    </row>
    <row r="194" spans="4:19" x14ac:dyDescent="0.2">
      <c r="D194" s="39"/>
      <c r="E194" s="39"/>
      <c r="S194" s="19"/>
    </row>
    <row r="195" spans="4:19" x14ac:dyDescent="0.2">
      <c r="D195" s="39"/>
      <c r="E195" s="39"/>
      <c r="S195" s="19"/>
    </row>
    <row r="196" spans="4:19" x14ac:dyDescent="0.2">
      <c r="D196" s="39"/>
      <c r="E196" s="39"/>
      <c r="S196" s="19"/>
    </row>
    <row r="197" spans="4:19" x14ac:dyDescent="0.2">
      <c r="D197" s="39"/>
      <c r="E197" s="39"/>
      <c r="S197" s="19"/>
    </row>
    <row r="198" spans="4:19" x14ac:dyDescent="0.2">
      <c r="D198" s="39"/>
      <c r="E198" s="39"/>
      <c r="S198" s="19"/>
    </row>
    <row r="199" spans="4:19" x14ac:dyDescent="0.2">
      <c r="D199" s="39"/>
      <c r="E199" s="39"/>
      <c r="S199" s="19"/>
    </row>
    <row r="200" spans="4:19" x14ac:dyDescent="0.2">
      <c r="D200" s="39"/>
      <c r="E200" s="39"/>
      <c r="S200" s="19"/>
    </row>
    <row r="201" spans="4:19" x14ac:dyDescent="0.2">
      <c r="D201" s="39"/>
      <c r="E201" s="39"/>
      <c r="S201" s="19"/>
    </row>
    <row r="202" spans="4:19" x14ac:dyDescent="0.2">
      <c r="D202" s="39"/>
      <c r="E202" s="39"/>
      <c r="S202" s="19"/>
    </row>
    <row r="203" spans="4:19" x14ac:dyDescent="0.2">
      <c r="D203" s="39"/>
      <c r="E203" s="39"/>
      <c r="S203" s="19"/>
    </row>
    <row r="204" spans="4:19" x14ac:dyDescent="0.2">
      <c r="D204" s="39"/>
      <c r="E204" s="39"/>
      <c r="S204" s="19"/>
    </row>
    <row r="205" spans="4:19" x14ac:dyDescent="0.2">
      <c r="D205" s="39"/>
      <c r="E205" s="39"/>
      <c r="S205" s="19"/>
    </row>
    <row r="206" spans="4:19" x14ac:dyDescent="0.2">
      <c r="D206" s="39"/>
      <c r="E206" s="39"/>
      <c r="S206" s="19"/>
    </row>
    <row r="207" spans="4:19" x14ac:dyDescent="0.2">
      <c r="D207" s="39"/>
      <c r="E207" s="39"/>
      <c r="S207" s="19"/>
    </row>
    <row r="208" spans="4:19" x14ac:dyDescent="0.2">
      <c r="D208" s="39"/>
      <c r="E208" s="39"/>
      <c r="S208" s="19"/>
    </row>
    <row r="209" spans="4:19" x14ac:dyDescent="0.2">
      <c r="D209" s="39"/>
      <c r="E209" s="39"/>
      <c r="S209" s="19"/>
    </row>
    <row r="210" spans="4:19" x14ac:dyDescent="0.2">
      <c r="D210" s="39"/>
      <c r="E210" s="39"/>
      <c r="S210" s="19"/>
    </row>
    <row r="211" spans="4:19" x14ac:dyDescent="0.2">
      <c r="D211" s="39"/>
      <c r="E211" s="39"/>
      <c r="S211" s="19"/>
    </row>
    <row r="212" spans="4:19" x14ac:dyDescent="0.2">
      <c r="D212" s="39"/>
      <c r="E212" s="39"/>
      <c r="S212" s="19"/>
    </row>
    <row r="213" spans="4:19" x14ac:dyDescent="0.2">
      <c r="D213" s="39"/>
      <c r="E213" s="39"/>
      <c r="S213" s="19"/>
    </row>
    <row r="214" spans="4:19" x14ac:dyDescent="0.2">
      <c r="D214" s="39"/>
      <c r="E214" s="39"/>
      <c r="S214" s="19"/>
    </row>
    <row r="215" spans="4:19" x14ac:dyDescent="0.2">
      <c r="D215" s="39"/>
      <c r="E215" s="39"/>
      <c r="S215" s="19"/>
    </row>
    <row r="216" spans="4:19" x14ac:dyDescent="0.2">
      <c r="D216" s="39"/>
      <c r="E216" s="39"/>
      <c r="S216" s="19"/>
    </row>
    <row r="217" spans="4:19" x14ac:dyDescent="0.2">
      <c r="D217" s="39"/>
      <c r="E217" s="39"/>
      <c r="S217" s="19"/>
    </row>
    <row r="218" spans="4:19" x14ac:dyDescent="0.2">
      <c r="D218" s="39"/>
      <c r="E218" s="39"/>
      <c r="S218" s="19"/>
    </row>
    <row r="219" spans="4:19" x14ac:dyDescent="0.2">
      <c r="D219" s="39"/>
      <c r="E219" s="39"/>
      <c r="S219" s="19"/>
    </row>
    <row r="220" spans="4:19" x14ac:dyDescent="0.2">
      <c r="D220" s="39"/>
      <c r="E220" s="39"/>
      <c r="S220" s="19"/>
    </row>
    <row r="221" spans="4:19" x14ac:dyDescent="0.2">
      <c r="D221" s="39"/>
      <c r="E221" s="39"/>
      <c r="S221" s="19"/>
    </row>
    <row r="222" spans="4:19" x14ac:dyDescent="0.2">
      <c r="D222" s="39"/>
      <c r="E222" s="39"/>
      <c r="S222" s="19"/>
    </row>
    <row r="223" spans="4:19" x14ac:dyDescent="0.2">
      <c r="D223" s="39"/>
      <c r="E223" s="39"/>
      <c r="S223" s="19"/>
    </row>
    <row r="224" spans="4:19" x14ac:dyDescent="0.2">
      <c r="D224" s="39"/>
      <c r="E224" s="39"/>
      <c r="S224" s="19"/>
    </row>
    <row r="225" spans="4:19" x14ac:dyDescent="0.2">
      <c r="D225" s="39"/>
      <c r="E225" s="39"/>
      <c r="S225" s="19"/>
    </row>
    <row r="226" spans="4:19" x14ac:dyDescent="0.2">
      <c r="D226" s="39"/>
      <c r="E226" s="39"/>
      <c r="S226" s="19"/>
    </row>
    <row r="227" spans="4:19" x14ac:dyDescent="0.2">
      <c r="D227" s="39"/>
      <c r="E227" s="39"/>
      <c r="S227" s="19"/>
    </row>
    <row r="228" spans="4:19" x14ac:dyDescent="0.2">
      <c r="D228" s="39"/>
      <c r="E228" s="39"/>
      <c r="S228" s="19"/>
    </row>
    <row r="229" spans="4:19" x14ac:dyDescent="0.2">
      <c r="D229" s="39"/>
      <c r="E229" s="39"/>
      <c r="S229" s="19"/>
    </row>
    <row r="230" spans="4:19" x14ac:dyDescent="0.2">
      <c r="D230" s="39"/>
      <c r="E230" s="39"/>
      <c r="S230" s="19"/>
    </row>
    <row r="231" spans="4:19" x14ac:dyDescent="0.2">
      <c r="D231" s="39"/>
      <c r="E231" s="39"/>
      <c r="S231" s="19"/>
    </row>
    <row r="232" spans="4:19" x14ac:dyDescent="0.2">
      <c r="D232" s="39"/>
      <c r="E232" s="39"/>
      <c r="S232" s="19"/>
    </row>
    <row r="233" spans="4:19" x14ac:dyDescent="0.2">
      <c r="D233" s="39"/>
      <c r="E233" s="39"/>
      <c r="S233" s="19"/>
    </row>
    <row r="234" spans="4:19" x14ac:dyDescent="0.2">
      <c r="D234" s="39"/>
      <c r="E234" s="39"/>
      <c r="S234" s="19"/>
    </row>
    <row r="235" spans="4:19" x14ac:dyDescent="0.2">
      <c r="D235" s="39"/>
      <c r="E235" s="39"/>
      <c r="S235" s="19"/>
    </row>
    <row r="236" spans="4:19" x14ac:dyDescent="0.2">
      <c r="D236" s="39"/>
      <c r="E236" s="39"/>
      <c r="S236" s="19"/>
    </row>
    <row r="237" spans="4:19" x14ac:dyDescent="0.2">
      <c r="D237" s="39"/>
      <c r="E237" s="39"/>
      <c r="S237" s="19"/>
    </row>
    <row r="238" spans="4:19" x14ac:dyDescent="0.2">
      <c r="D238" s="39"/>
      <c r="E238" s="39"/>
      <c r="S238" s="19"/>
    </row>
    <row r="239" spans="4:19" x14ac:dyDescent="0.2">
      <c r="D239" s="39"/>
      <c r="E239" s="39"/>
      <c r="S239" s="19"/>
    </row>
    <row r="240" spans="4:19" x14ac:dyDescent="0.2">
      <c r="D240" s="39"/>
      <c r="E240" s="39"/>
      <c r="S240" s="19"/>
    </row>
    <row r="241" spans="4:19" x14ac:dyDescent="0.2">
      <c r="D241" s="39"/>
      <c r="E241" s="39"/>
      <c r="S241" s="19"/>
    </row>
    <row r="242" spans="4:19" x14ac:dyDescent="0.2">
      <c r="D242" s="39"/>
      <c r="E242" s="39"/>
      <c r="S242" s="19"/>
    </row>
    <row r="243" spans="4:19" x14ac:dyDescent="0.2">
      <c r="D243" s="39"/>
      <c r="E243" s="39"/>
      <c r="S243" s="19"/>
    </row>
    <row r="244" spans="4:19" x14ac:dyDescent="0.2">
      <c r="D244" s="39"/>
      <c r="E244" s="39"/>
      <c r="S244" s="19"/>
    </row>
    <row r="245" spans="4:19" x14ac:dyDescent="0.2">
      <c r="D245" s="39"/>
      <c r="E245" s="39"/>
      <c r="S245" s="19"/>
    </row>
    <row r="246" spans="4:19" x14ac:dyDescent="0.2">
      <c r="D246" s="39"/>
      <c r="E246" s="39"/>
      <c r="S246" s="19"/>
    </row>
    <row r="247" spans="4:19" x14ac:dyDescent="0.2">
      <c r="D247" s="39"/>
      <c r="E247" s="39"/>
      <c r="S247" s="19"/>
    </row>
    <row r="248" spans="4:19" x14ac:dyDescent="0.2">
      <c r="D248" s="39"/>
      <c r="E248" s="39"/>
      <c r="S248" s="19"/>
    </row>
    <row r="249" spans="4:19" x14ac:dyDescent="0.2">
      <c r="D249" s="39"/>
      <c r="E249" s="39"/>
      <c r="S249" s="19"/>
    </row>
    <row r="250" spans="4:19" x14ac:dyDescent="0.2">
      <c r="D250" s="39"/>
      <c r="E250" s="39"/>
      <c r="S250" s="19"/>
    </row>
    <row r="251" spans="4:19" x14ac:dyDescent="0.2">
      <c r="D251" s="39"/>
      <c r="E251" s="39"/>
      <c r="S251" s="19"/>
    </row>
    <row r="252" spans="4:19" x14ac:dyDescent="0.2">
      <c r="D252" s="39"/>
      <c r="E252" s="39"/>
      <c r="S252" s="19"/>
    </row>
    <row r="253" spans="4:19" x14ac:dyDescent="0.2">
      <c r="D253" s="39"/>
      <c r="E253" s="39"/>
      <c r="S253" s="19"/>
    </row>
    <row r="254" spans="4:19" x14ac:dyDescent="0.2">
      <c r="D254" s="39"/>
      <c r="E254" s="39"/>
      <c r="S254" s="19"/>
    </row>
    <row r="255" spans="4:19" x14ac:dyDescent="0.2">
      <c r="D255" s="39"/>
      <c r="E255" s="39"/>
      <c r="S255" s="19"/>
    </row>
    <row r="256" spans="4:19" x14ac:dyDescent="0.2">
      <c r="D256" s="39"/>
      <c r="E256" s="39"/>
      <c r="S256" s="19"/>
    </row>
    <row r="257" spans="4:19" x14ac:dyDescent="0.2">
      <c r="D257" s="39"/>
      <c r="E257" s="39"/>
      <c r="S257" s="19"/>
    </row>
    <row r="258" spans="4:19" x14ac:dyDescent="0.2">
      <c r="D258" s="39"/>
      <c r="E258" s="39"/>
      <c r="S258" s="19"/>
    </row>
    <row r="259" spans="4:19" x14ac:dyDescent="0.2">
      <c r="D259" s="39"/>
      <c r="E259" s="39"/>
      <c r="S259" s="19"/>
    </row>
    <row r="260" spans="4:19" x14ac:dyDescent="0.2">
      <c r="D260" s="39"/>
      <c r="E260" s="39"/>
      <c r="S260" s="19"/>
    </row>
    <row r="261" spans="4:19" x14ac:dyDescent="0.2">
      <c r="D261" s="39"/>
      <c r="E261" s="39"/>
      <c r="S261" s="19"/>
    </row>
    <row r="262" spans="4:19" x14ac:dyDescent="0.2">
      <c r="D262" s="39"/>
      <c r="E262" s="39"/>
      <c r="S262" s="19"/>
    </row>
    <row r="263" spans="4:19" x14ac:dyDescent="0.2">
      <c r="D263" s="39"/>
      <c r="E263" s="39"/>
      <c r="S263" s="19"/>
    </row>
    <row r="264" spans="4:19" x14ac:dyDescent="0.2">
      <c r="D264" s="39"/>
      <c r="E264" s="39"/>
      <c r="S264" s="19"/>
    </row>
    <row r="265" spans="4:19" x14ac:dyDescent="0.2">
      <c r="D265" s="39"/>
      <c r="E265" s="39"/>
      <c r="S265" s="19"/>
    </row>
    <row r="266" spans="4:19" x14ac:dyDescent="0.2">
      <c r="D266" s="39"/>
      <c r="E266" s="39"/>
      <c r="S266" s="19"/>
    </row>
    <row r="267" spans="4:19" x14ac:dyDescent="0.2">
      <c r="D267" s="39"/>
      <c r="E267" s="39"/>
      <c r="S267" s="19"/>
    </row>
    <row r="268" spans="4:19" x14ac:dyDescent="0.2">
      <c r="D268" s="39"/>
      <c r="E268" s="39"/>
      <c r="S268" s="19"/>
    </row>
    <row r="269" spans="4:19" x14ac:dyDescent="0.2">
      <c r="D269" s="39"/>
      <c r="E269" s="39"/>
      <c r="S269" s="19"/>
    </row>
    <row r="270" spans="4:19" x14ac:dyDescent="0.2">
      <c r="D270" s="39"/>
      <c r="E270" s="39"/>
      <c r="S270" s="19"/>
    </row>
    <row r="271" spans="4:19" x14ac:dyDescent="0.2">
      <c r="D271" s="39"/>
      <c r="E271" s="39"/>
      <c r="S271" s="19"/>
    </row>
    <row r="272" spans="4:19" x14ac:dyDescent="0.2">
      <c r="D272" s="39"/>
      <c r="E272" s="39"/>
      <c r="S272" s="19"/>
    </row>
    <row r="273" spans="4:19" x14ac:dyDescent="0.2">
      <c r="D273" s="39"/>
      <c r="E273" s="39"/>
      <c r="S273" s="19"/>
    </row>
    <row r="274" spans="4:19" x14ac:dyDescent="0.2">
      <c r="D274" s="39"/>
      <c r="E274" s="39"/>
      <c r="S274" s="19"/>
    </row>
    <row r="275" spans="4:19" x14ac:dyDescent="0.2">
      <c r="D275" s="39"/>
      <c r="E275" s="39"/>
      <c r="S275" s="19"/>
    </row>
    <row r="276" spans="4:19" x14ac:dyDescent="0.2">
      <c r="D276" s="39"/>
      <c r="E276" s="39"/>
      <c r="S276" s="19"/>
    </row>
    <row r="277" spans="4:19" x14ac:dyDescent="0.2">
      <c r="D277" s="39"/>
      <c r="E277" s="39"/>
      <c r="S277" s="19"/>
    </row>
    <row r="278" spans="4:19" x14ac:dyDescent="0.2">
      <c r="D278" s="39"/>
      <c r="E278" s="39"/>
      <c r="S278" s="19"/>
    </row>
    <row r="279" spans="4:19" x14ac:dyDescent="0.2">
      <c r="D279" s="39"/>
      <c r="E279" s="39"/>
      <c r="S279" s="19"/>
    </row>
    <row r="280" spans="4:19" x14ac:dyDescent="0.2">
      <c r="D280" s="39"/>
      <c r="E280" s="39"/>
      <c r="S280" s="19"/>
    </row>
    <row r="281" spans="4:19" x14ac:dyDescent="0.2">
      <c r="D281" s="39"/>
      <c r="E281" s="39"/>
      <c r="S281" s="19"/>
    </row>
    <row r="282" spans="4:19" x14ac:dyDescent="0.2">
      <c r="D282" s="39"/>
      <c r="E282" s="39"/>
      <c r="S282" s="19"/>
    </row>
    <row r="283" spans="4:19" x14ac:dyDescent="0.2">
      <c r="D283" s="39"/>
      <c r="E283" s="39"/>
      <c r="S283" s="19"/>
    </row>
    <row r="284" spans="4:19" x14ac:dyDescent="0.2">
      <c r="D284" s="39"/>
      <c r="E284" s="39"/>
      <c r="S284" s="19"/>
    </row>
    <row r="285" spans="4:19" x14ac:dyDescent="0.2">
      <c r="D285" s="39"/>
      <c r="E285" s="39"/>
      <c r="S285" s="19"/>
    </row>
    <row r="286" spans="4:19" x14ac:dyDescent="0.2">
      <c r="D286" s="39"/>
      <c r="E286" s="39"/>
      <c r="S286" s="19"/>
    </row>
    <row r="287" spans="4:19" x14ac:dyDescent="0.2">
      <c r="D287" s="39"/>
      <c r="E287" s="39"/>
      <c r="S287" s="19"/>
    </row>
    <row r="288" spans="4:19" x14ac:dyDescent="0.2">
      <c r="D288" s="39"/>
      <c r="E288" s="39"/>
      <c r="S288" s="19"/>
    </row>
    <row r="289" spans="4:19" x14ac:dyDescent="0.2">
      <c r="D289" s="39"/>
      <c r="E289" s="39"/>
      <c r="S289" s="19"/>
    </row>
    <row r="290" spans="4:19" x14ac:dyDescent="0.2">
      <c r="D290" s="39"/>
      <c r="E290" s="39"/>
      <c r="S290" s="19"/>
    </row>
    <row r="291" spans="4:19" x14ac:dyDescent="0.2">
      <c r="D291" s="39"/>
      <c r="E291" s="39"/>
      <c r="S291" s="19"/>
    </row>
    <row r="292" spans="4:19" x14ac:dyDescent="0.2">
      <c r="D292" s="39"/>
      <c r="E292" s="39"/>
      <c r="S292" s="19"/>
    </row>
    <row r="293" spans="4:19" x14ac:dyDescent="0.2">
      <c r="D293" s="39"/>
      <c r="E293" s="39"/>
      <c r="S293" s="19"/>
    </row>
    <row r="294" spans="4:19" x14ac:dyDescent="0.2">
      <c r="D294" s="39"/>
      <c r="E294" s="39"/>
      <c r="S294" s="19"/>
    </row>
    <row r="295" spans="4:19" x14ac:dyDescent="0.2">
      <c r="D295" s="39"/>
      <c r="E295" s="39"/>
      <c r="S295" s="19"/>
    </row>
    <row r="296" spans="4:19" x14ac:dyDescent="0.2">
      <c r="D296" s="39"/>
      <c r="E296" s="39"/>
      <c r="S296" s="19"/>
    </row>
    <row r="297" spans="4:19" x14ac:dyDescent="0.2">
      <c r="D297" s="39"/>
      <c r="E297" s="39"/>
      <c r="S297" s="19"/>
    </row>
    <row r="298" spans="4:19" x14ac:dyDescent="0.2">
      <c r="D298" s="39"/>
      <c r="E298" s="39"/>
      <c r="S298" s="19"/>
    </row>
    <row r="299" spans="4:19" x14ac:dyDescent="0.2">
      <c r="D299" s="39"/>
      <c r="E299" s="39"/>
      <c r="S299" s="19"/>
    </row>
    <row r="300" spans="4:19" x14ac:dyDescent="0.2">
      <c r="D300" s="39"/>
      <c r="E300" s="39"/>
      <c r="S300" s="19"/>
    </row>
    <row r="301" spans="4:19" x14ac:dyDescent="0.2">
      <c r="D301" s="39"/>
      <c r="E301" s="39"/>
      <c r="S301" s="19"/>
    </row>
    <row r="302" spans="4:19" x14ac:dyDescent="0.2">
      <c r="D302" s="39"/>
      <c r="E302" s="39"/>
      <c r="S302" s="19"/>
    </row>
    <row r="303" spans="4:19" x14ac:dyDescent="0.2">
      <c r="D303" s="39"/>
      <c r="E303" s="39"/>
      <c r="S303" s="19"/>
    </row>
    <row r="304" spans="4:19" x14ac:dyDescent="0.2">
      <c r="D304" s="39"/>
      <c r="E304" s="39"/>
      <c r="S304" s="19"/>
    </row>
    <row r="305" spans="4:19" x14ac:dyDescent="0.2">
      <c r="D305" s="39"/>
      <c r="E305" s="39"/>
      <c r="S305" s="19"/>
    </row>
    <row r="306" spans="4:19" x14ac:dyDescent="0.2">
      <c r="D306" s="39"/>
      <c r="E306" s="39"/>
      <c r="S306" s="19"/>
    </row>
    <row r="307" spans="4:19" x14ac:dyDescent="0.2">
      <c r="D307" s="39"/>
      <c r="E307" s="39"/>
      <c r="S307" s="19"/>
    </row>
    <row r="308" spans="4:19" x14ac:dyDescent="0.2">
      <c r="D308" s="39"/>
      <c r="E308" s="39"/>
      <c r="S308" s="19"/>
    </row>
    <row r="309" spans="4:19" x14ac:dyDescent="0.2">
      <c r="D309" s="39"/>
      <c r="E309" s="39"/>
      <c r="S309" s="19"/>
    </row>
    <row r="310" spans="4:19" x14ac:dyDescent="0.2">
      <c r="D310" s="39"/>
      <c r="E310" s="39"/>
      <c r="S310" s="19"/>
    </row>
    <row r="311" spans="4:19" x14ac:dyDescent="0.2">
      <c r="D311" s="39"/>
      <c r="E311" s="39"/>
      <c r="S311" s="19"/>
    </row>
    <row r="312" spans="4:19" x14ac:dyDescent="0.2">
      <c r="D312" s="39"/>
      <c r="E312" s="39"/>
      <c r="S312" s="19"/>
    </row>
    <row r="313" spans="4:19" x14ac:dyDescent="0.2">
      <c r="D313" s="39"/>
      <c r="E313" s="39"/>
      <c r="S313" s="19"/>
    </row>
    <row r="314" spans="4:19" x14ac:dyDescent="0.2">
      <c r="D314" s="39"/>
      <c r="E314" s="39"/>
      <c r="S314" s="19"/>
    </row>
    <row r="315" spans="4:19" x14ac:dyDescent="0.2">
      <c r="D315" s="39"/>
      <c r="E315" s="39"/>
      <c r="S315" s="19"/>
    </row>
    <row r="316" spans="4:19" x14ac:dyDescent="0.2">
      <c r="D316" s="39"/>
      <c r="E316" s="39"/>
      <c r="S316" s="19"/>
    </row>
    <row r="317" spans="4:19" x14ac:dyDescent="0.2">
      <c r="D317" s="39"/>
      <c r="E317" s="39"/>
      <c r="S317" s="19"/>
    </row>
    <row r="318" spans="4:19" x14ac:dyDescent="0.2">
      <c r="D318" s="39"/>
      <c r="E318" s="39"/>
      <c r="S318" s="19"/>
    </row>
    <row r="319" spans="4:19" x14ac:dyDescent="0.2">
      <c r="D319" s="39"/>
      <c r="E319" s="39"/>
      <c r="S319" s="19"/>
    </row>
    <row r="320" spans="4:19" x14ac:dyDescent="0.2">
      <c r="D320" s="39"/>
      <c r="E320" s="39"/>
      <c r="S320" s="19"/>
    </row>
    <row r="321" spans="4:19" x14ac:dyDescent="0.2">
      <c r="D321" s="39"/>
      <c r="E321" s="39"/>
      <c r="S321" s="19"/>
    </row>
    <row r="322" spans="4:19" x14ac:dyDescent="0.2">
      <c r="D322" s="39"/>
      <c r="E322" s="39"/>
      <c r="S322" s="19"/>
    </row>
    <row r="323" spans="4:19" x14ac:dyDescent="0.2">
      <c r="D323" s="39"/>
      <c r="E323" s="39"/>
      <c r="S323" s="19"/>
    </row>
    <row r="324" spans="4:19" x14ac:dyDescent="0.2">
      <c r="D324" s="39"/>
      <c r="E324" s="39"/>
      <c r="S324" s="19"/>
    </row>
    <row r="325" spans="4:19" x14ac:dyDescent="0.2">
      <c r="D325" s="39"/>
      <c r="E325" s="39"/>
      <c r="S325" s="19"/>
    </row>
    <row r="326" spans="4:19" x14ac:dyDescent="0.2">
      <c r="D326" s="39"/>
      <c r="E326" s="39"/>
      <c r="S326" s="19"/>
    </row>
    <row r="327" spans="4:19" x14ac:dyDescent="0.2">
      <c r="D327" s="39"/>
      <c r="E327" s="39"/>
      <c r="S327" s="19"/>
    </row>
    <row r="328" spans="4:19" x14ac:dyDescent="0.2">
      <c r="D328" s="39"/>
      <c r="E328" s="39"/>
      <c r="S328" s="19"/>
    </row>
    <row r="329" spans="4:19" x14ac:dyDescent="0.2">
      <c r="D329" s="39"/>
      <c r="E329" s="39"/>
      <c r="S329" s="19"/>
    </row>
    <row r="330" spans="4:19" x14ac:dyDescent="0.2">
      <c r="D330" s="39"/>
      <c r="E330" s="39"/>
      <c r="S330" s="19"/>
    </row>
    <row r="331" spans="4:19" x14ac:dyDescent="0.2">
      <c r="D331" s="39"/>
      <c r="E331" s="39"/>
      <c r="S331" s="19"/>
    </row>
    <row r="332" spans="4:19" x14ac:dyDescent="0.2">
      <c r="D332" s="39"/>
      <c r="E332" s="39"/>
      <c r="S332" s="19"/>
    </row>
    <row r="333" spans="4:19" x14ac:dyDescent="0.2">
      <c r="D333" s="39"/>
      <c r="E333" s="39"/>
      <c r="S333" s="19"/>
    </row>
    <row r="334" spans="4:19" x14ac:dyDescent="0.2">
      <c r="D334" s="39"/>
      <c r="E334" s="39"/>
      <c r="S334" s="19"/>
    </row>
    <row r="335" spans="4:19" x14ac:dyDescent="0.2">
      <c r="D335" s="39"/>
      <c r="E335" s="39"/>
      <c r="S335" s="19"/>
    </row>
    <row r="336" spans="4:19" x14ac:dyDescent="0.2">
      <c r="D336" s="39"/>
      <c r="E336" s="39"/>
      <c r="S336" s="19"/>
    </row>
    <row r="337" spans="4:19" x14ac:dyDescent="0.2">
      <c r="D337" s="39"/>
      <c r="E337" s="39"/>
      <c r="S337" s="19"/>
    </row>
    <row r="338" spans="4:19" x14ac:dyDescent="0.2">
      <c r="D338" s="39"/>
      <c r="E338" s="39"/>
      <c r="S338" s="19"/>
    </row>
    <row r="339" spans="4:19" x14ac:dyDescent="0.2">
      <c r="D339" s="39"/>
      <c r="E339" s="39"/>
      <c r="S339" s="19"/>
    </row>
    <row r="340" spans="4:19" x14ac:dyDescent="0.2">
      <c r="D340" s="39"/>
      <c r="E340" s="39"/>
      <c r="S340" s="19"/>
    </row>
    <row r="341" spans="4:19" x14ac:dyDescent="0.2">
      <c r="D341" s="39"/>
      <c r="E341" s="39"/>
      <c r="S341" s="19"/>
    </row>
    <row r="342" spans="4:19" x14ac:dyDescent="0.2">
      <c r="D342" s="39"/>
      <c r="E342" s="39"/>
      <c r="S342" s="19"/>
    </row>
    <row r="343" spans="4:19" x14ac:dyDescent="0.2">
      <c r="D343" s="39"/>
      <c r="E343" s="39"/>
      <c r="S343" s="19"/>
    </row>
    <row r="344" spans="4:19" x14ac:dyDescent="0.2">
      <c r="D344" s="39"/>
      <c r="E344" s="39"/>
      <c r="S344" s="19"/>
    </row>
    <row r="345" spans="4:19" x14ac:dyDescent="0.2">
      <c r="D345" s="39"/>
      <c r="E345" s="39"/>
      <c r="S345" s="19"/>
    </row>
    <row r="346" spans="4:19" x14ac:dyDescent="0.2">
      <c r="D346" s="39"/>
      <c r="E346" s="39"/>
      <c r="S346" s="19"/>
    </row>
    <row r="347" spans="4:19" x14ac:dyDescent="0.2">
      <c r="D347" s="39"/>
      <c r="E347" s="39"/>
      <c r="S347" s="19"/>
    </row>
    <row r="348" spans="4:19" x14ac:dyDescent="0.2">
      <c r="D348" s="39"/>
      <c r="E348" s="39"/>
      <c r="S348" s="19"/>
    </row>
    <row r="349" spans="4:19" x14ac:dyDescent="0.2">
      <c r="D349" s="39"/>
      <c r="E349" s="39"/>
      <c r="S349" s="19"/>
    </row>
    <row r="350" spans="4:19" x14ac:dyDescent="0.2">
      <c r="D350" s="39"/>
      <c r="E350" s="39"/>
      <c r="S350" s="19"/>
    </row>
    <row r="351" spans="4:19" x14ac:dyDescent="0.2">
      <c r="D351" s="39"/>
      <c r="E351" s="39"/>
      <c r="S351" s="19"/>
    </row>
    <row r="352" spans="4:19" x14ac:dyDescent="0.2">
      <c r="D352" s="39"/>
      <c r="E352" s="39"/>
      <c r="S352" s="19"/>
    </row>
    <row r="353" spans="4:19" x14ac:dyDescent="0.2">
      <c r="D353" s="39"/>
      <c r="E353" s="39"/>
      <c r="S353" s="19"/>
    </row>
    <row r="354" spans="4:19" x14ac:dyDescent="0.2">
      <c r="D354" s="39"/>
      <c r="E354" s="39"/>
      <c r="S354" s="19"/>
    </row>
    <row r="355" spans="4:19" x14ac:dyDescent="0.2">
      <c r="D355" s="39"/>
      <c r="E355" s="39"/>
      <c r="S355" s="19"/>
    </row>
    <row r="356" spans="4:19" x14ac:dyDescent="0.2">
      <c r="D356" s="39"/>
      <c r="E356" s="39"/>
      <c r="S356" s="19"/>
    </row>
    <row r="357" spans="4:19" x14ac:dyDescent="0.2">
      <c r="D357" s="39"/>
      <c r="E357" s="39"/>
      <c r="S357" s="19"/>
    </row>
    <row r="358" spans="4:19" x14ac:dyDescent="0.2">
      <c r="D358" s="39"/>
      <c r="E358" s="39"/>
      <c r="S358" s="19"/>
    </row>
    <row r="359" spans="4:19" x14ac:dyDescent="0.2">
      <c r="D359" s="39"/>
      <c r="E359" s="39"/>
      <c r="S359" s="19"/>
    </row>
    <row r="360" spans="4:19" x14ac:dyDescent="0.2">
      <c r="D360" s="39"/>
      <c r="E360" s="39"/>
      <c r="S360" s="19"/>
    </row>
    <row r="361" spans="4:19" x14ac:dyDescent="0.2">
      <c r="D361" s="39"/>
      <c r="E361" s="39"/>
      <c r="S361" s="19"/>
    </row>
    <row r="362" spans="4:19" x14ac:dyDescent="0.2">
      <c r="D362" s="39"/>
      <c r="E362" s="39"/>
      <c r="S362" s="19"/>
    </row>
    <row r="363" spans="4:19" x14ac:dyDescent="0.2">
      <c r="D363" s="39"/>
      <c r="E363" s="39"/>
      <c r="S363" s="19"/>
    </row>
    <row r="364" spans="4:19" x14ac:dyDescent="0.2">
      <c r="D364" s="39"/>
      <c r="E364" s="39"/>
      <c r="S364" s="19"/>
    </row>
    <row r="365" spans="4:19" x14ac:dyDescent="0.2">
      <c r="D365" s="39"/>
      <c r="E365" s="39"/>
      <c r="S365" s="19"/>
    </row>
    <row r="366" spans="4:19" x14ac:dyDescent="0.2">
      <c r="D366" s="39"/>
      <c r="E366" s="39"/>
      <c r="S366" s="19"/>
    </row>
    <row r="367" spans="4:19" x14ac:dyDescent="0.2">
      <c r="D367" s="39"/>
      <c r="E367" s="39"/>
      <c r="S367" s="19"/>
    </row>
    <row r="368" spans="4:19" x14ac:dyDescent="0.2">
      <c r="D368" s="39"/>
      <c r="E368" s="39"/>
      <c r="S368" s="19"/>
    </row>
    <row r="369" spans="4:19" x14ac:dyDescent="0.2">
      <c r="D369" s="39"/>
      <c r="E369" s="39"/>
      <c r="S369" s="19"/>
    </row>
    <row r="370" spans="4:19" x14ac:dyDescent="0.2">
      <c r="D370" s="39"/>
      <c r="E370" s="39"/>
      <c r="S370" s="19"/>
    </row>
    <row r="371" spans="4:19" x14ac:dyDescent="0.2">
      <c r="D371" s="39"/>
      <c r="E371" s="39"/>
      <c r="S371" s="19"/>
    </row>
    <row r="372" spans="4:19" x14ac:dyDescent="0.2">
      <c r="D372" s="39"/>
      <c r="E372" s="39"/>
      <c r="S372" s="19"/>
    </row>
    <row r="373" spans="4:19" x14ac:dyDescent="0.2">
      <c r="D373" s="39"/>
      <c r="E373" s="39"/>
      <c r="S373" s="19"/>
    </row>
    <row r="374" spans="4:19" x14ac:dyDescent="0.2">
      <c r="D374" s="39"/>
      <c r="E374" s="39"/>
      <c r="S374" s="19"/>
    </row>
    <row r="375" spans="4:19" x14ac:dyDescent="0.2">
      <c r="D375" s="39"/>
      <c r="E375" s="39"/>
      <c r="S375" s="19"/>
    </row>
    <row r="376" spans="4:19" x14ac:dyDescent="0.2">
      <c r="D376" s="39"/>
      <c r="E376" s="39"/>
      <c r="S376" s="19"/>
    </row>
    <row r="377" spans="4:19" x14ac:dyDescent="0.2">
      <c r="D377" s="39"/>
      <c r="E377" s="39"/>
      <c r="S377" s="19"/>
    </row>
    <row r="378" spans="4:19" x14ac:dyDescent="0.2">
      <c r="D378" s="39"/>
      <c r="E378" s="39"/>
      <c r="S378" s="19"/>
    </row>
    <row r="379" spans="4:19" x14ac:dyDescent="0.2">
      <c r="D379" s="39"/>
      <c r="E379" s="39"/>
      <c r="S379" s="19"/>
    </row>
    <row r="380" spans="4:19" x14ac:dyDescent="0.2">
      <c r="D380" s="39"/>
      <c r="E380" s="39"/>
      <c r="S380" s="19"/>
    </row>
    <row r="381" spans="4:19" x14ac:dyDescent="0.2">
      <c r="D381" s="39"/>
      <c r="E381" s="39"/>
      <c r="S381" s="19"/>
    </row>
    <row r="382" spans="4:19" x14ac:dyDescent="0.2">
      <c r="D382" s="39"/>
      <c r="E382" s="39"/>
      <c r="S382" s="19"/>
    </row>
    <row r="383" spans="4:19" x14ac:dyDescent="0.2">
      <c r="D383" s="39"/>
      <c r="E383" s="39"/>
      <c r="S383" s="19"/>
    </row>
    <row r="384" spans="4:19" x14ac:dyDescent="0.2">
      <c r="D384" s="39"/>
      <c r="E384" s="39"/>
      <c r="S384" s="19"/>
    </row>
    <row r="385" spans="4:19" x14ac:dyDescent="0.2">
      <c r="D385" s="39"/>
      <c r="E385" s="39"/>
      <c r="S385" s="19"/>
    </row>
    <row r="386" spans="4:19" x14ac:dyDescent="0.2">
      <c r="D386" s="39"/>
      <c r="E386" s="39"/>
      <c r="S386" s="19"/>
    </row>
    <row r="387" spans="4:19" x14ac:dyDescent="0.2">
      <c r="D387" s="39"/>
      <c r="E387" s="39"/>
      <c r="S387" s="19"/>
    </row>
    <row r="388" spans="4:19" x14ac:dyDescent="0.2">
      <c r="D388" s="39"/>
      <c r="E388" s="39"/>
      <c r="S388" s="19"/>
    </row>
    <row r="389" spans="4:19" x14ac:dyDescent="0.2">
      <c r="D389" s="39"/>
      <c r="E389" s="39"/>
      <c r="S389" s="19"/>
    </row>
    <row r="390" spans="4:19" x14ac:dyDescent="0.2">
      <c r="D390" s="39"/>
      <c r="E390" s="39"/>
      <c r="S390" s="19"/>
    </row>
    <row r="391" spans="4:19" x14ac:dyDescent="0.2">
      <c r="D391" s="39"/>
      <c r="E391" s="39"/>
      <c r="S391" s="19"/>
    </row>
    <row r="392" spans="4:19" x14ac:dyDescent="0.2">
      <c r="D392" s="39"/>
      <c r="E392" s="39"/>
      <c r="S392" s="19"/>
    </row>
    <row r="393" spans="4:19" x14ac:dyDescent="0.2">
      <c r="D393" s="39"/>
      <c r="E393" s="39"/>
      <c r="S393" s="19"/>
    </row>
    <row r="394" spans="4:19" x14ac:dyDescent="0.2">
      <c r="D394" s="39"/>
      <c r="E394" s="39"/>
      <c r="S394" s="19"/>
    </row>
    <row r="395" spans="4:19" x14ac:dyDescent="0.2">
      <c r="D395" s="39"/>
      <c r="E395" s="39"/>
      <c r="S395" s="19"/>
    </row>
    <row r="396" spans="4:19" x14ac:dyDescent="0.2">
      <c r="D396" s="39"/>
      <c r="E396" s="39"/>
      <c r="S396" s="19"/>
    </row>
    <row r="397" spans="4:19" x14ac:dyDescent="0.2">
      <c r="D397" s="39"/>
      <c r="E397" s="39"/>
      <c r="S397" s="19"/>
    </row>
    <row r="398" spans="4:19" x14ac:dyDescent="0.2">
      <c r="D398" s="39"/>
      <c r="E398" s="39"/>
      <c r="S398" s="19"/>
    </row>
    <row r="399" spans="4:19" x14ac:dyDescent="0.2">
      <c r="D399" s="39"/>
      <c r="E399" s="39"/>
      <c r="S399" s="19"/>
    </row>
    <row r="400" spans="4:19" x14ac:dyDescent="0.2">
      <c r="D400" s="39"/>
      <c r="E400" s="39"/>
      <c r="S400" s="19"/>
    </row>
    <row r="401" spans="4:19" x14ac:dyDescent="0.2">
      <c r="D401" s="39"/>
      <c r="E401" s="39"/>
      <c r="S401" s="19"/>
    </row>
  </sheetData>
  <conditionalFormatting sqref="B8:B18 B21:B46">
    <cfRule type="cellIs" dxfId="2" priority="3" stopIfTrue="1" operator="equal">
      <formula>"Adjustment to Income/Expense/Rate Base:"</formula>
    </cfRule>
  </conditionalFormatting>
  <conditionalFormatting sqref="K1">
    <cfRule type="cellIs" dxfId="1" priority="2" stopIfTrue="1" operator="equal">
      <formula>"x.x"</formula>
    </cfRule>
  </conditionalFormatting>
  <conditionalFormatting sqref="B19:B20">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H46:H47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WVP47 H65580:H65583 JD65580:JD65583 SZ65580:SZ65583 ACV65580:ACV65583 AMR65580:AMR65583 AWN65580:AWN65583 BGJ65580:BGJ65583 BQF65580:BQF65583 CAB65580:CAB65583 CJX65580:CJX65583 CTT65580:CTT65583 DDP65580:DDP65583 DNL65580:DNL65583 DXH65580:DXH65583 EHD65580:EHD65583 EQZ65580:EQZ65583 FAV65580:FAV65583 FKR65580:FKR65583 FUN65580:FUN65583 GEJ65580:GEJ65583 GOF65580:GOF65583 GYB65580:GYB65583 HHX65580:HHX65583 HRT65580:HRT65583 IBP65580:IBP65583 ILL65580:ILL65583 IVH65580:IVH65583 JFD65580:JFD65583 JOZ65580:JOZ65583 JYV65580:JYV65583 KIR65580:KIR65583 KSN65580:KSN65583 LCJ65580:LCJ65583 LMF65580:LMF65583 LWB65580:LWB65583 MFX65580:MFX65583 MPT65580:MPT65583 MZP65580:MZP65583 NJL65580:NJL65583 NTH65580:NTH65583 ODD65580:ODD65583 OMZ65580:OMZ65583 OWV65580:OWV65583 PGR65580:PGR65583 PQN65580:PQN65583 QAJ65580:QAJ65583 QKF65580:QKF65583 QUB65580:QUB65583 RDX65580:RDX65583 RNT65580:RNT65583 RXP65580:RXP65583 SHL65580:SHL65583 SRH65580:SRH65583 TBD65580:TBD65583 TKZ65580:TKZ65583 TUV65580:TUV65583 UER65580:UER65583 UON65580:UON65583 UYJ65580:UYJ65583 VIF65580:VIF65583 VSB65580:VSB65583 WBX65580:WBX65583 WLT65580:WLT65583 WVP65580:WVP65583 H131116:H131119 JD131116:JD131119 SZ131116:SZ131119 ACV131116:ACV131119 AMR131116:AMR131119 AWN131116:AWN131119 BGJ131116:BGJ131119 BQF131116:BQF131119 CAB131116:CAB131119 CJX131116:CJX131119 CTT131116:CTT131119 DDP131116:DDP131119 DNL131116:DNL131119 DXH131116:DXH131119 EHD131116:EHD131119 EQZ131116:EQZ131119 FAV131116:FAV131119 FKR131116:FKR131119 FUN131116:FUN131119 GEJ131116:GEJ131119 GOF131116:GOF131119 GYB131116:GYB131119 HHX131116:HHX131119 HRT131116:HRT131119 IBP131116:IBP131119 ILL131116:ILL131119 IVH131116:IVH131119 JFD131116:JFD131119 JOZ131116:JOZ131119 JYV131116:JYV131119 KIR131116:KIR131119 KSN131116:KSN131119 LCJ131116:LCJ131119 LMF131116:LMF131119 LWB131116:LWB131119 MFX131116:MFX131119 MPT131116:MPT131119 MZP131116:MZP131119 NJL131116:NJL131119 NTH131116:NTH131119 ODD131116:ODD131119 OMZ131116:OMZ131119 OWV131116:OWV131119 PGR131116:PGR131119 PQN131116:PQN131119 QAJ131116:QAJ131119 QKF131116:QKF131119 QUB131116:QUB131119 RDX131116:RDX131119 RNT131116:RNT131119 RXP131116:RXP131119 SHL131116:SHL131119 SRH131116:SRH131119 TBD131116:TBD131119 TKZ131116:TKZ131119 TUV131116:TUV131119 UER131116:UER131119 UON131116:UON131119 UYJ131116:UYJ131119 VIF131116:VIF131119 VSB131116:VSB131119 WBX131116:WBX131119 WLT131116:WLT131119 WVP131116:WVP131119 H196652:H196655 JD196652:JD196655 SZ196652:SZ196655 ACV196652:ACV196655 AMR196652:AMR196655 AWN196652:AWN196655 BGJ196652:BGJ196655 BQF196652:BQF196655 CAB196652:CAB196655 CJX196652:CJX196655 CTT196652:CTT196655 DDP196652:DDP196655 DNL196652:DNL196655 DXH196652:DXH196655 EHD196652:EHD196655 EQZ196652:EQZ196655 FAV196652:FAV196655 FKR196652:FKR196655 FUN196652:FUN196655 GEJ196652:GEJ196655 GOF196652:GOF196655 GYB196652:GYB196655 HHX196652:HHX196655 HRT196652:HRT196655 IBP196652:IBP196655 ILL196652:ILL196655 IVH196652:IVH196655 JFD196652:JFD196655 JOZ196652:JOZ196655 JYV196652:JYV196655 KIR196652:KIR196655 KSN196652:KSN196655 LCJ196652:LCJ196655 LMF196652:LMF196655 LWB196652:LWB196655 MFX196652:MFX196655 MPT196652:MPT196655 MZP196652:MZP196655 NJL196652:NJL196655 NTH196652:NTH196655 ODD196652:ODD196655 OMZ196652:OMZ196655 OWV196652:OWV196655 PGR196652:PGR196655 PQN196652:PQN196655 QAJ196652:QAJ196655 QKF196652:QKF196655 QUB196652:QUB196655 RDX196652:RDX196655 RNT196652:RNT196655 RXP196652:RXP196655 SHL196652:SHL196655 SRH196652:SRH196655 TBD196652:TBD196655 TKZ196652:TKZ196655 TUV196652:TUV196655 UER196652:UER196655 UON196652:UON196655 UYJ196652:UYJ196655 VIF196652:VIF196655 VSB196652:VSB196655 WBX196652:WBX196655 WLT196652:WLT196655 WVP196652:WVP196655 H262188:H262191 JD262188:JD262191 SZ262188:SZ262191 ACV262188:ACV262191 AMR262188:AMR262191 AWN262188:AWN262191 BGJ262188:BGJ262191 BQF262188:BQF262191 CAB262188:CAB262191 CJX262188:CJX262191 CTT262188:CTT262191 DDP262188:DDP262191 DNL262188:DNL262191 DXH262188:DXH262191 EHD262188:EHD262191 EQZ262188:EQZ262191 FAV262188:FAV262191 FKR262188:FKR262191 FUN262188:FUN262191 GEJ262188:GEJ262191 GOF262188:GOF262191 GYB262188:GYB262191 HHX262188:HHX262191 HRT262188:HRT262191 IBP262188:IBP262191 ILL262188:ILL262191 IVH262188:IVH262191 JFD262188:JFD262191 JOZ262188:JOZ262191 JYV262188:JYV262191 KIR262188:KIR262191 KSN262188:KSN262191 LCJ262188:LCJ262191 LMF262188:LMF262191 LWB262188:LWB262191 MFX262188:MFX262191 MPT262188:MPT262191 MZP262188:MZP262191 NJL262188:NJL262191 NTH262188:NTH262191 ODD262188:ODD262191 OMZ262188:OMZ262191 OWV262188:OWV262191 PGR262188:PGR262191 PQN262188:PQN262191 QAJ262188:QAJ262191 QKF262188:QKF262191 QUB262188:QUB262191 RDX262188:RDX262191 RNT262188:RNT262191 RXP262188:RXP262191 SHL262188:SHL262191 SRH262188:SRH262191 TBD262188:TBD262191 TKZ262188:TKZ262191 TUV262188:TUV262191 UER262188:UER262191 UON262188:UON262191 UYJ262188:UYJ262191 VIF262188:VIF262191 VSB262188:VSB262191 WBX262188:WBX262191 WLT262188:WLT262191 WVP262188:WVP262191 H327724:H327727 JD327724:JD327727 SZ327724:SZ327727 ACV327724:ACV327727 AMR327724:AMR327727 AWN327724:AWN327727 BGJ327724:BGJ327727 BQF327724:BQF327727 CAB327724:CAB327727 CJX327724:CJX327727 CTT327724:CTT327727 DDP327724:DDP327727 DNL327724:DNL327727 DXH327724:DXH327727 EHD327724:EHD327727 EQZ327724:EQZ327727 FAV327724:FAV327727 FKR327724:FKR327727 FUN327724:FUN327727 GEJ327724:GEJ327727 GOF327724:GOF327727 GYB327724:GYB327727 HHX327724:HHX327727 HRT327724:HRT327727 IBP327724:IBP327727 ILL327724:ILL327727 IVH327724:IVH327727 JFD327724:JFD327727 JOZ327724:JOZ327727 JYV327724:JYV327727 KIR327724:KIR327727 KSN327724:KSN327727 LCJ327724:LCJ327727 LMF327724:LMF327727 LWB327724:LWB327727 MFX327724:MFX327727 MPT327724:MPT327727 MZP327724:MZP327727 NJL327724:NJL327727 NTH327724:NTH327727 ODD327724:ODD327727 OMZ327724:OMZ327727 OWV327724:OWV327727 PGR327724:PGR327727 PQN327724:PQN327727 QAJ327724:QAJ327727 QKF327724:QKF327727 QUB327724:QUB327727 RDX327724:RDX327727 RNT327724:RNT327727 RXP327724:RXP327727 SHL327724:SHL327727 SRH327724:SRH327727 TBD327724:TBD327727 TKZ327724:TKZ327727 TUV327724:TUV327727 UER327724:UER327727 UON327724:UON327727 UYJ327724:UYJ327727 VIF327724:VIF327727 VSB327724:VSB327727 WBX327724:WBX327727 WLT327724:WLT327727 WVP327724:WVP327727 H393260:H393263 JD393260:JD393263 SZ393260:SZ393263 ACV393260:ACV393263 AMR393260:AMR393263 AWN393260:AWN393263 BGJ393260:BGJ393263 BQF393260:BQF393263 CAB393260:CAB393263 CJX393260:CJX393263 CTT393260:CTT393263 DDP393260:DDP393263 DNL393260:DNL393263 DXH393260:DXH393263 EHD393260:EHD393263 EQZ393260:EQZ393263 FAV393260:FAV393263 FKR393260:FKR393263 FUN393260:FUN393263 GEJ393260:GEJ393263 GOF393260:GOF393263 GYB393260:GYB393263 HHX393260:HHX393263 HRT393260:HRT393263 IBP393260:IBP393263 ILL393260:ILL393263 IVH393260:IVH393263 JFD393260:JFD393263 JOZ393260:JOZ393263 JYV393260:JYV393263 KIR393260:KIR393263 KSN393260:KSN393263 LCJ393260:LCJ393263 LMF393260:LMF393263 LWB393260:LWB393263 MFX393260:MFX393263 MPT393260:MPT393263 MZP393260:MZP393263 NJL393260:NJL393263 NTH393260:NTH393263 ODD393260:ODD393263 OMZ393260:OMZ393263 OWV393260:OWV393263 PGR393260:PGR393263 PQN393260:PQN393263 QAJ393260:QAJ393263 QKF393260:QKF393263 QUB393260:QUB393263 RDX393260:RDX393263 RNT393260:RNT393263 RXP393260:RXP393263 SHL393260:SHL393263 SRH393260:SRH393263 TBD393260:TBD393263 TKZ393260:TKZ393263 TUV393260:TUV393263 UER393260:UER393263 UON393260:UON393263 UYJ393260:UYJ393263 VIF393260:VIF393263 VSB393260:VSB393263 WBX393260:WBX393263 WLT393260:WLT393263 WVP393260:WVP393263 H458796:H458799 JD458796:JD458799 SZ458796:SZ458799 ACV458796:ACV458799 AMR458796:AMR458799 AWN458796:AWN458799 BGJ458796:BGJ458799 BQF458796:BQF458799 CAB458796:CAB458799 CJX458796:CJX458799 CTT458796:CTT458799 DDP458796:DDP458799 DNL458796:DNL458799 DXH458796:DXH458799 EHD458796:EHD458799 EQZ458796:EQZ458799 FAV458796:FAV458799 FKR458796:FKR458799 FUN458796:FUN458799 GEJ458796:GEJ458799 GOF458796:GOF458799 GYB458796:GYB458799 HHX458796:HHX458799 HRT458796:HRT458799 IBP458796:IBP458799 ILL458796:ILL458799 IVH458796:IVH458799 JFD458796:JFD458799 JOZ458796:JOZ458799 JYV458796:JYV458799 KIR458796:KIR458799 KSN458796:KSN458799 LCJ458796:LCJ458799 LMF458796:LMF458799 LWB458796:LWB458799 MFX458796:MFX458799 MPT458796:MPT458799 MZP458796:MZP458799 NJL458796:NJL458799 NTH458796:NTH458799 ODD458796:ODD458799 OMZ458796:OMZ458799 OWV458796:OWV458799 PGR458796:PGR458799 PQN458796:PQN458799 QAJ458796:QAJ458799 QKF458796:QKF458799 QUB458796:QUB458799 RDX458796:RDX458799 RNT458796:RNT458799 RXP458796:RXP458799 SHL458796:SHL458799 SRH458796:SRH458799 TBD458796:TBD458799 TKZ458796:TKZ458799 TUV458796:TUV458799 UER458796:UER458799 UON458796:UON458799 UYJ458796:UYJ458799 VIF458796:VIF458799 VSB458796:VSB458799 WBX458796:WBX458799 WLT458796:WLT458799 WVP458796:WVP458799 H524332:H524335 JD524332:JD524335 SZ524332:SZ524335 ACV524332:ACV524335 AMR524332:AMR524335 AWN524332:AWN524335 BGJ524332:BGJ524335 BQF524332:BQF524335 CAB524332:CAB524335 CJX524332:CJX524335 CTT524332:CTT524335 DDP524332:DDP524335 DNL524332:DNL524335 DXH524332:DXH524335 EHD524332:EHD524335 EQZ524332:EQZ524335 FAV524332:FAV524335 FKR524332:FKR524335 FUN524332:FUN524335 GEJ524332:GEJ524335 GOF524332:GOF524335 GYB524332:GYB524335 HHX524332:HHX524335 HRT524332:HRT524335 IBP524332:IBP524335 ILL524332:ILL524335 IVH524332:IVH524335 JFD524332:JFD524335 JOZ524332:JOZ524335 JYV524332:JYV524335 KIR524332:KIR524335 KSN524332:KSN524335 LCJ524332:LCJ524335 LMF524332:LMF524335 LWB524332:LWB524335 MFX524332:MFX524335 MPT524332:MPT524335 MZP524332:MZP524335 NJL524332:NJL524335 NTH524332:NTH524335 ODD524332:ODD524335 OMZ524332:OMZ524335 OWV524332:OWV524335 PGR524332:PGR524335 PQN524332:PQN524335 QAJ524332:QAJ524335 QKF524332:QKF524335 QUB524332:QUB524335 RDX524332:RDX524335 RNT524332:RNT524335 RXP524332:RXP524335 SHL524332:SHL524335 SRH524332:SRH524335 TBD524332:TBD524335 TKZ524332:TKZ524335 TUV524332:TUV524335 UER524332:UER524335 UON524332:UON524335 UYJ524332:UYJ524335 VIF524332:VIF524335 VSB524332:VSB524335 WBX524332:WBX524335 WLT524332:WLT524335 WVP524332:WVP524335 H589868:H589871 JD589868:JD589871 SZ589868:SZ589871 ACV589868:ACV589871 AMR589868:AMR589871 AWN589868:AWN589871 BGJ589868:BGJ589871 BQF589868:BQF589871 CAB589868:CAB589871 CJX589868:CJX589871 CTT589868:CTT589871 DDP589868:DDP589871 DNL589868:DNL589871 DXH589868:DXH589871 EHD589868:EHD589871 EQZ589868:EQZ589871 FAV589868:FAV589871 FKR589868:FKR589871 FUN589868:FUN589871 GEJ589868:GEJ589871 GOF589868:GOF589871 GYB589868:GYB589871 HHX589868:HHX589871 HRT589868:HRT589871 IBP589868:IBP589871 ILL589868:ILL589871 IVH589868:IVH589871 JFD589868:JFD589871 JOZ589868:JOZ589871 JYV589868:JYV589871 KIR589868:KIR589871 KSN589868:KSN589871 LCJ589868:LCJ589871 LMF589868:LMF589871 LWB589868:LWB589871 MFX589868:MFX589871 MPT589868:MPT589871 MZP589868:MZP589871 NJL589868:NJL589871 NTH589868:NTH589871 ODD589868:ODD589871 OMZ589868:OMZ589871 OWV589868:OWV589871 PGR589868:PGR589871 PQN589868:PQN589871 QAJ589868:QAJ589871 QKF589868:QKF589871 QUB589868:QUB589871 RDX589868:RDX589871 RNT589868:RNT589871 RXP589868:RXP589871 SHL589868:SHL589871 SRH589868:SRH589871 TBD589868:TBD589871 TKZ589868:TKZ589871 TUV589868:TUV589871 UER589868:UER589871 UON589868:UON589871 UYJ589868:UYJ589871 VIF589868:VIF589871 VSB589868:VSB589871 WBX589868:WBX589871 WLT589868:WLT589871 WVP589868:WVP589871 H655404:H655407 JD655404:JD655407 SZ655404:SZ655407 ACV655404:ACV655407 AMR655404:AMR655407 AWN655404:AWN655407 BGJ655404:BGJ655407 BQF655404:BQF655407 CAB655404:CAB655407 CJX655404:CJX655407 CTT655404:CTT655407 DDP655404:DDP655407 DNL655404:DNL655407 DXH655404:DXH655407 EHD655404:EHD655407 EQZ655404:EQZ655407 FAV655404:FAV655407 FKR655404:FKR655407 FUN655404:FUN655407 GEJ655404:GEJ655407 GOF655404:GOF655407 GYB655404:GYB655407 HHX655404:HHX655407 HRT655404:HRT655407 IBP655404:IBP655407 ILL655404:ILL655407 IVH655404:IVH655407 JFD655404:JFD655407 JOZ655404:JOZ655407 JYV655404:JYV655407 KIR655404:KIR655407 KSN655404:KSN655407 LCJ655404:LCJ655407 LMF655404:LMF655407 LWB655404:LWB655407 MFX655404:MFX655407 MPT655404:MPT655407 MZP655404:MZP655407 NJL655404:NJL655407 NTH655404:NTH655407 ODD655404:ODD655407 OMZ655404:OMZ655407 OWV655404:OWV655407 PGR655404:PGR655407 PQN655404:PQN655407 QAJ655404:QAJ655407 QKF655404:QKF655407 QUB655404:QUB655407 RDX655404:RDX655407 RNT655404:RNT655407 RXP655404:RXP655407 SHL655404:SHL655407 SRH655404:SRH655407 TBD655404:TBD655407 TKZ655404:TKZ655407 TUV655404:TUV655407 UER655404:UER655407 UON655404:UON655407 UYJ655404:UYJ655407 VIF655404:VIF655407 VSB655404:VSB655407 WBX655404:WBX655407 WLT655404:WLT655407 WVP655404:WVP655407 H720940:H720943 JD720940:JD720943 SZ720940:SZ720943 ACV720940:ACV720943 AMR720940:AMR720943 AWN720940:AWN720943 BGJ720940:BGJ720943 BQF720940:BQF720943 CAB720940:CAB720943 CJX720940:CJX720943 CTT720940:CTT720943 DDP720940:DDP720943 DNL720940:DNL720943 DXH720940:DXH720943 EHD720940:EHD720943 EQZ720940:EQZ720943 FAV720940:FAV720943 FKR720940:FKR720943 FUN720940:FUN720943 GEJ720940:GEJ720943 GOF720940:GOF720943 GYB720940:GYB720943 HHX720940:HHX720943 HRT720940:HRT720943 IBP720940:IBP720943 ILL720940:ILL720943 IVH720940:IVH720943 JFD720940:JFD720943 JOZ720940:JOZ720943 JYV720940:JYV720943 KIR720940:KIR720943 KSN720940:KSN720943 LCJ720940:LCJ720943 LMF720940:LMF720943 LWB720940:LWB720943 MFX720940:MFX720943 MPT720940:MPT720943 MZP720940:MZP720943 NJL720940:NJL720943 NTH720940:NTH720943 ODD720940:ODD720943 OMZ720940:OMZ720943 OWV720940:OWV720943 PGR720940:PGR720943 PQN720940:PQN720943 QAJ720940:QAJ720943 QKF720940:QKF720943 QUB720940:QUB720943 RDX720940:RDX720943 RNT720940:RNT720943 RXP720940:RXP720943 SHL720940:SHL720943 SRH720940:SRH720943 TBD720940:TBD720943 TKZ720940:TKZ720943 TUV720940:TUV720943 UER720940:UER720943 UON720940:UON720943 UYJ720940:UYJ720943 VIF720940:VIF720943 VSB720940:VSB720943 WBX720940:WBX720943 WLT720940:WLT720943 WVP720940:WVP720943 H786476:H786479 JD786476:JD786479 SZ786476:SZ786479 ACV786476:ACV786479 AMR786476:AMR786479 AWN786476:AWN786479 BGJ786476:BGJ786479 BQF786476:BQF786479 CAB786476:CAB786479 CJX786476:CJX786479 CTT786476:CTT786479 DDP786476:DDP786479 DNL786476:DNL786479 DXH786476:DXH786479 EHD786476:EHD786479 EQZ786476:EQZ786479 FAV786476:FAV786479 FKR786476:FKR786479 FUN786476:FUN786479 GEJ786476:GEJ786479 GOF786476:GOF786479 GYB786476:GYB786479 HHX786476:HHX786479 HRT786476:HRT786479 IBP786476:IBP786479 ILL786476:ILL786479 IVH786476:IVH786479 JFD786476:JFD786479 JOZ786476:JOZ786479 JYV786476:JYV786479 KIR786476:KIR786479 KSN786476:KSN786479 LCJ786476:LCJ786479 LMF786476:LMF786479 LWB786476:LWB786479 MFX786476:MFX786479 MPT786476:MPT786479 MZP786476:MZP786479 NJL786476:NJL786479 NTH786476:NTH786479 ODD786476:ODD786479 OMZ786476:OMZ786479 OWV786476:OWV786479 PGR786476:PGR786479 PQN786476:PQN786479 QAJ786476:QAJ786479 QKF786476:QKF786479 QUB786476:QUB786479 RDX786476:RDX786479 RNT786476:RNT786479 RXP786476:RXP786479 SHL786476:SHL786479 SRH786476:SRH786479 TBD786476:TBD786479 TKZ786476:TKZ786479 TUV786476:TUV786479 UER786476:UER786479 UON786476:UON786479 UYJ786476:UYJ786479 VIF786476:VIF786479 VSB786476:VSB786479 WBX786476:WBX786479 WLT786476:WLT786479 WVP786476:WVP786479 H852012:H852015 JD852012:JD852015 SZ852012:SZ852015 ACV852012:ACV852015 AMR852012:AMR852015 AWN852012:AWN852015 BGJ852012:BGJ852015 BQF852012:BQF852015 CAB852012:CAB852015 CJX852012:CJX852015 CTT852012:CTT852015 DDP852012:DDP852015 DNL852012:DNL852015 DXH852012:DXH852015 EHD852012:EHD852015 EQZ852012:EQZ852015 FAV852012:FAV852015 FKR852012:FKR852015 FUN852012:FUN852015 GEJ852012:GEJ852015 GOF852012:GOF852015 GYB852012:GYB852015 HHX852012:HHX852015 HRT852012:HRT852015 IBP852012:IBP852015 ILL852012:ILL852015 IVH852012:IVH852015 JFD852012:JFD852015 JOZ852012:JOZ852015 JYV852012:JYV852015 KIR852012:KIR852015 KSN852012:KSN852015 LCJ852012:LCJ852015 LMF852012:LMF852015 LWB852012:LWB852015 MFX852012:MFX852015 MPT852012:MPT852015 MZP852012:MZP852015 NJL852012:NJL852015 NTH852012:NTH852015 ODD852012:ODD852015 OMZ852012:OMZ852015 OWV852012:OWV852015 PGR852012:PGR852015 PQN852012:PQN852015 QAJ852012:QAJ852015 QKF852012:QKF852015 QUB852012:QUB852015 RDX852012:RDX852015 RNT852012:RNT852015 RXP852012:RXP852015 SHL852012:SHL852015 SRH852012:SRH852015 TBD852012:TBD852015 TKZ852012:TKZ852015 TUV852012:TUV852015 UER852012:UER852015 UON852012:UON852015 UYJ852012:UYJ852015 VIF852012:VIF852015 VSB852012:VSB852015 WBX852012:WBX852015 WLT852012:WLT852015 WVP852012:WVP852015 H917548:H917551 JD917548:JD917551 SZ917548:SZ917551 ACV917548:ACV917551 AMR917548:AMR917551 AWN917548:AWN917551 BGJ917548:BGJ917551 BQF917548:BQF917551 CAB917548:CAB917551 CJX917548:CJX917551 CTT917548:CTT917551 DDP917548:DDP917551 DNL917548:DNL917551 DXH917548:DXH917551 EHD917548:EHD917551 EQZ917548:EQZ917551 FAV917548:FAV917551 FKR917548:FKR917551 FUN917548:FUN917551 GEJ917548:GEJ917551 GOF917548:GOF917551 GYB917548:GYB917551 HHX917548:HHX917551 HRT917548:HRT917551 IBP917548:IBP917551 ILL917548:ILL917551 IVH917548:IVH917551 JFD917548:JFD917551 JOZ917548:JOZ917551 JYV917548:JYV917551 KIR917548:KIR917551 KSN917548:KSN917551 LCJ917548:LCJ917551 LMF917548:LMF917551 LWB917548:LWB917551 MFX917548:MFX917551 MPT917548:MPT917551 MZP917548:MZP917551 NJL917548:NJL917551 NTH917548:NTH917551 ODD917548:ODD917551 OMZ917548:OMZ917551 OWV917548:OWV917551 PGR917548:PGR917551 PQN917548:PQN917551 QAJ917548:QAJ917551 QKF917548:QKF917551 QUB917548:QUB917551 RDX917548:RDX917551 RNT917548:RNT917551 RXP917548:RXP917551 SHL917548:SHL917551 SRH917548:SRH917551 TBD917548:TBD917551 TKZ917548:TKZ917551 TUV917548:TUV917551 UER917548:UER917551 UON917548:UON917551 UYJ917548:UYJ917551 VIF917548:VIF917551 VSB917548:VSB917551 WBX917548:WBX917551 WLT917548:WLT917551 WVP917548:WVP917551 H983084:H983087 JD983084:JD983087 SZ983084:SZ983087 ACV983084:ACV983087 AMR983084:AMR983087 AWN983084:AWN983087 BGJ983084:BGJ983087 BQF983084:BQF983087 CAB983084:CAB983087 CJX983084:CJX983087 CTT983084:CTT983087 DDP983084:DDP983087 DNL983084:DNL983087 DXH983084:DXH983087 EHD983084:EHD983087 EQZ983084:EQZ983087 FAV983084:FAV983087 FKR983084:FKR983087 FUN983084:FUN983087 GEJ983084:GEJ983087 GOF983084:GOF983087 GYB983084:GYB983087 HHX983084:HHX983087 HRT983084:HRT983087 IBP983084:IBP983087 ILL983084:ILL983087 IVH983084:IVH983087 JFD983084:JFD983087 JOZ983084:JOZ983087 JYV983084:JYV983087 KIR983084:KIR983087 KSN983084:KSN983087 LCJ983084:LCJ983087 LMF983084:LMF983087 LWB983084:LWB983087 MFX983084:MFX983087 MPT983084:MPT983087 MZP983084:MZP983087 NJL983084:NJL983087 NTH983084:NTH983087 ODD983084:ODD983087 OMZ983084:OMZ983087 OWV983084:OWV983087 PGR983084:PGR983087 PQN983084:PQN983087 QAJ983084:QAJ983087 QKF983084:QKF983087 QUB983084:QUB983087 RDX983084:RDX983087 RNT983084:RNT983087 RXP983084:RXP983087 SHL983084:SHL983087 SRH983084:SRH983087 TBD983084:TBD983087 TKZ983084:TKZ983087 TUV983084:TUV983087 UER983084:UER983087 UON983084:UON983087 UYJ983084:UYJ983087 VIF983084:VIF983087 VSB983084:VSB983087 WBX983084:WBX983087 WLT983084:WLT983087 WVP983084:WVP983087" xr:uid="{B7FE1858-3AEF-409A-818A-1FCEC9A82577}">
      <formula1>$H$67:$H$158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1:F65583 JB65581:JB65583 SX65581:SX65583 ACT65581:ACT65583 AMP65581:AMP65583 AWL65581:AWL65583 BGH65581:BGH65583 BQD65581:BQD65583 BZZ65581:BZZ65583 CJV65581:CJV65583 CTR65581:CTR65583 DDN65581:DDN65583 DNJ65581:DNJ65583 DXF65581:DXF65583 EHB65581:EHB65583 EQX65581:EQX65583 FAT65581:FAT65583 FKP65581:FKP65583 FUL65581:FUL65583 GEH65581:GEH65583 GOD65581:GOD65583 GXZ65581:GXZ65583 HHV65581:HHV65583 HRR65581:HRR65583 IBN65581:IBN65583 ILJ65581:ILJ65583 IVF65581:IVF65583 JFB65581:JFB65583 JOX65581:JOX65583 JYT65581:JYT65583 KIP65581:KIP65583 KSL65581:KSL65583 LCH65581:LCH65583 LMD65581:LMD65583 LVZ65581:LVZ65583 MFV65581:MFV65583 MPR65581:MPR65583 MZN65581:MZN65583 NJJ65581:NJJ65583 NTF65581:NTF65583 ODB65581:ODB65583 OMX65581:OMX65583 OWT65581:OWT65583 PGP65581:PGP65583 PQL65581:PQL65583 QAH65581:QAH65583 QKD65581:QKD65583 QTZ65581:QTZ65583 RDV65581:RDV65583 RNR65581:RNR65583 RXN65581:RXN65583 SHJ65581:SHJ65583 SRF65581:SRF65583 TBB65581:TBB65583 TKX65581:TKX65583 TUT65581:TUT65583 UEP65581:UEP65583 UOL65581:UOL65583 UYH65581:UYH65583 VID65581:VID65583 VRZ65581:VRZ65583 WBV65581:WBV65583 WLR65581:WLR65583 WVN65581:WVN65583 F131117:F131119 JB131117:JB131119 SX131117:SX131119 ACT131117:ACT131119 AMP131117:AMP131119 AWL131117:AWL131119 BGH131117:BGH131119 BQD131117:BQD131119 BZZ131117:BZZ131119 CJV131117:CJV131119 CTR131117:CTR131119 DDN131117:DDN131119 DNJ131117:DNJ131119 DXF131117:DXF131119 EHB131117:EHB131119 EQX131117:EQX131119 FAT131117:FAT131119 FKP131117:FKP131119 FUL131117:FUL131119 GEH131117:GEH131119 GOD131117:GOD131119 GXZ131117:GXZ131119 HHV131117:HHV131119 HRR131117:HRR131119 IBN131117:IBN131119 ILJ131117:ILJ131119 IVF131117:IVF131119 JFB131117:JFB131119 JOX131117:JOX131119 JYT131117:JYT131119 KIP131117:KIP131119 KSL131117:KSL131119 LCH131117:LCH131119 LMD131117:LMD131119 LVZ131117:LVZ131119 MFV131117:MFV131119 MPR131117:MPR131119 MZN131117:MZN131119 NJJ131117:NJJ131119 NTF131117:NTF131119 ODB131117:ODB131119 OMX131117:OMX131119 OWT131117:OWT131119 PGP131117:PGP131119 PQL131117:PQL131119 QAH131117:QAH131119 QKD131117:QKD131119 QTZ131117:QTZ131119 RDV131117:RDV131119 RNR131117:RNR131119 RXN131117:RXN131119 SHJ131117:SHJ131119 SRF131117:SRF131119 TBB131117:TBB131119 TKX131117:TKX131119 TUT131117:TUT131119 UEP131117:UEP131119 UOL131117:UOL131119 UYH131117:UYH131119 VID131117:VID131119 VRZ131117:VRZ131119 WBV131117:WBV131119 WLR131117:WLR131119 WVN131117:WVN131119 F196653:F196655 JB196653:JB196655 SX196653:SX196655 ACT196653:ACT196655 AMP196653:AMP196655 AWL196653:AWL196655 BGH196653:BGH196655 BQD196653:BQD196655 BZZ196653:BZZ196655 CJV196653:CJV196655 CTR196653:CTR196655 DDN196653:DDN196655 DNJ196653:DNJ196655 DXF196653:DXF196655 EHB196653:EHB196655 EQX196653:EQX196655 FAT196653:FAT196655 FKP196653:FKP196655 FUL196653:FUL196655 GEH196653:GEH196655 GOD196653:GOD196655 GXZ196653:GXZ196655 HHV196653:HHV196655 HRR196653:HRR196655 IBN196653:IBN196655 ILJ196653:ILJ196655 IVF196653:IVF196655 JFB196653:JFB196655 JOX196653:JOX196655 JYT196653:JYT196655 KIP196653:KIP196655 KSL196653:KSL196655 LCH196653:LCH196655 LMD196653:LMD196655 LVZ196653:LVZ196655 MFV196653:MFV196655 MPR196653:MPR196655 MZN196653:MZN196655 NJJ196653:NJJ196655 NTF196653:NTF196655 ODB196653:ODB196655 OMX196653:OMX196655 OWT196653:OWT196655 PGP196653:PGP196655 PQL196653:PQL196655 QAH196653:QAH196655 QKD196653:QKD196655 QTZ196653:QTZ196655 RDV196653:RDV196655 RNR196653:RNR196655 RXN196653:RXN196655 SHJ196653:SHJ196655 SRF196653:SRF196655 TBB196653:TBB196655 TKX196653:TKX196655 TUT196653:TUT196655 UEP196653:UEP196655 UOL196653:UOL196655 UYH196653:UYH196655 VID196653:VID196655 VRZ196653:VRZ196655 WBV196653:WBV196655 WLR196653:WLR196655 WVN196653:WVN196655 F262189:F262191 JB262189:JB262191 SX262189:SX262191 ACT262189:ACT262191 AMP262189:AMP262191 AWL262189:AWL262191 BGH262189:BGH262191 BQD262189:BQD262191 BZZ262189:BZZ262191 CJV262189:CJV262191 CTR262189:CTR262191 DDN262189:DDN262191 DNJ262189:DNJ262191 DXF262189:DXF262191 EHB262189:EHB262191 EQX262189:EQX262191 FAT262189:FAT262191 FKP262189:FKP262191 FUL262189:FUL262191 GEH262189:GEH262191 GOD262189:GOD262191 GXZ262189:GXZ262191 HHV262189:HHV262191 HRR262189:HRR262191 IBN262189:IBN262191 ILJ262189:ILJ262191 IVF262189:IVF262191 JFB262189:JFB262191 JOX262189:JOX262191 JYT262189:JYT262191 KIP262189:KIP262191 KSL262189:KSL262191 LCH262189:LCH262191 LMD262189:LMD262191 LVZ262189:LVZ262191 MFV262189:MFV262191 MPR262189:MPR262191 MZN262189:MZN262191 NJJ262189:NJJ262191 NTF262189:NTF262191 ODB262189:ODB262191 OMX262189:OMX262191 OWT262189:OWT262191 PGP262189:PGP262191 PQL262189:PQL262191 QAH262189:QAH262191 QKD262189:QKD262191 QTZ262189:QTZ262191 RDV262189:RDV262191 RNR262189:RNR262191 RXN262189:RXN262191 SHJ262189:SHJ262191 SRF262189:SRF262191 TBB262189:TBB262191 TKX262189:TKX262191 TUT262189:TUT262191 UEP262189:UEP262191 UOL262189:UOL262191 UYH262189:UYH262191 VID262189:VID262191 VRZ262189:VRZ262191 WBV262189:WBV262191 WLR262189:WLR262191 WVN262189:WVN262191 F327725:F327727 JB327725:JB327727 SX327725:SX327727 ACT327725:ACT327727 AMP327725:AMP327727 AWL327725:AWL327727 BGH327725:BGH327727 BQD327725:BQD327727 BZZ327725:BZZ327727 CJV327725:CJV327727 CTR327725:CTR327727 DDN327725:DDN327727 DNJ327725:DNJ327727 DXF327725:DXF327727 EHB327725:EHB327727 EQX327725:EQX327727 FAT327725:FAT327727 FKP327725:FKP327727 FUL327725:FUL327727 GEH327725:GEH327727 GOD327725:GOD327727 GXZ327725:GXZ327727 HHV327725:HHV327727 HRR327725:HRR327727 IBN327725:IBN327727 ILJ327725:ILJ327727 IVF327725:IVF327727 JFB327725:JFB327727 JOX327725:JOX327727 JYT327725:JYT327727 KIP327725:KIP327727 KSL327725:KSL327727 LCH327725:LCH327727 LMD327725:LMD327727 LVZ327725:LVZ327727 MFV327725:MFV327727 MPR327725:MPR327727 MZN327725:MZN327727 NJJ327725:NJJ327727 NTF327725:NTF327727 ODB327725:ODB327727 OMX327725:OMX327727 OWT327725:OWT327727 PGP327725:PGP327727 PQL327725:PQL327727 QAH327725:QAH327727 QKD327725:QKD327727 QTZ327725:QTZ327727 RDV327725:RDV327727 RNR327725:RNR327727 RXN327725:RXN327727 SHJ327725:SHJ327727 SRF327725:SRF327727 TBB327725:TBB327727 TKX327725:TKX327727 TUT327725:TUT327727 UEP327725:UEP327727 UOL327725:UOL327727 UYH327725:UYH327727 VID327725:VID327727 VRZ327725:VRZ327727 WBV327725:WBV327727 WLR327725:WLR327727 WVN327725:WVN327727 F393261:F393263 JB393261:JB393263 SX393261:SX393263 ACT393261:ACT393263 AMP393261:AMP393263 AWL393261:AWL393263 BGH393261:BGH393263 BQD393261:BQD393263 BZZ393261:BZZ393263 CJV393261:CJV393263 CTR393261:CTR393263 DDN393261:DDN393263 DNJ393261:DNJ393263 DXF393261:DXF393263 EHB393261:EHB393263 EQX393261:EQX393263 FAT393261:FAT393263 FKP393261:FKP393263 FUL393261:FUL393263 GEH393261:GEH393263 GOD393261:GOD393263 GXZ393261:GXZ393263 HHV393261:HHV393263 HRR393261:HRR393263 IBN393261:IBN393263 ILJ393261:ILJ393263 IVF393261:IVF393263 JFB393261:JFB393263 JOX393261:JOX393263 JYT393261:JYT393263 KIP393261:KIP393263 KSL393261:KSL393263 LCH393261:LCH393263 LMD393261:LMD393263 LVZ393261:LVZ393263 MFV393261:MFV393263 MPR393261:MPR393263 MZN393261:MZN393263 NJJ393261:NJJ393263 NTF393261:NTF393263 ODB393261:ODB393263 OMX393261:OMX393263 OWT393261:OWT393263 PGP393261:PGP393263 PQL393261:PQL393263 QAH393261:QAH393263 QKD393261:QKD393263 QTZ393261:QTZ393263 RDV393261:RDV393263 RNR393261:RNR393263 RXN393261:RXN393263 SHJ393261:SHJ393263 SRF393261:SRF393263 TBB393261:TBB393263 TKX393261:TKX393263 TUT393261:TUT393263 UEP393261:UEP393263 UOL393261:UOL393263 UYH393261:UYH393263 VID393261:VID393263 VRZ393261:VRZ393263 WBV393261:WBV393263 WLR393261:WLR393263 WVN393261:WVN393263 F458797:F458799 JB458797:JB458799 SX458797:SX458799 ACT458797:ACT458799 AMP458797:AMP458799 AWL458797:AWL458799 BGH458797:BGH458799 BQD458797:BQD458799 BZZ458797:BZZ458799 CJV458797:CJV458799 CTR458797:CTR458799 DDN458797:DDN458799 DNJ458797:DNJ458799 DXF458797:DXF458799 EHB458797:EHB458799 EQX458797:EQX458799 FAT458797:FAT458799 FKP458797:FKP458799 FUL458797:FUL458799 GEH458797:GEH458799 GOD458797:GOD458799 GXZ458797:GXZ458799 HHV458797:HHV458799 HRR458797:HRR458799 IBN458797:IBN458799 ILJ458797:ILJ458799 IVF458797:IVF458799 JFB458797:JFB458799 JOX458797:JOX458799 JYT458797:JYT458799 KIP458797:KIP458799 KSL458797:KSL458799 LCH458797:LCH458799 LMD458797:LMD458799 LVZ458797:LVZ458799 MFV458797:MFV458799 MPR458797:MPR458799 MZN458797:MZN458799 NJJ458797:NJJ458799 NTF458797:NTF458799 ODB458797:ODB458799 OMX458797:OMX458799 OWT458797:OWT458799 PGP458797:PGP458799 PQL458797:PQL458799 QAH458797:QAH458799 QKD458797:QKD458799 QTZ458797:QTZ458799 RDV458797:RDV458799 RNR458797:RNR458799 RXN458797:RXN458799 SHJ458797:SHJ458799 SRF458797:SRF458799 TBB458797:TBB458799 TKX458797:TKX458799 TUT458797:TUT458799 UEP458797:UEP458799 UOL458797:UOL458799 UYH458797:UYH458799 VID458797:VID458799 VRZ458797:VRZ458799 WBV458797:WBV458799 WLR458797:WLR458799 WVN458797:WVN458799 F524333:F524335 JB524333:JB524335 SX524333:SX524335 ACT524333:ACT524335 AMP524333:AMP524335 AWL524333:AWL524335 BGH524333:BGH524335 BQD524333:BQD524335 BZZ524333:BZZ524335 CJV524333:CJV524335 CTR524333:CTR524335 DDN524333:DDN524335 DNJ524333:DNJ524335 DXF524333:DXF524335 EHB524333:EHB524335 EQX524333:EQX524335 FAT524333:FAT524335 FKP524333:FKP524335 FUL524333:FUL524335 GEH524333:GEH524335 GOD524333:GOD524335 GXZ524333:GXZ524335 HHV524333:HHV524335 HRR524333:HRR524335 IBN524333:IBN524335 ILJ524333:ILJ524335 IVF524333:IVF524335 JFB524333:JFB524335 JOX524333:JOX524335 JYT524333:JYT524335 KIP524333:KIP524335 KSL524333:KSL524335 LCH524333:LCH524335 LMD524333:LMD524335 LVZ524333:LVZ524335 MFV524333:MFV524335 MPR524333:MPR524335 MZN524333:MZN524335 NJJ524333:NJJ524335 NTF524333:NTF524335 ODB524333:ODB524335 OMX524333:OMX524335 OWT524333:OWT524335 PGP524333:PGP524335 PQL524333:PQL524335 QAH524333:QAH524335 QKD524333:QKD524335 QTZ524333:QTZ524335 RDV524333:RDV524335 RNR524333:RNR524335 RXN524333:RXN524335 SHJ524333:SHJ524335 SRF524333:SRF524335 TBB524333:TBB524335 TKX524333:TKX524335 TUT524333:TUT524335 UEP524333:UEP524335 UOL524333:UOL524335 UYH524333:UYH524335 VID524333:VID524335 VRZ524333:VRZ524335 WBV524333:WBV524335 WLR524333:WLR524335 WVN524333:WVN524335 F589869:F589871 JB589869:JB589871 SX589869:SX589871 ACT589869:ACT589871 AMP589869:AMP589871 AWL589869:AWL589871 BGH589869:BGH589871 BQD589869:BQD589871 BZZ589869:BZZ589871 CJV589869:CJV589871 CTR589869:CTR589871 DDN589869:DDN589871 DNJ589869:DNJ589871 DXF589869:DXF589871 EHB589869:EHB589871 EQX589869:EQX589871 FAT589869:FAT589871 FKP589869:FKP589871 FUL589869:FUL589871 GEH589869:GEH589871 GOD589869:GOD589871 GXZ589869:GXZ589871 HHV589869:HHV589871 HRR589869:HRR589871 IBN589869:IBN589871 ILJ589869:ILJ589871 IVF589869:IVF589871 JFB589869:JFB589871 JOX589869:JOX589871 JYT589869:JYT589871 KIP589869:KIP589871 KSL589869:KSL589871 LCH589869:LCH589871 LMD589869:LMD589871 LVZ589869:LVZ589871 MFV589869:MFV589871 MPR589869:MPR589871 MZN589869:MZN589871 NJJ589869:NJJ589871 NTF589869:NTF589871 ODB589869:ODB589871 OMX589869:OMX589871 OWT589869:OWT589871 PGP589869:PGP589871 PQL589869:PQL589871 QAH589869:QAH589871 QKD589869:QKD589871 QTZ589869:QTZ589871 RDV589869:RDV589871 RNR589869:RNR589871 RXN589869:RXN589871 SHJ589869:SHJ589871 SRF589869:SRF589871 TBB589869:TBB589871 TKX589869:TKX589871 TUT589869:TUT589871 UEP589869:UEP589871 UOL589869:UOL589871 UYH589869:UYH589871 VID589869:VID589871 VRZ589869:VRZ589871 WBV589869:WBV589871 WLR589869:WLR589871 WVN589869:WVN589871 F655405:F655407 JB655405:JB655407 SX655405:SX655407 ACT655405:ACT655407 AMP655405:AMP655407 AWL655405:AWL655407 BGH655405:BGH655407 BQD655405:BQD655407 BZZ655405:BZZ655407 CJV655405:CJV655407 CTR655405:CTR655407 DDN655405:DDN655407 DNJ655405:DNJ655407 DXF655405:DXF655407 EHB655405:EHB655407 EQX655405:EQX655407 FAT655405:FAT655407 FKP655405:FKP655407 FUL655405:FUL655407 GEH655405:GEH655407 GOD655405:GOD655407 GXZ655405:GXZ655407 HHV655405:HHV655407 HRR655405:HRR655407 IBN655405:IBN655407 ILJ655405:ILJ655407 IVF655405:IVF655407 JFB655405:JFB655407 JOX655405:JOX655407 JYT655405:JYT655407 KIP655405:KIP655407 KSL655405:KSL655407 LCH655405:LCH655407 LMD655405:LMD655407 LVZ655405:LVZ655407 MFV655405:MFV655407 MPR655405:MPR655407 MZN655405:MZN655407 NJJ655405:NJJ655407 NTF655405:NTF655407 ODB655405:ODB655407 OMX655405:OMX655407 OWT655405:OWT655407 PGP655405:PGP655407 PQL655405:PQL655407 QAH655405:QAH655407 QKD655405:QKD655407 QTZ655405:QTZ655407 RDV655405:RDV655407 RNR655405:RNR655407 RXN655405:RXN655407 SHJ655405:SHJ655407 SRF655405:SRF655407 TBB655405:TBB655407 TKX655405:TKX655407 TUT655405:TUT655407 UEP655405:UEP655407 UOL655405:UOL655407 UYH655405:UYH655407 VID655405:VID655407 VRZ655405:VRZ655407 WBV655405:WBV655407 WLR655405:WLR655407 WVN655405:WVN655407 F720941:F720943 JB720941:JB720943 SX720941:SX720943 ACT720941:ACT720943 AMP720941:AMP720943 AWL720941:AWL720943 BGH720941:BGH720943 BQD720941:BQD720943 BZZ720941:BZZ720943 CJV720941:CJV720943 CTR720941:CTR720943 DDN720941:DDN720943 DNJ720941:DNJ720943 DXF720941:DXF720943 EHB720941:EHB720943 EQX720941:EQX720943 FAT720941:FAT720943 FKP720941:FKP720943 FUL720941:FUL720943 GEH720941:GEH720943 GOD720941:GOD720943 GXZ720941:GXZ720943 HHV720941:HHV720943 HRR720941:HRR720943 IBN720941:IBN720943 ILJ720941:ILJ720943 IVF720941:IVF720943 JFB720941:JFB720943 JOX720941:JOX720943 JYT720941:JYT720943 KIP720941:KIP720943 KSL720941:KSL720943 LCH720941:LCH720943 LMD720941:LMD720943 LVZ720941:LVZ720943 MFV720941:MFV720943 MPR720941:MPR720943 MZN720941:MZN720943 NJJ720941:NJJ720943 NTF720941:NTF720943 ODB720941:ODB720943 OMX720941:OMX720943 OWT720941:OWT720943 PGP720941:PGP720943 PQL720941:PQL720943 QAH720941:QAH720943 QKD720941:QKD720943 QTZ720941:QTZ720943 RDV720941:RDV720943 RNR720941:RNR720943 RXN720941:RXN720943 SHJ720941:SHJ720943 SRF720941:SRF720943 TBB720941:TBB720943 TKX720941:TKX720943 TUT720941:TUT720943 UEP720941:UEP720943 UOL720941:UOL720943 UYH720941:UYH720943 VID720941:VID720943 VRZ720941:VRZ720943 WBV720941:WBV720943 WLR720941:WLR720943 WVN720941:WVN720943 F786477:F786479 JB786477:JB786479 SX786477:SX786479 ACT786477:ACT786479 AMP786477:AMP786479 AWL786477:AWL786479 BGH786477:BGH786479 BQD786477:BQD786479 BZZ786477:BZZ786479 CJV786477:CJV786479 CTR786477:CTR786479 DDN786477:DDN786479 DNJ786477:DNJ786479 DXF786477:DXF786479 EHB786477:EHB786479 EQX786477:EQX786479 FAT786477:FAT786479 FKP786477:FKP786479 FUL786477:FUL786479 GEH786477:GEH786479 GOD786477:GOD786479 GXZ786477:GXZ786479 HHV786477:HHV786479 HRR786477:HRR786479 IBN786477:IBN786479 ILJ786477:ILJ786479 IVF786477:IVF786479 JFB786477:JFB786479 JOX786477:JOX786479 JYT786477:JYT786479 KIP786477:KIP786479 KSL786477:KSL786479 LCH786477:LCH786479 LMD786477:LMD786479 LVZ786477:LVZ786479 MFV786477:MFV786479 MPR786477:MPR786479 MZN786477:MZN786479 NJJ786477:NJJ786479 NTF786477:NTF786479 ODB786477:ODB786479 OMX786477:OMX786479 OWT786477:OWT786479 PGP786477:PGP786479 PQL786477:PQL786479 QAH786477:QAH786479 QKD786477:QKD786479 QTZ786477:QTZ786479 RDV786477:RDV786479 RNR786477:RNR786479 RXN786477:RXN786479 SHJ786477:SHJ786479 SRF786477:SRF786479 TBB786477:TBB786479 TKX786477:TKX786479 TUT786477:TUT786479 UEP786477:UEP786479 UOL786477:UOL786479 UYH786477:UYH786479 VID786477:VID786479 VRZ786477:VRZ786479 WBV786477:WBV786479 WLR786477:WLR786479 WVN786477:WVN786479 F852013:F852015 JB852013:JB852015 SX852013:SX852015 ACT852013:ACT852015 AMP852013:AMP852015 AWL852013:AWL852015 BGH852013:BGH852015 BQD852013:BQD852015 BZZ852013:BZZ852015 CJV852013:CJV852015 CTR852013:CTR852015 DDN852013:DDN852015 DNJ852013:DNJ852015 DXF852013:DXF852015 EHB852013:EHB852015 EQX852013:EQX852015 FAT852013:FAT852015 FKP852013:FKP852015 FUL852013:FUL852015 GEH852013:GEH852015 GOD852013:GOD852015 GXZ852013:GXZ852015 HHV852013:HHV852015 HRR852013:HRR852015 IBN852013:IBN852015 ILJ852013:ILJ852015 IVF852013:IVF852015 JFB852013:JFB852015 JOX852013:JOX852015 JYT852013:JYT852015 KIP852013:KIP852015 KSL852013:KSL852015 LCH852013:LCH852015 LMD852013:LMD852015 LVZ852013:LVZ852015 MFV852013:MFV852015 MPR852013:MPR852015 MZN852013:MZN852015 NJJ852013:NJJ852015 NTF852013:NTF852015 ODB852013:ODB852015 OMX852013:OMX852015 OWT852013:OWT852015 PGP852013:PGP852015 PQL852013:PQL852015 QAH852013:QAH852015 QKD852013:QKD852015 QTZ852013:QTZ852015 RDV852013:RDV852015 RNR852013:RNR852015 RXN852013:RXN852015 SHJ852013:SHJ852015 SRF852013:SRF852015 TBB852013:TBB852015 TKX852013:TKX852015 TUT852013:TUT852015 UEP852013:UEP852015 UOL852013:UOL852015 UYH852013:UYH852015 VID852013:VID852015 VRZ852013:VRZ852015 WBV852013:WBV852015 WLR852013:WLR852015 WVN852013:WVN852015 F917549:F917551 JB917549:JB917551 SX917549:SX917551 ACT917549:ACT917551 AMP917549:AMP917551 AWL917549:AWL917551 BGH917549:BGH917551 BQD917549:BQD917551 BZZ917549:BZZ917551 CJV917549:CJV917551 CTR917549:CTR917551 DDN917549:DDN917551 DNJ917549:DNJ917551 DXF917549:DXF917551 EHB917549:EHB917551 EQX917549:EQX917551 FAT917549:FAT917551 FKP917549:FKP917551 FUL917549:FUL917551 GEH917549:GEH917551 GOD917549:GOD917551 GXZ917549:GXZ917551 HHV917549:HHV917551 HRR917549:HRR917551 IBN917549:IBN917551 ILJ917549:ILJ917551 IVF917549:IVF917551 JFB917549:JFB917551 JOX917549:JOX917551 JYT917549:JYT917551 KIP917549:KIP917551 KSL917549:KSL917551 LCH917549:LCH917551 LMD917549:LMD917551 LVZ917549:LVZ917551 MFV917549:MFV917551 MPR917549:MPR917551 MZN917549:MZN917551 NJJ917549:NJJ917551 NTF917549:NTF917551 ODB917549:ODB917551 OMX917549:OMX917551 OWT917549:OWT917551 PGP917549:PGP917551 PQL917549:PQL917551 QAH917549:QAH917551 QKD917549:QKD917551 QTZ917549:QTZ917551 RDV917549:RDV917551 RNR917549:RNR917551 RXN917549:RXN917551 SHJ917549:SHJ917551 SRF917549:SRF917551 TBB917549:TBB917551 TKX917549:TKX917551 TUT917549:TUT917551 UEP917549:UEP917551 UOL917549:UOL917551 UYH917549:UYH917551 VID917549:VID917551 VRZ917549:VRZ917551 WBV917549:WBV917551 WLR917549:WLR917551 WVN917549:WVN917551 F983085:F983087 JB983085:JB983087 SX983085:SX983087 ACT983085:ACT983087 AMP983085:AMP983087 AWL983085:AWL983087 BGH983085:BGH983087 BQD983085:BQD983087 BZZ983085:BZZ983087 CJV983085:CJV983087 CTR983085:CTR983087 DDN983085:DDN983087 DNJ983085:DNJ983087 DXF983085:DXF983087 EHB983085:EHB983087 EQX983085:EQX983087 FAT983085:FAT983087 FKP983085:FKP983087 FUL983085:FUL983087 GEH983085:GEH983087 GOD983085:GOD983087 GXZ983085:GXZ983087 HHV983085:HHV983087 HRR983085:HRR983087 IBN983085:IBN983087 ILJ983085:ILJ983087 IVF983085:IVF983087 JFB983085:JFB983087 JOX983085:JOX983087 JYT983085:JYT983087 KIP983085:KIP983087 KSL983085:KSL983087 LCH983085:LCH983087 LMD983085:LMD983087 LVZ983085:LVZ983087 MFV983085:MFV983087 MPR983085:MPR983087 MZN983085:MZN983087 NJJ983085:NJJ983087 NTF983085:NTF983087 ODB983085:ODB983087 OMX983085:OMX983087 OWT983085:OWT983087 PGP983085:PGP983087 PQL983085:PQL983087 QAH983085:QAH983087 QKD983085:QKD983087 QTZ983085:QTZ983087 RDV983085:RDV983087 RNR983085:RNR983087 RXN983085:RXN983087 SHJ983085:SHJ983087 SRF983085:SRF983087 TBB983085:TBB983087 TKX983085:TKX983087 TUT983085:TUT983087 UEP983085:UEP983087 UOL983085:UOL983087 UYH983085:UYH983087 VID983085:VID983087 VRZ983085:VRZ983087 WBV983085:WBV983087 WLR983085:WLR983087 WVN983085:WVN983087 F47" xr:uid="{B0A14E84-9295-415B-9AD9-88D18B7818F1}">
      <formula1>"1, 2, 3"</formula1>
    </dataValidation>
    <dataValidation type="list" errorStyle="warning" allowBlank="1" showInputMessage="1" showErrorMessage="1" errorTitle="FERC ACCOUNT" error="This FERC Account is not included in the drop-down list. Is this the account you want to use?" sqref="D46:E47 IZ47:JA47 SV47:SW47 ACR47:ACS47 AMN47:AMO47 AWJ47:AWK47 BGF47:BGG47 BQB47:BQC47 BZX47:BZY47 CJT47:CJU47 CTP47:CTQ47 DDL47:DDM47 DNH47:DNI47 DXD47:DXE47 EGZ47:EHA47 EQV47:EQW47 FAR47:FAS47 FKN47:FKO47 FUJ47:FUK47 GEF47:GEG47 GOB47:GOC47 GXX47:GXY47 HHT47:HHU47 HRP47:HRQ47 IBL47:IBM47 ILH47:ILI47 IVD47:IVE47 JEZ47:JFA47 JOV47:JOW47 JYR47:JYS47 KIN47:KIO47 KSJ47:KSK47 LCF47:LCG47 LMB47:LMC47 LVX47:LVY47 MFT47:MFU47 MPP47:MPQ47 MZL47:MZM47 NJH47:NJI47 NTD47:NTE47 OCZ47:ODA47 OMV47:OMW47 OWR47:OWS47 PGN47:PGO47 PQJ47:PQK47 QAF47:QAG47 QKB47:QKC47 QTX47:QTY47 RDT47:RDU47 RNP47:RNQ47 RXL47:RXM47 SHH47:SHI47 SRD47:SRE47 TAZ47:TBA47 TKV47:TKW47 TUR47:TUS47 UEN47:UEO47 UOJ47:UOK47 UYF47:UYG47 VIB47:VIC47 VRX47:VRY47 WBT47:WBU47 WLP47:WLQ47 WVL47:WVM47 D65580:E65583 IZ65580:JA65583 SV65580:SW65583 ACR65580:ACS65583 AMN65580:AMO65583 AWJ65580:AWK65583 BGF65580:BGG65583 BQB65580:BQC65583 BZX65580:BZY65583 CJT65580:CJU65583 CTP65580:CTQ65583 DDL65580:DDM65583 DNH65580:DNI65583 DXD65580:DXE65583 EGZ65580:EHA65583 EQV65580:EQW65583 FAR65580:FAS65583 FKN65580:FKO65583 FUJ65580:FUK65583 GEF65580:GEG65583 GOB65580:GOC65583 GXX65580:GXY65583 HHT65580:HHU65583 HRP65580:HRQ65583 IBL65580:IBM65583 ILH65580:ILI65583 IVD65580:IVE65583 JEZ65580:JFA65583 JOV65580:JOW65583 JYR65580:JYS65583 KIN65580:KIO65583 KSJ65580:KSK65583 LCF65580:LCG65583 LMB65580:LMC65583 LVX65580:LVY65583 MFT65580:MFU65583 MPP65580:MPQ65583 MZL65580:MZM65583 NJH65580:NJI65583 NTD65580:NTE65583 OCZ65580:ODA65583 OMV65580:OMW65583 OWR65580:OWS65583 PGN65580:PGO65583 PQJ65580:PQK65583 QAF65580:QAG65583 QKB65580:QKC65583 QTX65580:QTY65583 RDT65580:RDU65583 RNP65580:RNQ65583 RXL65580:RXM65583 SHH65580:SHI65583 SRD65580:SRE65583 TAZ65580:TBA65583 TKV65580:TKW65583 TUR65580:TUS65583 UEN65580:UEO65583 UOJ65580:UOK65583 UYF65580:UYG65583 VIB65580:VIC65583 VRX65580:VRY65583 WBT65580:WBU65583 WLP65580:WLQ65583 WVL65580:WVM65583 D131116:E131119 IZ131116:JA131119 SV131116:SW131119 ACR131116:ACS131119 AMN131116:AMO131119 AWJ131116:AWK131119 BGF131116:BGG131119 BQB131116:BQC131119 BZX131116:BZY131119 CJT131116:CJU131119 CTP131116:CTQ131119 DDL131116:DDM131119 DNH131116:DNI131119 DXD131116:DXE131119 EGZ131116:EHA131119 EQV131116:EQW131119 FAR131116:FAS131119 FKN131116:FKO131119 FUJ131116:FUK131119 GEF131116:GEG131119 GOB131116:GOC131119 GXX131116:GXY131119 HHT131116:HHU131119 HRP131116:HRQ131119 IBL131116:IBM131119 ILH131116:ILI131119 IVD131116:IVE131119 JEZ131116:JFA131119 JOV131116:JOW131119 JYR131116:JYS131119 KIN131116:KIO131119 KSJ131116:KSK131119 LCF131116:LCG131119 LMB131116:LMC131119 LVX131116:LVY131119 MFT131116:MFU131119 MPP131116:MPQ131119 MZL131116:MZM131119 NJH131116:NJI131119 NTD131116:NTE131119 OCZ131116:ODA131119 OMV131116:OMW131119 OWR131116:OWS131119 PGN131116:PGO131119 PQJ131116:PQK131119 QAF131116:QAG131119 QKB131116:QKC131119 QTX131116:QTY131119 RDT131116:RDU131119 RNP131116:RNQ131119 RXL131116:RXM131119 SHH131116:SHI131119 SRD131116:SRE131119 TAZ131116:TBA131119 TKV131116:TKW131119 TUR131116:TUS131119 UEN131116:UEO131119 UOJ131116:UOK131119 UYF131116:UYG131119 VIB131116:VIC131119 VRX131116:VRY131119 WBT131116:WBU131119 WLP131116:WLQ131119 WVL131116:WVM131119 D196652:E196655 IZ196652:JA196655 SV196652:SW196655 ACR196652:ACS196655 AMN196652:AMO196655 AWJ196652:AWK196655 BGF196652:BGG196655 BQB196652:BQC196655 BZX196652:BZY196655 CJT196652:CJU196655 CTP196652:CTQ196655 DDL196652:DDM196655 DNH196652:DNI196655 DXD196652:DXE196655 EGZ196652:EHA196655 EQV196652:EQW196655 FAR196652:FAS196655 FKN196652:FKO196655 FUJ196652:FUK196655 GEF196652:GEG196655 GOB196652:GOC196655 GXX196652:GXY196655 HHT196652:HHU196655 HRP196652:HRQ196655 IBL196652:IBM196655 ILH196652:ILI196655 IVD196652:IVE196655 JEZ196652:JFA196655 JOV196652:JOW196655 JYR196652:JYS196655 KIN196652:KIO196655 KSJ196652:KSK196655 LCF196652:LCG196655 LMB196652:LMC196655 LVX196652:LVY196655 MFT196652:MFU196655 MPP196652:MPQ196655 MZL196652:MZM196655 NJH196652:NJI196655 NTD196652:NTE196655 OCZ196652:ODA196655 OMV196652:OMW196655 OWR196652:OWS196655 PGN196652:PGO196655 PQJ196652:PQK196655 QAF196652:QAG196655 QKB196652:QKC196655 QTX196652:QTY196655 RDT196652:RDU196655 RNP196652:RNQ196655 RXL196652:RXM196655 SHH196652:SHI196655 SRD196652:SRE196655 TAZ196652:TBA196655 TKV196652:TKW196655 TUR196652:TUS196655 UEN196652:UEO196655 UOJ196652:UOK196655 UYF196652:UYG196655 VIB196652:VIC196655 VRX196652:VRY196655 WBT196652:WBU196655 WLP196652:WLQ196655 WVL196652:WVM196655 D262188:E262191 IZ262188:JA262191 SV262188:SW262191 ACR262188:ACS262191 AMN262188:AMO262191 AWJ262188:AWK262191 BGF262188:BGG262191 BQB262188:BQC262191 BZX262188:BZY262191 CJT262188:CJU262191 CTP262188:CTQ262191 DDL262188:DDM262191 DNH262188:DNI262191 DXD262188:DXE262191 EGZ262188:EHA262191 EQV262188:EQW262191 FAR262188:FAS262191 FKN262188:FKO262191 FUJ262188:FUK262191 GEF262188:GEG262191 GOB262188:GOC262191 GXX262188:GXY262191 HHT262188:HHU262191 HRP262188:HRQ262191 IBL262188:IBM262191 ILH262188:ILI262191 IVD262188:IVE262191 JEZ262188:JFA262191 JOV262188:JOW262191 JYR262188:JYS262191 KIN262188:KIO262191 KSJ262188:KSK262191 LCF262188:LCG262191 LMB262188:LMC262191 LVX262188:LVY262191 MFT262188:MFU262191 MPP262188:MPQ262191 MZL262188:MZM262191 NJH262188:NJI262191 NTD262188:NTE262191 OCZ262188:ODA262191 OMV262188:OMW262191 OWR262188:OWS262191 PGN262188:PGO262191 PQJ262188:PQK262191 QAF262188:QAG262191 QKB262188:QKC262191 QTX262188:QTY262191 RDT262188:RDU262191 RNP262188:RNQ262191 RXL262188:RXM262191 SHH262188:SHI262191 SRD262188:SRE262191 TAZ262188:TBA262191 TKV262188:TKW262191 TUR262188:TUS262191 UEN262188:UEO262191 UOJ262188:UOK262191 UYF262188:UYG262191 VIB262188:VIC262191 VRX262188:VRY262191 WBT262188:WBU262191 WLP262188:WLQ262191 WVL262188:WVM262191 D327724:E327727 IZ327724:JA327727 SV327724:SW327727 ACR327724:ACS327727 AMN327724:AMO327727 AWJ327724:AWK327727 BGF327724:BGG327727 BQB327724:BQC327727 BZX327724:BZY327727 CJT327724:CJU327727 CTP327724:CTQ327727 DDL327724:DDM327727 DNH327724:DNI327727 DXD327724:DXE327727 EGZ327724:EHA327727 EQV327724:EQW327727 FAR327724:FAS327727 FKN327724:FKO327727 FUJ327724:FUK327727 GEF327724:GEG327727 GOB327724:GOC327727 GXX327724:GXY327727 HHT327724:HHU327727 HRP327724:HRQ327727 IBL327724:IBM327727 ILH327724:ILI327727 IVD327724:IVE327727 JEZ327724:JFA327727 JOV327724:JOW327727 JYR327724:JYS327727 KIN327724:KIO327727 KSJ327724:KSK327727 LCF327724:LCG327727 LMB327724:LMC327727 LVX327724:LVY327727 MFT327724:MFU327727 MPP327724:MPQ327727 MZL327724:MZM327727 NJH327724:NJI327727 NTD327724:NTE327727 OCZ327724:ODA327727 OMV327724:OMW327727 OWR327724:OWS327727 PGN327724:PGO327727 PQJ327724:PQK327727 QAF327724:QAG327727 QKB327724:QKC327727 QTX327724:QTY327727 RDT327724:RDU327727 RNP327724:RNQ327727 RXL327724:RXM327727 SHH327724:SHI327727 SRD327724:SRE327727 TAZ327724:TBA327727 TKV327724:TKW327727 TUR327724:TUS327727 UEN327724:UEO327727 UOJ327724:UOK327727 UYF327724:UYG327727 VIB327724:VIC327727 VRX327724:VRY327727 WBT327724:WBU327727 WLP327724:WLQ327727 WVL327724:WVM327727 D393260:E393263 IZ393260:JA393263 SV393260:SW393263 ACR393260:ACS393263 AMN393260:AMO393263 AWJ393260:AWK393263 BGF393260:BGG393263 BQB393260:BQC393263 BZX393260:BZY393263 CJT393260:CJU393263 CTP393260:CTQ393263 DDL393260:DDM393263 DNH393260:DNI393263 DXD393260:DXE393263 EGZ393260:EHA393263 EQV393260:EQW393263 FAR393260:FAS393263 FKN393260:FKO393263 FUJ393260:FUK393263 GEF393260:GEG393263 GOB393260:GOC393263 GXX393260:GXY393263 HHT393260:HHU393263 HRP393260:HRQ393263 IBL393260:IBM393263 ILH393260:ILI393263 IVD393260:IVE393263 JEZ393260:JFA393263 JOV393260:JOW393263 JYR393260:JYS393263 KIN393260:KIO393263 KSJ393260:KSK393263 LCF393260:LCG393263 LMB393260:LMC393263 LVX393260:LVY393263 MFT393260:MFU393263 MPP393260:MPQ393263 MZL393260:MZM393263 NJH393260:NJI393263 NTD393260:NTE393263 OCZ393260:ODA393263 OMV393260:OMW393263 OWR393260:OWS393263 PGN393260:PGO393263 PQJ393260:PQK393263 QAF393260:QAG393263 QKB393260:QKC393263 QTX393260:QTY393263 RDT393260:RDU393263 RNP393260:RNQ393263 RXL393260:RXM393263 SHH393260:SHI393263 SRD393260:SRE393263 TAZ393260:TBA393263 TKV393260:TKW393263 TUR393260:TUS393263 UEN393260:UEO393263 UOJ393260:UOK393263 UYF393260:UYG393263 VIB393260:VIC393263 VRX393260:VRY393263 WBT393260:WBU393263 WLP393260:WLQ393263 WVL393260:WVM393263 D458796:E458799 IZ458796:JA458799 SV458796:SW458799 ACR458796:ACS458799 AMN458796:AMO458799 AWJ458796:AWK458799 BGF458796:BGG458799 BQB458796:BQC458799 BZX458796:BZY458799 CJT458796:CJU458799 CTP458796:CTQ458799 DDL458796:DDM458799 DNH458796:DNI458799 DXD458796:DXE458799 EGZ458796:EHA458799 EQV458796:EQW458799 FAR458796:FAS458799 FKN458796:FKO458799 FUJ458796:FUK458799 GEF458796:GEG458799 GOB458796:GOC458799 GXX458796:GXY458799 HHT458796:HHU458799 HRP458796:HRQ458799 IBL458796:IBM458799 ILH458796:ILI458799 IVD458796:IVE458799 JEZ458796:JFA458799 JOV458796:JOW458799 JYR458796:JYS458799 KIN458796:KIO458799 KSJ458796:KSK458799 LCF458796:LCG458799 LMB458796:LMC458799 LVX458796:LVY458799 MFT458796:MFU458799 MPP458796:MPQ458799 MZL458796:MZM458799 NJH458796:NJI458799 NTD458796:NTE458799 OCZ458796:ODA458799 OMV458796:OMW458799 OWR458796:OWS458799 PGN458796:PGO458799 PQJ458796:PQK458799 QAF458796:QAG458799 QKB458796:QKC458799 QTX458796:QTY458799 RDT458796:RDU458799 RNP458796:RNQ458799 RXL458796:RXM458799 SHH458796:SHI458799 SRD458796:SRE458799 TAZ458796:TBA458799 TKV458796:TKW458799 TUR458796:TUS458799 UEN458796:UEO458799 UOJ458796:UOK458799 UYF458796:UYG458799 VIB458796:VIC458799 VRX458796:VRY458799 WBT458796:WBU458799 WLP458796:WLQ458799 WVL458796:WVM458799 D524332:E524335 IZ524332:JA524335 SV524332:SW524335 ACR524332:ACS524335 AMN524332:AMO524335 AWJ524332:AWK524335 BGF524332:BGG524335 BQB524332:BQC524335 BZX524332:BZY524335 CJT524332:CJU524335 CTP524332:CTQ524335 DDL524332:DDM524335 DNH524332:DNI524335 DXD524332:DXE524335 EGZ524332:EHA524335 EQV524332:EQW524335 FAR524332:FAS524335 FKN524332:FKO524335 FUJ524332:FUK524335 GEF524332:GEG524335 GOB524332:GOC524335 GXX524332:GXY524335 HHT524332:HHU524335 HRP524332:HRQ524335 IBL524332:IBM524335 ILH524332:ILI524335 IVD524332:IVE524335 JEZ524332:JFA524335 JOV524332:JOW524335 JYR524332:JYS524335 KIN524332:KIO524335 KSJ524332:KSK524335 LCF524332:LCG524335 LMB524332:LMC524335 LVX524332:LVY524335 MFT524332:MFU524335 MPP524332:MPQ524335 MZL524332:MZM524335 NJH524332:NJI524335 NTD524332:NTE524335 OCZ524332:ODA524335 OMV524332:OMW524335 OWR524332:OWS524335 PGN524332:PGO524335 PQJ524332:PQK524335 QAF524332:QAG524335 QKB524332:QKC524335 QTX524332:QTY524335 RDT524332:RDU524335 RNP524332:RNQ524335 RXL524332:RXM524335 SHH524332:SHI524335 SRD524332:SRE524335 TAZ524332:TBA524335 TKV524332:TKW524335 TUR524332:TUS524335 UEN524332:UEO524335 UOJ524332:UOK524335 UYF524332:UYG524335 VIB524332:VIC524335 VRX524332:VRY524335 WBT524332:WBU524335 WLP524332:WLQ524335 WVL524332:WVM524335 D589868:E589871 IZ589868:JA589871 SV589868:SW589871 ACR589868:ACS589871 AMN589868:AMO589871 AWJ589868:AWK589871 BGF589868:BGG589871 BQB589868:BQC589871 BZX589868:BZY589871 CJT589868:CJU589871 CTP589868:CTQ589871 DDL589868:DDM589871 DNH589868:DNI589871 DXD589868:DXE589871 EGZ589868:EHA589871 EQV589868:EQW589871 FAR589868:FAS589871 FKN589868:FKO589871 FUJ589868:FUK589871 GEF589868:GEG589871 GOB589868:GOC589871 GXX589868:GXY589871 HHT589868:HHU589871 HRP589868:HRQ589871 IBL589868:IBM589871 ILH589868:ILI589871 IVD589868:IVE589871 JEZ589868:JFA589871 JOV589868:JOW589871 JYR589868:JYS589871 KIN589868:KIO589871 KSJ589868:KSK589871 LCF589868:LCG589871 LMB589868:LMC589871 LVX589868:LVY589871 MFT589868:MFU589871 MPP589868:MPQ589871 MZL589868:MZM589871 NJH589868:NJI589871 NTD589868:NTE589871 OCZ589868:ODA589871 OMV589868:OMW589871 OWR589868:OWS589871 PGN589868:PGO589871 PQJ589868:PQK589871 QAF589868:QAG589871 QKB589868:QKC589871 QTX589868:QTY589871 RDT589868:RDU589871 RNP589868:RNQ589871 RXL589868:RXM589871 SHH589868:SHI589871 SRD589868:SRE589871 TAZ589868:TBA589871 TKV589868:TKW589871 TUR589868:TUS589871 UEN589868:UEO589871 UOJ589868:UOK589871 UYF589868:UYG589871 VIB589868:VIC589871 VRX589868:VRY589871 WBT589868:WBU589871 WLP589868:WLQ589871 WVL589868:WVM589871 D655404:E655407 IZ655404:JA655407 SV655404:SW655407 ACR655404:ACS655407 AMN655404:AMO655407 AWJ655404:AWK655407 BGF655404:BGG655407 BQB655404:BQC655407 BZX655404:BZY655407 CJT655404:CJU655407 CTP655404:CTQ655407 DDL655404:DDM655407 DNH655404:DNI655407 DXD655404:DXE655407 EGZ655404:EHA655407 EQV655404:EQW655407 FAR655404:FAS655407 FKN655404:FKO655407 FUJ655404:FUK655407 GEF655404:GEG655407 GOB655404:GOC655407 GXX655404:GXY655407 HHT655404:HHU655407 HRP655404:HRQ655407 IBL655404:IBM655407 ILH655404:ILI655407 IVD655404:IVE655407 JEZ655404:JFA655407 JOV655404:JOW655407 JYR655404:JYS655407 KIN655404:KIO655407 KSJ655404:KSK655407 LCF655404:LCG655407 LMB655404:LMC655407 LVX655404:LVY655407 MFT655404:MFU655407 MPP655404:MPQ655407 MZL655404:MZM655407 NJH655404:NJI655407 NTD655404:NTE655407 OCZ655404:ODA655407 OMV655404:OMW655407 OWR655404:OWS655407 PGN655404:PGO655407 PQJ655404:PQK655407 QAF655404:QAG655407 QKB655404:QKC655407 QTX655404:QTY655407 RDT655404:RDU655407 RNP655404:RNQ655407 RXL655404:RXM655407 SHH655404:SHI655407 SRD655404:SRE655407 TAZ655404:TBA655407 TKV655404:TKW655407 TUR655404:TUS655407 UEN655404:UEO655407 UOJ655404:UOK655407 UYF655404:UYG655407 VIB655404:VIC655407 VRX655404:VRY655407 WBT655404:WBU655407 WLP655404:WLQ655407 WVL655404:WVM655407 D720940:E720943 IZ720940:JA720943 SV720940:SW720943 ACR720940:ACS720943 AMN720940:AMO720943 AWJ720940:AWK720943 BGF720940:BGG720943 BQB720940:BQC720943 BZX720940:BZY720943 CJT720940:CJU720943 CTP720940:CTQ720943 DDL720940:DDM720943 DNH720940:DNI720943 DXD720940:DXE720943 EGZ720940:EHA720943 EQV720940:EQW720943 FAR720940:FAS720943 FKN720940:FKO720943 FUJ720940:FUK720943 GEF720940:GEG720943 GOB720940:GOC720943 GXX720940:GXY720943 HHT720940:HHU720943 HRP720940:HRQ720943 IBL720940:IBM720943 ILH720940:ILI720943 IVD720940:IVE720943 JEZ720940:JFA720943 JOV720940:JOW720943 JYR720940:JYS720943 KIN720940:KIO720943 KSJ720940:KSK720943 LCF720940:LCG720943 LMB720940:LMC720943 LVX720940:LVY720943 MFT720940:MFU720943 MPP720940:MPQ720943 MZL720940:MZM720943 NJH720940:NJI720943 NTD720940:NTE720943 OCZ720940:ODA720943 OMV720940:OMW720943 OWR720940:OWS720943 PGN720940:PGO720943 PQJ720940:PQK720943 QAF720940:QAG720943 QKB720940:QKC720943 QTX720940:QTY720943 RDT720940:RDU720943 RNP720940:RNQ720943 RXL720940:RXM720943 SHH720940:SHI720943 SRD720940:SRE720943 TAZ720940:TBA720943 TKV720940:TKW720943 TUR720940:TUS720943 UEN720940:UEO720943 UOJ720940:UOK720943 UYF720940:UYG720943 VIB720940:VIC720943 VRX720940:VRY720943 WBT720940:WBU720943 WLP720940:WLQ720943 WVL720940:WVM720943 D786476:E786479 IZ786476:JA786479 SV786476:SW786479 ACR786476:ACS786479 AMN786476:AMO786479 AWJ786476:AWK786479 BGF786476:BGG786479 BQB786476:BQC786479 BZX786476:BZY786479 CJT786476:CJU786479 CTP786476:CTQ786479 DDL786476:DDM786479 DNH786476:DNI786479 DXD786476:DXE786479 EGZ786476:EHA786479 EQV786476:EQW786479 FAR786476:FAS786479 FKN786476:FKO786479 FUJ786476:FUK786479 GEF786476:GEG786479 GOB786476:GOC786479 GXX786476:GXY786479 HHT786476:HHU786479 HRP786476:HRQ786479 IBL786476:IBM786479 ILH786476:ILI786479 IVD786476:IVE786479 JEZ786476:JFA786479 JOV786476:JOW786479 JYR786476:JYS786479 KIN786476:KIO786479 KSJ786476:KSK786479 LCF786476:LCG786479 LMB786476:LMC786479 LVX786476:LVY786479 MFT786476:MFU786479 MPP786476:MPQ786479 MZL786476:MZM786479 NJH786476:NJI786479 NTD786476:NTE786479 OCZ786476:ODA786479 OMV786476:OMW786479 OWR786476:OWS786479 PGN786476:PGO786479 PQJ786476:PQK786479 QAF786476:QAG786479 QKB786476:QKC786479 QTX786476:QTY786479 RDT786476:RDU786479 RNP786476:RNQ786479 RXL786476:RXM786479 SHH786476:SHI786479 SRD786476:SRE786479 TAZ786476:TBA786479 TKV786476:TKW786479 TUR786476:TUS786479 UEN786476:UEO786479 UOJ786476:UOK786479 UYF786476:UYG786479 VIB786476:VIC786479 VRX786476:VRY786479 WBT786476:WBU786479 WLP786476:WLQ786479 WVL786476:WVM786479 D852012:E852015 IZ852012:JA852015 SV852012:SW852015 ACR852012:ACS852015 AMN852012:AMO852015 AWJ852012:AWK852015 BGF852012:BGG852015 BQB852012:BQC852015 BZX852012:BZY852015 CJT852012:CJU852015 CTP852012:CTQ852015 DDL852012:DDM852015 DNH852012:DNI852015 DXD852012:DXE852015 EGZ852012:EHA852015 EQV852012:EQW852015 FAR852012:FAS852015 FKN852012:FKO852015 FUJ852012:FUK852015 GEF852012:GEG852015 GOB852012:GOC852015 GXX852012:GXY852015 HHT852012:HHU852015 HRP852012:HRQ852015 IBL852012:IBM852015 ILH852012:ILI852015 IVD852012:IVE852015 JEZ852012:JFA852015 JOV852012:JOW852015 JYR852012:JYS852015 KIN852012:KIO852015 KSJ852012:KSK852015 LCF852012:LCG852015 LMB852012:LMC852015 LVX852012:LVY852015 MFT852012:MFU852015 MPP852012:MPQ852015 MZL852012:MZM852015 NJH852012:NJI852015 NTD852012:NTE852015 OCZ852012:ODA852015 OMV852012:OMW852015 OWR852012:OWS852015 PGN852012:PGO852015 PQJ852012:PQK852015 QAF852012:QAG852015 QKB852012:QKC852015 QTX852012:QTY852015 RDT852012:RDU852015 RNP852012:RNQ852015 RXL852012:RXM852015 SHH852012:SHI852015 SRD852012:SRE852015 TAZ852012:TBA852015 TKV852012:TKW852015 TUR852012:TUS852015 UEN852012:UEO852015 UOJ852012:UOK852015 UYF852012:UYG852015 VIB852012:VIC852015 VRX852012:VRY852015 WBT852012:WBU852015 WLP852012:WLQ852015 WVL852012:WVM852015 D917548:E917551 IZ917548:JA917551 SV917548:SW917551 ACR917548:ACS917551 AMN917548:AMO917551 AWJ917548:AWK917551 BGF917548:BGG917551 BQB917548:BQC917551 BZX917548:BZY917551 CJT917548:CJU917551 CTP917548:CTQ917551 DDL917548:DDM917551 DNH917548:DNI917551 DXD917548:DXE917551 EGZ917548:EHA917551 EQV917548:EQW917551 FAR917548:FAS917551 FKN917548:FKO917551 FUJ917548:FUK917551 GEF917548:GEG917551 GOB917548:GOC917551 GXX917548:GXY917551 HHT917548:HHU917551 HRP917548:HRQ917551 IBL917548:IBM917551 ILH917548:ILI917551 IVD917548:IVE917551 JEZ917548:JFA917551 JOV917548:JOW917551 JYR917548:JYS917551 KIN917548:KIO917551 KSJ917548:KSK917551 LCF917548:LCG917551 LMB917548:LMC917551 LVX917548:LVY917551 MFT917548:MFU917551 MPP917548:MPQ917551 MZL917548:MZM917551 NJH917548:NJI917551 NTD917548:NTE917551 OCZ917548:ODA917551 OMV917548:OMW917551 OWR917548:OWS917551 PGN917548:PGO917551 PQJ917548:PQK917551 QAF917548:QAG917551 QKB917548:QKC917551 QTX917548:QTY917551 RDT917548:RDU917551 RNP917548:RNQ917551 RXL917548:RXM917551 SHH917548:SHI917551 SRD917548:SRE917551 TAZ917548:TBA917551 TKV917548:TKW917551 TUR917548:TUS917551 UEN917548:UEO917551 UOJ917548:UOK917551 UYF917548:UYG917551 VIB917548:VIC917551 VRX917548:VRY917551 WBT917548:WBU917551 WLP917548:WLQ917551 WVL917548:WVM917551 D983084:E983087 IZ983084:JA983087 SV983084:SW983087 ACR983084:ACS983087 AMN983084:AMO983087 AWJ983084:AWK983087 BGF983084:BGG983087 BQB983084:BQC983087 BZX983084:BZY983087 CJT983084:CJU983087 CTP983084:CTQ983087 DDL983084:DDM983087 DNH983084:DNI983087 DXD983084:DXE983087 EGZ983084:EHA983087 EQV983084:EQW983087 FAR983084:FAS983087 FKN983084:FKO983087 FUJ983084:FUK983087 GEF983084:GEG983087 GOB983084:GOC983087 GXX983084:GXY983087 HHT983084:HHU983087 HRP983084:HRQ983087 IBL983084:IBM983087 ILH983084:ILI983087 IVD983084:IVE983087 JEZ983084:JFA983087 JOV983084:JOW983087 JYR983084:JYS983087 KIN983084:KIO983087 KSJ983084:KSK983087 LCF983084:LCG983087 LMB983084:LMC983087 LVX983084:LVY983087 MFT983084:MFU983087 MPP983084:MPQ983087 MZL983084:MZM983087 NJH983084:NJI983087 NTD983084:NTE983087 OCZ983084:ODA983087 OMV983084:OMW983087 OWR983084:OWS983087 PGN983084:PGO983087 PQJ983084:PQK983087 QAF983084:QAG983087 QKB983084:QKC983087 QTX983084:QTY983087 RDT983084:RDU983087 RNP983084:RNQ983087 RXL983084:RXM983087 SHH983084:SHI983087 SRD983084:SRE983087 TAZ983084:TBA983087 TKV983084:TKW983087 TUR983084:TUS983087 UEN983084:UEO983087 UOJ983084:UOK983087 UYF983084:UYG983087 VIB983084:VIC983087 VRX983084:VRY983087 WBT983084:WBU983087 WLP983084:WLQ983087 WVL983084:WVM983087" xr:uid="{AA22B5C5-3454-49C4-AC8E-BC9A9857DF01}">
      <formula1>$D$67:$D$401</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818D5-7BA4-44CB-9206-E91F30C6153C}">
  <dimension ref="A1:R176"/>
  <sheetViews>
    <sheetView view="pageBreakPreview" zoomScaleNormal="100" zoomScaleSheetLayoutView="100" workbookViewId="0">
      <pane ySplit="7" topLeftCell="A131" activePane="bottomLeft" state="frozen"/>
      <selection activeCell="G13" sqref="G13"/>
      <selection pane="bottomLeft" activeCell="I159" sqref="I159"/>
    </sheetView>
  </sheetViews>
  <sheetFormatPr defaultRowHeight="12.75" x14ac:dyDescent="0.2"/>
  <cols>
    <col min="1" max="1" width="32.7109375" style="19" customWidth="1"/>
    <col min="2" max="3" width="10.7109375" style="19" customWidth="1"/>
    <col min="4" max="4" width="10.7109375" style="19" hidden="1" customWidth="1"/>
    <col min="5" max="6" width="9.28515625" style="19" hidden="1" customWidth="1"/>
    <col min="7" max="7" width="14.28515625" style="19" hidden="1" customWidth="1"/>
    <col min="8" max="8" width="12.28515625" style="19" hidden="1" customWidth="1"/>
    <col min="9" max="11" width="16.42578125" style="19" customWidth="1"/>
    <col min="12" max="12" width="16.42578125" style="1" customWidth="1"/>
    <col min="13" max="13" width="17.28515625" style="19" customWidth="1"/>
    <col min="14" max="14" width="15.140625" style="19" customWidth="1"/>
    <col min="15" max="15" width="14.85546875" style="19" customWidth="1"/>
    <col min="16" max="254" width="9.140625" style="19"/>
    <col min="255" max="255" width="27.42578125" style="19" customWidth="1"/>
    <col min="256" max="257" width="10.7109375" style="19" customWidth="1"/>
    <col min="258" max="261" width="0" style="19" hidden="1" customWidth="1"/>
    <col min="262" max="264" width="16.42578125" style="19" customWidth="1"/>
    <col min="265" max="266" width="9" style="19" customWidth="1"/>
    <col min="267" max="510" width="9.140625" style="19"/>
    <col min="511" max="511" width="27.42578125" style="19" customWidth="1"/>
    <col min="512" max="513" width="10.7109375" style="19" customWidth="1"/>
    <col min="514" max="517" width="0" style="19" hidden="1" customWidth="1"/>
    <col min="518" max="520" width="16.42578125" style="19" customWidth="1"/>
    <col min="521" max="522" width="9" style="19" customWidth="1"/>
    <col min="523" max="766" width="9.140625" style="19"/>
    <col min="767" max="767" width="27.42578125" style="19" customWidth="1"/>
    <col min="768" max="769" width="10.7109375" style="19" customWidth="1"/>
    <col min="770" max="773" width="0" style="19" hidden="1" customWidth="1"/>
    <col min="774" max="776" width="16.42578125" style="19" customWidth="1"/>
    <col min="777" max="778" width="9" style="19" customWidth="1"/>
    <col min="779" max="1022" width="9.140625" style="19"/>
    <col min="1023" max="1023" width="27.42578125" style="19" customWidth="1"/>
    <col min="1024" max="1025" width="10.7109375" style="19" customWidth="1"/>
    <col min="1026" max="1029" width="0" style="19" hidden="1" customWidth="1"/>
    <col min="1030" max="1032" width="16.42578125" style="19" customWidth="1"/>
    <col min="1033" max="1034" width="9" style="19" customWidth="1"/>
    <col min="1035" max="1278" width="9.140625" style="19"/>
    <col min="1279" max="1279" width="27.42578125" style="19" customWidth="1"/>
    <col min="1280" max="1281" width="10.7109375" style="19" customWidth="1"/>
    <col min="1282" max="1285" width="0" style="19" hidden="1" customWidth="1"/>
    <col min="1286" max="1288" width="16.42578125" style="19" customWidth="1"/>
    <col min="1289" max="1290" width="9" style="19" customWidth="1"/>
    <col min="1291" max="1534" width="9.140625" style="19"/>
    <col min="1535" max="1535" width="27.42578125" style="19" customWidth="1"/>
    <col min="1536" max="1537" width="10.7109375" style="19" customWidth="1"/>
    <col min="1538" max="1541" width="0" style="19" hidden="1" customWidth="1"/>
    <col min="1542" max="1544" width="16.42578125" style="19" customWidth="1"/>
    <col min="1545" max="1546" width="9" style="19" customWidth="1"/>
    <col min="1547" max="1790" width="9.140625" style="19"/>
    <col min="1791" max="1791" width="27.42578125" style="19" customWidth="1"/>
    <col min="1792" max="1793" width="10.7109375" style="19" customWidth="1"/>
    <col min="1794" max="1797" width="0" style="19" hidden="1" customWidth="1"/>
    <col min="1798" max="1800" width="16.42578125" style="19" customWidth="1"/>
    <col min="1801" max="1802" width="9" style="19" customWidth="1"/>
    <col min="1803" max="2046" width="9.140625" style="19"/>
    <col min="2047" max="2047" width="27.42578125" style="19" customWidth="1"/>
    <col min="2048" max="2049" width="10.7109375" style="19" customWidth="1"/>
    <col min="2050" max="2053" width="0" style="19" hidden="1" customWidth="1"/>
    <col min="2054" max="2056" width="16.42578125" style="19" customWidth="1"/>
    <col min="2057" max="2058" width="9" style="19" customWidth="1"/>
    <col min="2059" max="2302" width="9.140625" style="19"/>
    <col min="2303" max="2303" width="27.42578125" style="19" customWidth="1"/>
    <col min="2304" max="2305" width="10.7109375" style="19" customWidth="1"/>
    <col min="2306" max="2309" width="0" style="19" hidden="1" customWidth="1"/>
    <col min="2310" max="2312" width="16.42578125" style="19" customWidth="1"/>
    <col min="2313" max="2314" width="9" style="19" customWidth="1"/>
    <col min="2315" max="2558" width="9.140625" style="19"/>
    <col min="2559" max="2559" width="27.42578125" style="19" customWidth="1"/>
    <col min="2560" max="2561" width="10.7109375" style="19" customWidth="1"/>
    <col min="2562" max="2565" width="0" style="19" hidden="1" customWidth="1"/>
    <col min="2566" max="2568" width="16.42578125" style="19" customWidth="1"/>
    <col min="2569" max="2570" width="9" style="19" customWidth="1"/>
    <col min="2571" max="2814" width="9.140625" style="19"/>
    <col min="2815" max="2815" width="27.42578125" style="19" customWidth="1"/>
    <col min="2816" max="2817" width="10.7109375" style="19" customWidth="1"/>
    <col min="2818" max="2821" width="0" style="19" hidden="1" customWidth="1"/>
    <col min="2822" max="2824" width="16.42578125" style="19" customWidth="1"/>
    <col min="2825" max="2826" width="9" style="19" customWidth="1"/>
    <col min="2827" max="3070" width="9.140625" style="19"/>
    <col min="3071" max="3071" width="27.42578125" style="19" customWidth="1"/>
    <col min="3072" max="3073" width="10.7109375" style="19" customWidth="1"/>
    <col min="3074" max="3077" width="0" style="19" hidden="1" customWidth="1"/>
    <col min="3078" max="3080" width="16.42578125" style="19" customWidth="1"/>
    <col min="3081" max="3082" width="9" style="19" customWidth="1"/>
    <col min="3083" max="3326" width="9.140625" style="19"/>
    <col min="3327" max="3327" width="27.42578125" style="19" customWidth="1"/>
    <col min="3328" max="3329" width="10.7109375" style="19" customWidth="1"/>
    <col min="3330" max="3333" width="0" style="19" hidden="1" customWidth="1"/>
    <col min="3334" max="3336" width="16.42578125" style="19" customWidth="1"/>
    <col min="3337" max="3338" width="9" style="19" customWidth="1"/>
    <col min="3339" max="3582" width="9.140625" style="19"/>
    <col min="3583" max="3583" width="27.42578125" style="19" customWidth="1"/>
    <col min="3584" max="3585" width="10.7109375" style="19" customWidth="1"/>
    <col min="3586" max="3589" width="0" style="19" hidden="1" customWidth="1"/>
    <col min="3590" max="3592" width="16.42578125" style="19" customWidth="1"/>
    <col min="3593" max="3594" width="9" style="19" customWidth="1"/>
    <col min="3595" max="3838" width="9.140625" style="19"/>
    <col min="3839" max="3839" width="27.42578125" style="19" customWidth="1"/>
    <col min="3840" max="3841" width="10.7109375" style="19" customWidth="1"/>
    <col min="3842" max="3845" width="0" style="19" hidden="1" customWidth="1"/>
    <col min="3846" max="3848" width="16.42578125" style="19" customWidth="1"/>
    <col min="3849" max="3850" width="9" style="19" customWidth="1"/>
    <col min="3851" max="4094" width="9.140625" style="19"/>
    <col min="4095" max="4095" width="27.42578125" style="19" customWidth="1"/>
    <col min="4096" max="4097" width="10.7109375" style="19" customWidth="1"/>
    <col min="4098" max="4101" width="0" style="19" hidden="1" customWidth="1"/>
    <col min="4102" max="4104" width="16.42578125" style="19" customWidth="1"/>
    <col min="4105" max="4106" width="9" style="19" customWidth="1"/>
    <col min="4107" max="4350" width="9.140625" style="19"/>
    <col min="4351" max="4351" width="27.42578125" style="19" customWidth="1"/>
    <col min="4352" max="4353" width="10.7109375" style="19" customWidth="1"/>
    <col min="4354" max="4357" width="0" style="19" hidden="1" customWidth="1"/>
    <col min="4358" max="4360" width="16.42578125" style="19" customWidth="1"/>
    <col min="4361" max="4362" width="9" style="19" customWidth="1"/>
    <col min="4363" max="4606" width="9.140625" style="19"/>
    <col min="4607" max="4607" width="27.42578125" style="19" customWidth="1"/>
    <col min="4608" max="4609" width="10.7109375" style="19" customWidth="1"/>
    <col min="4610" max="4613" width="0" style="19" hidden="1" customWidth="1"/>
    <col min="4614" max="4616" width="16.42578125" style="19" customWidth="1"/>
    <col min="4617" max="4618" width="9" style="19" customWidth="1"/>
    <col min="4619" max="4862" width="9.140625" style="19"/>
    <col min="4863" max="4863" width="27.42578125" style="19" customWidth="1"/>
    <col min="4864" max="4865" width="10.7109375" style="19" customWidth="1"/>
    <col min="4866" max="4869" width="0" style="19" hidden="1" customWidth="1"/>
    <col min="4870" max="4872" width="16.42578125" style="19" customWidth="1"/>
    <col min="4873" max="4874" width="9" style="19" customWidth="1"/>
    <col min="4875" max="5118" width="9.140625" style="19"/>
    <col min="5119" max="5119" width="27.42578125" style="19" customWidth="1"/>
    <col min="5120" max="5121" width="10.7109375" style="19" customWidth="1"/>
    <col min="5122" max="5125" width="0" style="19" hidden="1" customWidth="1"/>
    <col min="5126" max="5128" width="16.42578125" style="19" customWidth="1"/>
    <col min="5129" max="5130" width="9" style="19" customWidth="1"/>
    <col min="5131" max="5374" width="9.140625" style="19"/>
    <col min="5375" max="5375" width="27.42578125" style="19" customWidth="1"/>
    <col min="5376" max="5377" width="10.7109375" style="19" customWidth="1"/>
    <col min="5378" max="5381" width="0" style="19" hidden="1" customWidth="1"/>
    <col min="5382" max="5384" width="16.42578125" style="19" customWidth="1"/>
    <col min="5385" max="5386" width="9" style="19" customWidth="1"/>
    <col min="5387" max="5630" width="9.140625" style="19"/>
    <col min="5631" max="5631" width="27.42578125" style="19" customWidth="1"/>
    <col min="5632" max="5633" width="10.7109375" style="19" customWidth="1"/>
    <col min="5634" max="5637" width="0" style="19" hidden="1" customWidth="1"/>
    <col min="5638" max="5640" width="16.42578125" style="19" customWidth="1"/>
    <col min="5641" max="5642" width="9" style="19" customWidth="1"/>
    <col min="5643" max="5886" width="9.140625" style="19"/>
    <col min="5887" max="5887" width="27.42578125" style="19" customWidth="1"/>
    <col min="5888" max="5889" width="10.7109375" style="19" customWidth="1"/>
    <col min="5890" max="5893" width="0" style="19" hidden="1" customWidth="1"/>
    <col min="5894" max="5896" width="16.42578125" style="19" customWidth="1"/>
    <col min="5897" max="5898" width="9" style="19" customWidth="1"/>
    <col min="5899" max="6142" width="9.140625" style="19"/>
    <col min="6143" max="6143" width="27.42578125" style="19" customWidth="1"/>
    <col min="6144" max="6145" width="10.7109375" style="19" customWidth="1"/>
    <col min="6146" max="6149" width="0" style="19" hidden="1" customWidth="1"/>
    <col min="6150" max="6152" width="16.42578125" style="19" customWidth="1"/>
    <col min="6153" max="6154" width="9" style="19" customWidth="1"/>
    <col min="6155" max="6398" width="9.140625" style="19"/>
    <col min="6399" max="6399" width="27.42578125" style="19" customWidth="1"/>
    <col min="6400" max="6401" width="10.7109375" style="19" customWidth="1"/>
    <col min="6402" max="6405" width="0" style="19" hidden="1" customWidth="1"/>
    <col min="6406" max="6408" width="16.42578125" style="19" customWidth="1"/>
    <col min="6409" max="6410" width="9" style="19" customWidth="1"/>
    <col min="6411" max="6654" width="9.140625" style="19"/>
    <col min="6655" max="6655" width="27.42578125" style="19" customWidth="1"/>
    <col min="6656" max="6657" width="10.7109375" style="19" customWidth="1"/>
    <col min="6658" max="6661" width="0" style="19" hidden="1" customWidth="1"/>
    <col min="6662" max="6664" width="16.42578125" style="19" customWidth="1"/>
    <col min="6665" max="6666" width="9" style="19" customWidth="1"/>
    <col min="6667" max="6910" width="9.140625" style="19"/>
    <col min="6911" max="6911" width="27.42578125" style="19" customWidth="1"/>
    <col min="6912" max="6913" width="10.7109375" style="19" customWidth="1"/>
    <col min="6914" max="6917" width="0" style="19" hidden="1" customWidth="1"/>
    <col min="6918" max="6920" width="16.42578125" style="19" customWidth="1"/>
    <col min="6921" max="6922" width="9" style="19" customWidth="1"/>
    <col min="6923" max="7166" width="9.140625" style="19"/>
    <col min="7167" max="7167" width="27.42578125" style="19" customWidth="1"/>
    <col min="7168" max="7169" width="10.7109375" style="19" customWidth="1"/>
    <col min="7170" max="7173" width="0" style="19" hidden="1" customWidth="1"/>
    <col min="7174" max="7176" width="16.42578125" style="19" customWidth="1"/>
    <col min="7177" max="7178" width="9" style="19" customWidth="1"/>
    <col min="7179" max="7422" width="9.140625" style="19"/>
    <col min="7423" max="7423" width="27.42578125" style="19" customWidth="1"/>
    <col min="7424" max="7425" width="10.7109375" style="19" customWidth="1"/>
    <col min="7426" max="7429" width="0" style="19" hidden="1" customWidth="1"/>
    <col min="7430" max="7432" width="16.42578125" style="19" customWidth="1"/>
    <col min="7433" max="7434" width="9" style="19" customWidth="1"/>
    <col min="7435" max="7678" width="9.140625" style="19"/>
    <col min="7679" max="7679" width="27.42578125" style="19" customWidth="1"/>
    <col min="7680" max="7681" width="10.7109375" style="19" customWidth="1"/>
    <col min="7682" max="7685" width="0" style="19" hidden="1" customWidth="1"/>
    <col min="7686" max="7688" width="16.42578125" style="19" customWidth="1"/>
    <col min="7689" max="7690" width="9" style="19" customWidth="1"/>
    <col min="7691" max="7934" width="9.140625" style="19"/>
    <col min="7935" max="7935" width="27.42578125" style="19" customWidth="1"/>
    <col min="7936" max="7937" width="10.7109375" style="19" customWidth="1"/>
    <col min="7938" max="7941" width="0" style="19" hidden="1" customWidth="1"/>
    <col min="7942" max="7944" width="16.42578125" style="19" customWidth="1"/>
    <col min="7945" max="7946" width="9" style="19" customWidth="1"/>
    <col min="7947" max="8190" width="9.140625" style="19"/>
    <col min="8191" max="8191" width="27.42578125" style="19" customWidth="1"/>
    <col min="8192" max="8193" width="10.7109375" style="19" customWidth="1"/>
    <col min="8194" max="8197" width="0" style="19" hidden="1" customWidth="1"/>
    <col min="8198" max="8200" width="16.42578125" style="19" customWidth="1"/>
    <col min="8201" max="8202" width="9" style="19" customWidth="1"/>
    <col min="8203" max="8446" width="9.140625" style="19"/>
    <col min="8447" max="8447" width="27.42578125" style="19" customWidth="1"/>
    <col min="8448" max="8449" width="10.7109375" style="19" customWidth="1"/>
    <col min="8450" max="8453" width="0" style="19" hidden="1" customWidth="1"/>
    <col min="8454" max="8456" width="16.42578125" style="19" customWidth="1"/>
    <col min="8457" max="8458" width="9" style="19" customWidth="1"/>
    <col min="8459" max="8702" width="9.140625" style="19"/>
    <col min="8703" max="8703" width="27.42578125" style="19" customWidth="1"/>
    <col min="8704" max="8705" width="10.7109375" style="19" customWidth="1"/>
    <col min="8706" max="8709" width="0" style="19" hidden="1" customWidth="1"/>
    <col min="8710" max="8712" width="16.42578125" style="19" customWidth="1"/>
    <col min="8713" max="8714" width="9" style="19" customWidth="1"/>
    <col min="8715" max="8958" width="9.140625" style="19"/>
    <col min="8959" max="8959" width="27.42578125" style="19" customWidth="1"/>
    <col min="8960" max="8961" width="10.7109375" style="19" customWidth="1"/>
    <col min="8962" max="8965" width="0" style="19" hidden="1" customWidth="1"/>
    <col min="8966" max="8968" width="16.42578125" style="19" customWidth="1"/>
    <col min="8969" max="8970" width="9" style="19" customWidth="1"/>
    <col min="8971" max="9214" width="9.140625" style="19"/>
    <col min="9215" max="9215" width="27.42578125" style="19" customWidth="1"/>
    <col min="9216" max="9217" width="10.7109375" style="19" customWidth="1"/>
    <col min="9218" max="9221" width="0" style="19" hidden="1" customWidth="1"/>
    <col min="9222" max="9224" width="16.42578125" style="19" customWidth="1"/>
    <col min="9225" max="9226" width="9" style="19" customWidth="1"/>
    <col min="9227" max="9470" width="9.140625" style="19"/>
    <col min="9471" max="9471" width="27.42578125" style="19" customWidth="1"/>
    <col min="9472" max="9473" width="10.7109375" style="19" customWidth="1"/>
    <col min="9474" max="9477" width="0" style="19" hidden="1" customWidth="1"/>
    <col min="9478" max="9480" width="16.42578125" style="19" customWidth="1"/>
    <col min="9481" max="9482" width="9" style="19" customWidth="1"/>
    <col min="9483" max="9726" width="9.140625" style="19"/>
    <col min="9727" max="9727" width="27.42578125" style="19" customWidth="1"/>
    <col min="9728" max="9729" width="10.7109375" style="19" customWidth="1"/>
    <col min="9730" max="9733" width="0" style="19" hidden="1" customWidth="1"/>
    <col min="9734" max="9736" width="16.42578125" style="19" customWidth="1"/>
    <col min="9737" max="9738" width="9" style="19" customWidth="1"/>
    <col min="9739" max="9982" width="9.140625" style="19"/>
    <col min="9983" max="9983" width="27.42578125" style="19" customWidth="1"/>
    <col min="9984" max="9985" width="10.7109375" style="19" customWidth="1"/>
    <col min="9986" max="9989" width="0" style="19" hidden="1" customWidth="1"/>
    <col min="9990" max="9992" width="16.42578125" style="19" customWidth="1"/>
    <col min="9993" max="9994" width="9" style="19" customWidth="1"/>
    <col min="9995" max="10238" width="9.140625" style="19"/>
    <col min="10239" max="10239" width="27.42578125" style="19" customWidth="1"/>
    <col min="10240" max="10241" width="10.7109375" style="19" customWidth="1"/>
    <col min="10242" max="10245" width="0" style="19" hidden="1" customWidth="1"/>
    <col min="10246" max="10248" width="16.42578125" style="19" customWidth="1"/>
    <col min="10249" max="10250" width="9" style="19" customWidth="1"/>
    <col min="10251" max="10494" width="9.140625" style="19"/>
    <col min="10495" max="10495" width="27.42578125" style="19" customWidth="1"/>
    <col min="10496" max="10497" width="10.7109375" style="19" customWidth="1"/>
    <col min="10498" max="10501" width="0" style="19" hidden="1" customWidth="1"/>
    <col min="10502" max="10504" width="16.42578125" style="19" customWidth="1"/>
    <col min="10505" max="10506" width="9" style="19" customWidth="1"/>
    <col min="10507" max="10750" width="9.140625" style="19"/>
    <col min="10751" max="10751" width="27.42578125" style="19" customWidth="1"/>
    <col min="10752" max="10753" width="10.7109375" style="19" customWidth="1"/>
    <col min="10754" max="10757" width="0" style="19" hidden="1" customWidth="1"/>
    <col min="10758" max="10760" width="16.42578125" style="19" customWidth="1"/>
    <col min="10761" max="10762" width="9" style="19" customWidth="1"/>
    <col min="10763" max="11006" width="9.140625" style="19"/>
    <col min="11007" max="11007" width="27.42578125" style="19" customWidth="1"/>
    <col min="11008" max="11009" width="10.7109375" style="19" customWidth="1"/>
    <col min="11010" max="11013" width="0" style="19" hidden="1" customWidth="1"/>
    <col min="11014" max="11016" width="16.42578125" style="19" customWidth="1"/>
    <col min="11017" max="11018" width="9" style="19" customWidth="1"/>
    <col min="11019" max="11262" width="9.140625" style="19"/>
    <col min="11263" max="11263" width="27.42578125" style="19" customWidth="1"/>
    <col min="11264" max="11265" width="10.7109375" style="19" customWidth="1"/>
    <col min="11266" max="11269" width="0" style="19" hidden="1" customWidth="1"/>
    <col min="11270" max="11272" width="16.42578125" style="19" customWidth="1"/>
    <col min="11273" max="11274" width="9" style="19" customWidth="1"/>
    <col min="11275" max="11518" width="9.140625" style="19"/>
    <col min="11519" max="11519" width="27.42578125" style="19" customWidth="1"/>
    <col min="11520" max="11521" width="10.7109375" style="19" customWidth="1"/>
    <col min="11522" max="11525" width="0" style="19" hidden="1" customWidth="1"/>
    <col min="11526" max="11528" width="16.42578125" style="19" customWidth="1"/>
    <col min="11529" max="11530" width="9" style="19" customWidth="1"/>
    <col min="11531" max="11774" width="9.140625" style="19"/>
    <col min="11775" max="11775" width="27.42578125" style="19" customWidth="1"/>
    <col min="11776" max="11777" width="10.7109375" style="19" customWidth="1"/>
    <col min="11778" max="11781" width="0" style="19" hidden="1" customWidth="1"/>
    <col min="11782" max="11784" width="16.42578125" style="19" customWidth="1"/>
    <col min="11785" max="11786" width="9" style="19" customWidth="1"/>
    <col min="11787" max="12030" width="9.140625" style="19"/>
    <col min="12031" max="12031" width="27.42578125" style="19" customWidth="1"/>
    <col min="12032" max="12033" width="10.7109375" style="19" customWidth="1"/>
    <col min="12034" max="12037" width="0" style="19" hidden="1" customWidth="1"/>
    <col min="12038" max="12040" width="16.42578125" style="19" customWidth="1"/>
    <col min="12041" max="12042" width="9" style="19" customWidth="1"/>
    <col min="12043" max="12286" width="9.140625" style="19"/>
    <col min="12287" max="12287" width="27.42578125" style="19" customWidth="1"/>
    <col min="12288" max="12289" width="10.7109375" style="19" customWidth="1"/>
    <col min="12290" max="12293" width="0" style="19" hidden="1" customWidth="1"/>
    <col min="12294" max="12296" width="16.42578125" style="19" customWidth="1"/>
    <col min="12297" max="12298" width="9" style="19" customWidth="1"/>
    <col min="12299" max="12542" width="9.140625" style="19"/>
    <col min="12543" max="12543" width="27.42578125" style="19" customWidth="1"/>
    <col min="12544" max="12545" width="10.7109375" style="19" customWidth="1"/>
    <col min="12546" max="12549" width="0" style="19" hidden="1" customWidth="1"/>
    <col min="12550" max="12552" width="16.42578125" style="19" customWidth="1"/>
    <col min="12553" max="12554" width="9" style="19" customWidth="1"/>
    <col min="12555" max="12798" width="9.140625" style="19"/>
    <col min="12799" max="12799" width="27.42578125" style="19" customWidth="1"/>
    <col min="12800" max="12801" width="10.7109375" style="19" customWidth="1"/>
    <col min="12802" max="12805" width="0" style="19" hidden="1" customWidth="1"/>
    <col min="12806" max="12808" width="16.42578125" style="19" customWidth="1"/>
    <col min="12809" max="12810" width="9" style="19" customWidth="1"/>
    <col min="12811" max="13054" width="9.140625" style="19"/>
    <col min="13055" max="13055" width="27.42578125" style="19" customWidth="1"/>
    <col min="13056" max="13057" width="10.7109375" style="19" customWidth="1"/>
    <col min="13058" max="13061" width="0" style="19" hidden="1" customWidth="1"/>
    <col min="13062" max="13064" width="16.42578125" style="19" customWidth="1"/>
    <col min="13065" max="13066" width="9" style="19" customWidth="1"/>
    <col min="13067" max="13310" width="9.140625" style="19"/>
    <col min="13311" max="13311" width="27.42578125" style="19" customWidth="1"/>
    <col min="13312" max="13313" width="10.7109375" style="19" customWidth="1"/>
    <col min="13314" max="13317" width="0" style="19" hidden="1" customWidth="1"/>
    <col min="13318" max="13320" width="16.42578125" style="19" customWidth="1"/>
    <col min="13321" max="13322" width="9" style="19" customWidth="1"/>
    <col min="13323" max="13566" width="9.140625" style="19"/>
    <col min="13567" max="13567" width="27.42578125" style="19" customWidth="1"/>
    <col min="13568" max="13569" width="10.7109375" style="19" customWidth="1"/>
    <col min="13570" max="13573" width="0" style="19" hidden="1" customWidth="1"/>
    <col min="13574" max="13576" width="16.42578125" style="19" customWidth="1"/>
    <col min="13577" max="13578" width="9" style="19" customWidth="1"/>
    <col min="13579" max="13822" width="9.140625" style="19"/>
    <col min="13823" max="13823" width="27.42578125" style="19" customWidth="1"/>
    <col min="13824" max="13825" width="10.7109375" style="19" customWidth="1"/>
    <col min="13826" max="13829" width="0" style="19" hidden="1" customWidth="1"/>
    <col min="13830" max="13832" width="16.42578125" style="19" customWidth="1"/>
    <col min="13833" max="13834" width="9" style="19" customWidth="1"/>
    <col min="13835" max="14078" width="9.140625" style="19"/>
    <col min="14079" max="14079" width="27.42578125" style="19" customWidth="1"/>
    <col min="14080" max="14081" width="10.7109375" style="19" customWidth="1"/>
    <col min="14082" max="14085" width="0" style="19" hidden="1" customWidth="1"/>
    <col min="14086" max="14088" width="16.42578125" style="19" customWidth="1"/>
    <col min="14089" max="14090" width="9" style="19" customWidth="1"/>
    <col min="14091" max="14334" width="9.140625" style="19"/>
    <col min="14335" max="14335" width="27.42578125" style="19" customWidth="1"/>
    <col min="14336" max="14337" width="10.7109375" style="19" customWidth="1"/>
    <col min="14338" max="14341" width="0" style="19" hidden="1" customWidth="1"/>
    <col min="14342" max="14344" width="16.42578125" style="19" customWidth="1"/>
    <col min="14345" max="14346" width="9" style="19" customWidth="1"/>
    <col min="14347" max="14590" width="9.140625" style="19"/>
    <col min="14591" max="14591" width="27.42578125" style="19" customWidth="1"/>
    <col min="14592" max="14593" width="10.7109375" style="19" customWidth="1"/>
    <col min="14594" max="14597" width="0" style="19" hidden="1" customWidth="1"/>
    <col min="14598" max="14600" width="16.42578125" style="19" customWidth="1"/>
    <col min="14601" max="14602" width="9" style="19" customWidth="1"/>
    <col min="14603" max="14846" width="9.140625" style="19"/>
    <col min="14847" max="14847" width="27.42578125" style="19" customWidth="1"/>
    <col min="14848" max="14849" width="10.7109375" style="19" customWidth="1"/>
    <col min="14850" max="14853" width="0" style="19" hidden="1" customWidth="1"/>
    <col min="14854" max="14856" width="16.42578125" style="19" customWidth="1"/>
    <col min="14857" max="14858" width="9" style="19" customWidth="1"/>
    <col min="14859" max="15102" width="9.140625" style="19"/>
    <col min="15103" max="15103" width="27.42578125" style="19" customWidth="1"/>
    <col min="15104" max="15105" width="10.7109375" style="19" customWidth="1"/>
    <col min="15106" max="15109" width="0" style="19" hidden="1" customWidth="1"/>
    <col min="15110" max="15112" width="16.42578125" style="19" customWidth="1"/>
    <col min="15113" max="15114" width="9" style="19" customWidth="1"/>
    <col min="15115" max="15358" width="9.140625" style="19"/>
    <col min="15359" max="15359" width="27.42578125" style="19" customWidth="1"/>
    <col min="15360" max="15361" width="10.7109375" style="19" customWidth="1"/>
    <col min="15362" max="15365" width="0" style="19" hidden="1" customWidth="1"/>
    <col min="15366" max="15368" width="16.42578125" style="19" customWidth="1"/>
    <col min="15369" max="15370" width="9" style="19" customWidth="1"/>
    <col min="15371" max="15614" width="9.140625" style="19"/>
    <col min="15615" max="15615" width="27.42578125" style="19" customWidth="1"/>
    <col min="15616" max="15617" width="10.7109375" style="19" customWidth="1"/>
    <col min="15618" max="15621" width="0" style="19" hidden="1" customWidth="1"/>
    <col min="15622" max="15624" width="16.42578125" style="19" customWidth="1"/>
    <col min="15625" max="15626" width="9" style="19" customWidth="1"/>
    <col min="15627" max="15870" width="9.140625" style="19"/>
    <col min="15871" max="15871" width="27.42578125" style="19" customWidth="1"/>
    <col min="15872" max="15873" width="10.7109375" style="19" customWidth="1"/>
    <col min="15874" max="15877" width="0" style="19" hidden="1" customWidth="1"/>
    <col min="15878" max="15880" width="16.42578125" style="19" customWidth="1"/>
    <col min="15881" max="15882" width="9" style="19" customWidth="1"/>
    <col min="15883" max="16126" width="9.140625" style="19"/>
    <col min="16127" max="16127" width="27.42578125" style="19" customWidth="1"/>
    <col min="16128" max="16129" width="10.7109375" style="19" customWidth="1"/>
    <col min="16130" max="16133" width="0" style="19" hidden="1" customWidth="1"/>
    <col min="16134" max="16136" width="16.42578125" style="19" customWidth="1"/>
    <col min="16137" max="16138" width="9" style="19" customWidth="1"/>
    <col min="16139" max="16384" width="9.140625" style="19"/>
  </cols>
  <sheetData>
    <row r="1" spans="1:11" s="1" customFormat="1" x14ac:dyDescent="0.2">
      <c r="A1" s="11" t="s">
        <v>0</v>
      </c>
      <c r="B1" s="19"/>
      <c r="C1" s="19"/>
      <c r="D1" s="20"/>
      <c r="E1" s="20"/>
      <c r="F1" s="20"/>
      <c r="G1" s="20"/>
      <c r="H1" s="20"/>
      <c r="I1" s="19"/>
      <c r="J1" s="19"/>
      <c r="K1" s="19"/>
    </row>
    <row r="2" spans="1:11" s="1" customFormat="1" x14ac:dyDescent="0.2">
      <c r="A2" s="12" t="str">
        <f>'14.2'!B2</f>
        <v>Washington 2023 General Rate Case</v>
      </c>
      <c r="B2" s="19"/>
      <c r="C2" s="19"/>
      <c r="D2" s="20"/>
      <c r="E2" s="20"/>
      <c r="F2" s="20"/>
      <c r="G2" s="20"/>
      <c r="H2" s="20"/>
      <c r="I2" s="19"/>
      <c r="J2" s="19"/>
      <c r="K2" s="19"/>
    </row>
    <row r="3" spans="1:11" s="1" customFormat="1" x14ac:dyDescent="0.2">
      <c r="A3" s="11" t="s">
        <v>58</v>
      </c>
      <c r="B3" s="19"/>
      <c r="C3" s="19"/>
      <c r="D3" s="20"/>
      <c r="E3" s="20"/>
      <c r="F3" s="20"/>
      <c r="G3" s="20"/>
      <c r="H3" s="20"/>
      <c r="I3" s="19"/>
      <c r="J3" s="19"/>
      <c r="K3" s="19"/>
    </row>
    <row r="4" spans="1:11" s="1" customFormat="1" x14ac:dyDescent="0.2">
      <c r="A4" s="19"/>
      <c r="B4" s="19"/>
      <c r="C4" s="19"/>
      <c r="D4" s="20"/>
      <c r="E4" s="20"/>
      <c r="F4" s="20"/>
      <c r="G4" s="20"/>
      <c r="H4" s="20"/>
      <c r="I4" s="19"/>
      <c r="J4" s="19"/>
      <c r="K4" s="19"/>
    </row>
    <row r="5" spans="1:11" s="1" customFormat="1" x14ac:dyDescent="0.2">
      <c r="A5" s="19"/>
      <c r="B5" s="19"/>
      <c r="C5" s="19"/>
      <c r="D5" s="20"/>
      <c r="E5" s="20"/>
      <c r="F5" s="20"/>
      <c r="G5" s="20"/>
      <c r="H5" s="20"/>
      <c r="I5" s="13"/>
      <c r="J5" s="13"/>
      <c r="K5" s="19"/>
    </row>
    <row r="6" spans="1:11" s="1" customFormat="1" x14ac:dyDescent="0.2">
      <c r="A6" s="19"/>
      <c r="B6" s="19"/>
      <c r="C6" s="19"/>
      <c r="D6" s="20"/>
      <c r="E6" s="20"/>
      <c r="F6" s="20"/>
      <c r="G6" s="20"/>
      <c r="H6" s="20"/>
      <c r="I6" s="13" t="s">
        <v>59</v>
      </c>
      <c r="J6" s="13" t="s">
        <v>60</v>
      </c>
      <c r="K6" s="13"/>
    </row>
    <row r="7" spans="1:11" s="1" customFormat="1" x14ac:dyDescent="0.2">
      <c r="A7" s="21" t="s">
        <v>61</v>
      </c>
      <c r="B7" s="21" t="s">
        <v>62</v>
      </c>
      <c r="C7" s="21" t="s">
        <v>63</v>
      </c>
      <c r="D7" s="14" t="s">
        <v>63</v>
      </c>
      <c r="E7" s="14" t="s">
        <v>4</v>
      </c>
      <c r="F7" s="14" t="s">
        <v>64</v>
      </c>
      <c r="G7" s="14" t="s">
        <v>65</v>
      </c>
      <c r="H7" s="14" t="s">
        <v>66</v>
      </c>
      <c r="I7" s="14" t="s">
        <v>67</v>
      </c>
      <c r="J7" s="14" t="s">
        <v>67</v>
      </c>
      <c r="K7" s="14" t="s">
        <v>122</v>
      </c>
    </row>
    <row r="8" spans="1:11" s="1" customFormat="1" x14ac:dyDescent="0.2">
      <c r="A8" s="11"/>
      <c r="B8" s="19"/>
      <c r="C8" s="19"/>
      <c r="D8" s="20"/>
      <c r="E8" s="20"/>
      <c r="F8" s="20"/>
      <c r="G8" s="20"/>
      <c r="H8" s="20"/>
      <c r="I8" s="19"/>
      <c r="J8" s="19"/>
      <c r="K8" s="19"/>
    </row>
    <row r="9" spans="1:11" s="1" customFormat="1" x14ac:dyDescent="0.2">
      <c r="A9" s="11" t="s">
        <v>68</v>
      </c>
      <c r="B9" s="19"/>
      <c r="C9" s="19"/>
      <c r="D9" s="20"/>
      <c r="E9" s="20"/>
      <c r="F9" s="20"/>
      <c r="G9" s="20"/>
      <c r="H9" s="20"/>
      <c r="I9" s="19"/>
      <c r="J9" s="19"/>
      <c r="K9" s="19"/>
    </row>
    <row r="10" spans="1:11" s="1" customFormat="1" ht="9" customHeight="1" x14ac:dyDescent="0.2">
      <c r="A10" s="11"/>
      <c r="B10" s="19"/>
      <c r="C10" s="19"/>
      <c r="D10" s="20"/>
      <c r="E10" s="20"/>
      <c r="F10" s="20"/>
      <c r="G10" s="20"/>
      <c r="H10" s="20"/>
      <c r="I10" s="19"/>
      <c r="J10" s="19"/>
      <c r="K10" s="19"/>
    </row>
    <row r="11" spans="1:11" s="1" customFormat="1" x14ac:dyDescent="0.2">
      <c r="A11" s="11" t="s">
        <v>69</v>
      </c>
      <c r="B11" s="19"/>
      <c r="C11" s="19"/>
      <c r="D11" s="20"/>
      <c r="E11" s="20"/>
      <c r="F11" s="20"/>
      <c r="G11" s="20"/>
      <c r="H11" s="20"/>
      <c r="I11" s="19"/>
      <c r="J11" s="19"/>
      <c r="K11" s="19"/>
    </row>
    <row r="12" spans="1:11" s="1" customFormat="1" x14ac:dyDescent="0.2">
      <c r="A12" s="19" t="s">
        <v>70</v>
      </c>
      <c r="B12" s="19" t="s">
        <v>12</v>
      </c>
      <c r="C12" s="22" t="str">
        <f>D12</f>
        <v>CAGE</v>
      </c>
      <c r="D12" s="20" t="s">
        <v>13</v>
      </c>
      <c r="E12" s="20" t="s">
        <v>71</v>
      </c>
      <c r="F12" s="20" t="s">
        <v>72</v>
      </c>
      <c r="G12" s="20" t="str">
        <f t="shared" ref="G12:G17" si="0">E12&amp;F12&amp;D12</f>
        <v>DSTMPCAGE</v>
      </c>
      <c r="H12" s="20" t="str">
        <f t="shared" ref="H12:H17" si="1">B12&amp;D12</f>
        <v>403SPCAGE</v>
      </c>
      <c r="I12" s="1">
        <v>259985817.07332018</v>
      </c>
      <c r="J12" s="1">
        <v>260058232.9915559</v>
      </c>
      <c r="K12" s="1">
        <f>J12-I12</f>
        <v>72415.918235719204</v>
      </c>
    </row>
    <row r="13" spans="1:11" s="1" customFormat="1" x14ac:dyDescent="0.2">
      <c r="A13" s="19" t="s">
        <v>73</v>
      </c>
      <c r="B13" s="19" t="s">
        <v>12</v>
      </c>
      <c r="C13" s="22" t="str">
        <f t="shared" ref="C13:C17" si="2">D13</f>
        <v>CAGW</v>
      </c>
      <c r="D13" s="20" t="s">
        <v>14</v>
      </c>
      <c r="E13" s="20" t="s">
        <v>71</v>
      </c>
      <c r="F13" s="20" t="s">
        <v>72</v>
      </c>
      <c r="G13" s="20" t="str">
        <f t="shared" si="0"/>
        <v>DSTMPCAGW</v>
      </c>
      <c r="H13" s="20" t="str">
        <f t="shared" si="1"/>
        <v>403SPCAGW</v>
      </c>
      <c r="I13" s="1">
        <v>-4.1836631268852474E-9</v>
      </c>
      <c r="J13" s="1">
        <v>-4.1836631268852474E-9</v>
      </c>
      <c r="K13" s="1">
        <f t="shared" ref="K13:K17" si="3">J13-I13</f>
        <v>0</v>
      </c>
    </row>
    <row r="14" spans="1:11" s="1" customFormat="1" x14ac:dyDescent="0.2">
      <c r="A14" s="19" t="s">
        <v>74</v>
      </c>
      <c r="B14" s="19" t="s">
        <v>12</v>
      </c>
      <c r="C14" s="22" t="str">
        <f t="shared" si="2"/>
        <v>SG</v>
      </c>
      <c r="D14" s="20" t="s">
        <v>15</v>
      </c>
      <c r="E14" s="20" t="s">
        <v>71</v>
      </c>
      <c r="F14" s="20" t="s">
        <v>72</v>
      </c>
      <c r="G14" s="20" t="str">
        <f t="shared" si="0"/>
        <v>DSTMPSG</v>
      </c>
      <c r="H14" s="20" t="str">
        <f t="shared" si="1"/>
        <v>403SPSG</v>
      </c>
      <c r="I14" s="1">
        <v>2889057.5474290014</v>
      </c>
      <c r="J14" s="1">
        <v>2866671.4304197873</v>
      </c>
      <c r="K14" s="1">
        <f t="shared" si="3"/>
        <v>-22386.117009214126</v>
      </c>
    </row>
    <row r="15" spans="1:11" s="1" customFormat="1" hidden="1" x14ac:dyDescent="0.2">
      <c r="A15" s="19"/>
      <c r="B15" s="19"/>
      <c r="C15" s="22"/>
      <c r="D15" s="20"/>
      <c r="E15" s="20"/>
      <c r="F15" s="20"/>
      <c r="G15" s="20"/>
      <c r="H15" s="20"/>
    </row>
    <row r="16" spans="1:11" s="1" customFormat="1" x14ac:dyDescent="0.2">
      <c r="A16" s="19" t="s">
        <v>75</v>
      </c>
      <c r="B16" s="19" t="s">
        <v>12</v>
      </c>
      <c r="C16" s="22" t="str">
        <f t="shared" si="2"/>
        <v>SG</v>
      </c>
      <c r="D16" s="20" t="s">
        <v>15</v>
      </c>
      <c r="E16" s="20" t="s">
        <v>71</v>
      </c>
      <c r="F16" s="20" t="s">
        <v>76</v>
      </c>
      <c r="G16" s="20" t="str">
        <f t="shared" si="0"/>
        <v>DSTMPRSG</v>
      </c>
      <c r="H16" s="20" t="str">
        <f t="shared" si="1"/>
        <v>403SPSG</v>
      </c>
      <c r="I16" s="1">
        <v>4599468.555569767</v>
      </c>
      <c r="J16" s="1">
        <v>4618355.8069466678</v>
      </c>
      <c r="K16" s="1">
        <f t="shared" si="3"/>
        <v>18887.251376900822</v>
      </c>
    </row>
    <row r="17" spans="1:15" x14ac:dyDescent="0.2">
      <c r="A17" s="19" t="s">
        <v>77</v>
      </c>
      <c r="B17" s="19" t="s">
        <v>12</v>
      </c>
      <c r="C17" s="22" t="str">
        <f t="shared" si="2"/>
        <v>JBG</v>
      </c>
      <c r="D17" s="20" t="s">
        <v>17</v>
      </c>
      <c r="E17" s="20" t="s">
        <v>71</v>
      </c>
      <c r="F17" s="20" t="s">
        <v>72</v>
      </c>
      <c r="G17" s="20" t="str">
        <f t="shared" si="0"/>
        <v>DSTMPJBG</v>
      </c>
      <c r="H17" s="20" t="str">
        <f t="shared" si="1"/>
        <v>403SPJBG</v>
      </c>
      <c r="I17" s="1">
        <v>-7.5289500886912033E-9</v>
      </c>
      <c r="J17" s="1">
        <v>-7.5289500886912033E-9</v>
      </c>
      <c r="K17" s="1">
        <f t="shared" si="3"/>
        <v>0</v>
      </c>
    </row>
    <row r="18" spans="1:15" x14ac:dyDescent="0.2">
      <c r="A18" s="19" t="s">
        <v>78</v>
      </c>
      <c r="D18" s="20"/>
      <c r="E18" s="20"/>
      <c r="F18" s="20"/>
      <c r="G18" s="20"/>
      <c r="H18" s="20"/>
      <c r="I18" s="23">
        <f>SUBTOTAL(9,I12:I17)</f>
        <v>267474343.17631894</v>
      </c>
      <c r="J18" s="23">
        <f>SUBTOTAL(9,J12:J17)</f>
        <v>267543260.22892234</v>
      </c>
      <c r="K18" s="23">
        <f>SUBTOTAL(9,K12:K17)</f>
        <v>68917.0526034059</v>
      </c>
      <c r="L18" s="24"/>
      <c r="M18" s="24"/>
      <c r="N18" s="24"/>
      <c r="O18" s="24"/>
    </row>
    <row r="19" spans="1:15" x14ac:dyDescent="0.2">
      <c r="D19" s="20"/>
      <c r="E19" s="20"/>
      <c r="F19" s="20"/>
      <c r="G19" s="20"/>
      <c r="H19" s="20"/>
      <c r="I19" s="1"/>
      <c r="J19" s="1"/>
      <c r="K19" s="1"/>
    </row>
    <row r="20" spans="1:15" x14ac:dyDescent="0.2">
      <c r="A20" s="11" t="s">
        <v>79</v>
      </c>
      <c r="D20" s="20"/>
      <c r="E20" s="20"/>
      <c r="F20" s="20"/>
      <c r="G20" s="20"/>
      <c r="H20" s="20"/>
      <c r="I20" s="1"/>
      <c r="J20" s="1"/>
      <c r="K20" s="1"/>
    </row>
    <row r="21" spans="1:15" x14ac:dyDescent="0.2">
      <c r="A21" s="19" t="s">
        <v>74</v>
      </c>
      <c r="B21" s="19" t="s">
        <v>19</v>
      </c>
      <c r="C21" s="22" t="str">
        <f t="shared" ref="C21:C22" si="4">D21</f>
        <v>SG-U</v>
      </c>
      <c r="D21" s="20" t="s">
        <v>21</v>
      </c>
      <c r="E21" s="20" t="s">
        <v>71</v>
      </c>
      <c r="F21" s="20" t="s">
        <v>80</v>
      </c>
      <c r="G21" s="20" t="str">
        <f>E21&amp;F21&amp;D21</f>
        <v>DHYDPSG-U</v>
      </c>
      <c r="H21" s="20" t="str">
        <f>B21&amp;D21</f>
        <v>403HPSG-U</v>
      </c>
      <c r="I21" s="1">
        <v>10778745.883538784</v>
      </c>
      <c r="J21" s="1">
        <v>12513617.658741722</v>
      </c>
      <c r="K21" s="1">
        <f t="shared" ref="K21:K23" si="5">J21-I21</f>
        <v>1734871.7752029374</v>
      </c>
    </row>
    <row r="22" spans="1:15" x14ac:dyDescent="0.2">
      <c r="A22" s="19" t="s">
        <v>74</v>
      </c>
      <c r="B22" s="19" t="s">
        <v>19</v>
      </c>
      <c r="C22" s="22" t="str">
        <f t="shared" si="4"/>
        <v>SG-P</v>
      </c>
      <c r="D22" s="20" t="s">
        <v>20</v>
      </c>
      <c r="E22" s="20" t="s">
        <v>71</v>
      </c>
      <c r="F22" s="20" t="s">
        <v>80</v>
      </c>
      <c r="G22" s="20" t="str">
        <f>E22&amp;F22&amp;D22</f>
        <v>DHYDPSG-P</v>
      </c>
      <c r="H22" s="20" t="str">
        <f>B22&amp;D22</f>
        <v>403HPSG-P</v>
      </c>
      <c r="I22" s="1">
        <v>24965617.814672597</v>
      </c>
      <c r="J22" s="1">
        <v>28113560.676260345</v>
      </c>
      <c r="K22" s="1">
        <f t="shared" si="5"/>
        <v>3147942.8615877479</v>
      </c>
    </row>
    <row r="23" spans="1:15" x14ac:dyDescent="0.2">
      <c r="A23" s="19" t="s">
        <v>81</v>
      </c>
      <c r="B23" s="19" t="s">
        <v>19</v>
      </c>
      <c r="C23" s="22" t="s">
        <v>20</v>
      </c>
      <c r="D23" s="20" t="s">
        <v>15</v>
      </c>
      <c r="E23" s="20" t="s">
        <v>71</v>
      </c>
      <c r="F23" s="20" t="s">
        <v>82</v>
      </c>
      <c r="G23" s="20" t="str">
        <f>E23&amp;F23&amp;D23</f>
        <v>DHYDPKDSG</v>
      </c>
      <c r="H23" s="20" t="str">
        <f>B23&amp;D23</f>
        <v>403HPSG</v>
      </c>
      <c r="I23" s="1">
        <v>0</v>
      </c>
      <c r="J23" s="1">
        <v>0</v>
      </c>
      <c r="K23" s="1">
        <f t="shared" si="5"/>
        <v>0</v>
      </c>
    </row>
    <row r="24" spans="1:15" x14ac:dyDescent="0.2">
      <c r="A24" s="19" t="s">
        <v>83</v>
      </c>
      <c r="D24" s="20"/>
      <c r="E24" s="20"/>
      <c r="F24" s="20"/>
      <c r="G24" s="20"/>
      <c r="H24" s="20"/>
      <c r="I24" s="23">
        <f>SUBTOTAL(9,I21:I23)</f>
        <v>35744363.698211379</v>
      </c>
      <c r="J24" s="23">
        <f>SUBTOTAL(9,J21:J23)</f>
        <v>40627178.335002065</v>
      </c>
      <c r="K24" s="23">
        <f>SUBTOTAL(9,K21:K23)</f>
        <v>4882814.6367906854</v>
      </c>
      <c r="L24" s="24"/>
      <c r="M24" s="24"/>
      <c r="N24" s="24"/>
      <c r="O24" s="24"/>
    </row>
    <row r="25" spans="1:15" x14ac:dyDescent="0.2">
      <c r="D25" s="20"/>
      <c r="E25" s="20"/>
      <c r="F25" s="20"/>
      <c r="G25" s="20"/>
      <c r="H25" s="20"/>
      <c r="I25" s="1"/>
      <c r="J25" s="1"/>
      <c r="K25" s="1"/>
    </row>
    <row r="26" spans="1:15" x14ac:dyDescent="0.2">
      <c r="A26" s="11" t="s">
        <v>84</v>
      </c>
      <c r="D26" s="20"/>
      <c r="E26" s="20"/>
      <c r="F26" s="20"/>
      <c r="G26" s="20"/>
      <c r="H26" s="20"/>
      <c r="I26" s="1"/>
      <c r="J26" s="1"/>
      <c r="K26" s="1"/>
    </row>
    <row r="27" spans="1:15" x14ac:dyDescent="0.2">
      <c r="A27" s="19" t="s">
        <v>70</v>
      </c>
      <c r="B27" s="19" t="s">
        <v>23</v>
      </c>
      <c r="C27" s="22" t="str">
        <f t="shared" ref="C27:C32" si="6">D27</f>
        <v>CAGE</v>
      </c>
      <c r="D27" s="20" t="s">
        <v>13</v>
      </c>
      <c r="E27" s="20" t="s">
        <v>71</v>
      </c>
      <c r="F27" s="20" t="s">
        <v>85</v>
      </c>
      <c r="G27" s="20" t="str">
        <f>E27&amp;F27&amp;D27</f>
        <v>DOTHPCAGE</v>
      </c>
      <c r="H27" s="20" t="str">
        <f>B27&amp;D27</f>
        <v>403OPCAGE</v>
      </c>
      <c r="I27" s="1">
        <v>53183563.186110243</v>
      </c>
      <c r="J27" s="1">
        <v>55429705.272107638</v>
      </c>
      <c r="K27" s="1">
        <f t="shared" ref="K27:K32" si="7">J27-I27</f>
        <v>2246142.0859973952</v>
      </c>
    </row>
    <row r="28" spans="1:15" x14ac:dyDescent="0.2">
      <c r="A28" s="19" t="s">
        <v>73</v>
      </c>
      <c r="B28" s="19" t="s">
        <v>23</v>
      </c>
      <c r="C28" s="22" t="str">
        <f t="shared" si="6"/>
        <v>CAGW</v>
      </c>
      <c r="D28" s="20" t="s">
        <v>14</v>
      </c>
      <c r="E28" s="20" t="s">
        <v>71</v>
      </c>
      <c r="F28" s="20" t="s">
        <v>85</v>
      </c>
      <c r="G28" s="20" t="str">
        <f>E28&amp;F28&amp;D28</f>
        <v>DOTHPCAGW</v>
      </c>
      <c r="H28" s="20" t="str">
        <f>B28&amp;D28</f>
        <v>403OPCAGW</v>
      </c>
      <c r="I28" s="1">
        <v>20399659.390033148</v>
      </c>
      <c r="J28" s="1">
        <v>20460481.124474727</v>
      </c>
      <c r="K28" s="1">
        <f t="shared" si="7"/>
        <v>60821.734441578388</v>
      </c>
    </row>
    <row r="29" spans="1:15" x14ac:dyDescent="0.2">
      <c r="A29" s="19" t="s">
        <v>121</v>
      </c>
      <c r="B29" s="19" t="s">
        <v>23</v>
      </c>
      <c r="C29" s="22" t="str">
        <f t="shared" si="6"/>
        <v>SG-W</v>
      </c>
      <c r="D29" s="20" t="s">
        <v>24</v>
      </c>
      <c r="E29" s="20" t="s">
        <v>71</v>
      </c>
      <c r="F29" s="20" t="s">
        <v>85</v>
      </c>
      <c r="G29" s="20" t="str">
        <f>E29&amp;F29&amp;D29</f>
        <v>DOTHPSG-W</v>
      </c>
      <c r="H29" s="20" t="str">
        <f>B29&amp;D29</f>
        <v>403OPSG-W</v>
      </c>
      <c r="I29" s="1">
        <v>148702611.97156471</v>
      </c>
      <c r="J29" s="1">
        <v>150461718.65115327</v>
      </c>
      <c r="K29" s="1">
        <f t="shared" si="7"/>
        <v>1759106.6795885563</v>
      </c>
    </row>
    <row r="30" spans="1:15" x14ac:dyDescent="0.2">
      <c r="A30" s="19" t="s">
        <v>74</v>
      </c>
      <c r="B30" s="19" t="s">
        <v>23</v>
      </c>
      <c r="C30" s="22" t="str">
        <f t="shared" si="6"/>
        <v>SG</v>
      </c>
      <c r="D30" s="20" t="s">
        <v>15</v>
      </c>
      <c r="E30" s="20" t="s">
        <v>71</v>
      </c>
      <c r="F30" s="20" t="s">
        <v>85</v>
      </c>
      <c r="G30" s="20" t="str">
        <f t="shared" ref="G30:G31" si="8">E30&amp;F30&amp;D30</f>
        <v>DOTHPSG</v>
      </c>
      <c r="H30" s="20" t="str">
        <f t="shared" ref="H30:H31" si="9">B30&amp;D30</f>
        <v>403OPSG</v>
      </c>
      <c r="I30" s="1">
        <v>227.93772300000003</v>
      </c>
      <c r="J30" s="1">
        <v>227.93772300000003</v>
      </c>
      <c r="K30" s="1">
        <f t="shared" si="7"/>
        <v>0</v>
      </c>
    </row>
    <row r="31" spans="1:15" x14ac:dyDescent="0.2">
      <c r="A31" s="19" t="s">
        <v>93</v>
      </c>
      <c r="B31" s="19" t="s">
        <v>23</v>
      </c>
      <c r="C31" s="22" t="str">
        <f t="shared" si="6"/>
        <v>OR</v>
      </c>
      <c r="D31" s="20" t="s">
        <v>32</v>
      </c>
      <c r="E31" s="20" t="s">
        <v>71</v>
      </c>
      <c r="F31" s="20" t="s">
        <v>85</v>
      </c>
      <c r="G31" s="20" t="str">
        <f t="shared" si="8"/>
        <v>DOTHPOR</v>
      </c>
      <c r="H31" s="20" t="str">
        <f t="shared" si="9"/>
        <v>403OPOR</v>
      </c>
      <c r="I31" s="1">
        <v>0</v>
      </c>
      <c r="J31" s="1">
        <v>0</v>
      </c>
      <c r="K31" s="1">
        <f t="shared" si="7"/>
        <v>0</v>
      </c>
    </row>
    <row r="32" spans="1:15" x14ac:dyDescent="0.2">
      <c r="A32" s="19" t="s">
        <v>96</v>
      </c>
      <c r="B32" s="19" t="s">
        <v>23</v>
      </c>
      <c r="C32" s="22" t="str">
        <f t="shared" si="6"/>
        <v>UT</v>
      </c>
      <c r="D32" s="20" t="s">
        <v>33</v>
      </c>
      <c r="E32" s="20" t="s">
        <v>71</v>
      </c>
      <c r="F32" s="20" t="s">
        <v>85</v>
      </c>
      <c r="G32" s="20" t="str">
        <f>E32&amp;F32&amp;D32</f>
        <v>DOTHPUT</v>
      </c>
      <c r="H32" s="20" t="str">
        <f>B32&amp;D32</f>
        <v>403OPUT</v>
      </c>
      <c r="I32" s="1">
        <v>0</v>
      </c>
      <c r="J32" s="1">
        <v>0</v>
      </c>
      <c r="K32" s="1">
        <f t="shared" si="7"/>
        <v>0</v>
      </c>
    </row>
    <row r="33" spans="1:15" x14ac:dyDescent="0.2">
      <c r="A33" s="19" t="s">
        <v>86</v>
      </c>
      <c r="D33" s="20"/>
      <c r="E33" s="20"/>
      <c r="F33" s="20"/>
      <c r="G33" s="20"/>
      <c r="H33" s="20"/>
      <c r="I33" s="23">
        <f>SUBTOTAL(9,I27:I32)</f>
        <v>222286062.4854311</v>
      </c>
      <c r="J33" s="23">
        <f>SUBTOTAL(9,J27:J32)</f>
        <v>226352132.98545864</v>
      </c>
      <c r="K33" s="23">
        <f>SUBTOTAL(9,K27:K32)</f>
        <v>4066070.5000275299</v>
      </c>
      <c r="L33" s="24"/>
      <c r="M33" s="24"/>
      <c r="N33" s="24"/>
      <c r="O33" s="24"/>
    </row>
    <row r="34" spans="1:15" x14ac:dyDescent="0.2">
      <c r="D34" s="20"/>
      <c r="E34" s="20"/>
      <c r="F34" s="20"/>
      <c r="G34" s="20"/>
      <c r="H34" s="20"/>
      <c r="I34" s="1"/>
      <c r="J34" s="1"/>
      <c r="K34" s="1"/>
      <c r="N34" s="25"/>
    </row>
    <row r="35" spans="1:15" x14ac:dyDescent="0.2">
      <c r="A35" s="11" t="s">
        <v>87</v>
      </c>
      <c r="D35" s="20"/>
      <c r="E35" s="20"/>
      <c r="F35" s="20"/>
      <c r="G35" s="20"/>
      <c r="H35" s="20"/>
      <c r="I35" s="1"/>
      <c r="J35" s="1"/>
      <c r="K35" s="1"/>
    </row>
    <row r="36" spans="1:15" x14ac:dyDescent="0.2">
      <c r="A36" s="19" t="s">
        <v>70</v>
      </c>
      <c r="B36" s="19" t="s">
        <v>28</v>
      </c>
      <c r="C36" s="22" t="str">
        <f t="shared" ref="C36:C39" si="10">D36</f>
        <v>CAGE</v>
      </c>
      <c r="D36" s="20" t="s">
        <v>13</v>
      </c>
      <c r="E36" s="20" t="s">
        <v>71</v>
      </c>
      <c r="F36" s="20" t="s">
        <v>88</v>
      </c>
      <c r="G36" s="20" t="str">
        <f>E36&amp;F36&amp;D36</f>
        <v>DTRNPCAGE</v>
      </c>
      <c r="H36" s="20" t="str">
        <f>B36&amp;D36</f>
        <v>403TPCAGE</v>
      </c>
      <c r="I36" s="1">
        <v>2893920.7213202682</v>
      </c>
      <c r="J36" s="1">
        <v>2893920.7213202682</v>
      </c>
      <c r="K36" s="1">
        <f t="shared" ref="K36:K39" si="11">J36-I36</f>
        <v>0</v>
      </c>
    </row>
    <row r="37" spans="1:15" x14ac:dyDescent="0.2">
      <c r="A37" s="19" t="s">
        <v>73</v>
      </c>
      <c r="B37" s="19" t="s">
        <v>28</v>
      </c>
      <c r="C37" s="22" t="str">
        <f t="shared" si="10"/>
        <v>CAGW</v>
      </c>
      <c r="D37" s="20" t="s">
        <v>14</v>
      </c>
      <c r="E37" s="20" t="s">
        <v>71</v>
      </c>
      <c r="F37" s="20" t="s">
        <v>88</v>
      </c>
      <c r="G37" s="20" t="str">
        <f>E37&amp;F37&amp;D37</f>
        <v>DTRNPCAGW</v>
      </c>
      <c r="H37" s="20" t="str">
        <f>B37&amp;D37</f>
        <v>403TPCAGW</v>
      </c>
      <c r="I37" s="1">
        <v>315661.80885079986</v>
      </c>
      <c r="J37" s="1">
        <v>315062.21973119979</v>
      </c>
      <c r="K37" s="1">
        <f t="shared" si="11"/>
        <v>-599.5891196000739</v>
      </c>
    </row>
    <row r="38" spans="1:15" x14ac:dyDescent="0.2">
      <c r="A38" s="19" t="s">
        <v>77</v>
      </c>
      <c r="B38" s="19" t="s">
        <v>28</v>
      </c>
      <c r="C38" s="22" t="str">
        <f t="shared" si="10"/>
        <v>JBG</v>
      </c>
      <c r="D38" s="20" t="s">
        <v>17</v>
      </c>
      <c r="E38" s="20" t="s">
        <v>71</v>
      </c>
      <c r="F38" s="20" t="s">
        <v>88</v>
      </c>
      <c r="G38" s="20" t="str">
        <f t="shared" ref="G38:G39" si="12">E38&amp;F38&amp;D38</f>
        <v>DTRNPJBG</v>
      </c>
      <c r="H38" s="20" t="str">
        <f t="shared" ref="H38:H39" si="13">B38&amp;D38</f>
        <v>403TPJBG</v>
      </c>
      <c r="I38" s="1">
        <v>0</v>
      </c>
      <c r="J38" s="1">
        <v>0</v>
      </c>
      <c r="K38" s="1">
        <f t="shared" si="11"/>
        <v>0</v>
      </c>
    </row>
    <row r="39" spans="1:15" x14ac:dyDescent="0.2">
      <c r="A39" s="19" t="s">
        <v>74</v>
      </c>
      <c r="B39" s="19" t="s">
        <v>28</v>
      </c>
      <c r="C39" s="22" t="str">
        <f t="shared" si="10"/>
        <v>SG</v>
      </c>
      <c r="D39" s="20" t="s">
        <v>15</v>
      </c>
      <c r="E39" s="20" t="s">
        <v>71</v>
      </c>
      <c r="F39" s="20" t="s">
        <v>88</v>
      </c>
      <c r="G39" s="20" t="str">
        <f t="shared" si="12"/>
        <v>DTRNPSG</v>
      </c>
      <c r="H39" s="20" t="str">
        <f t="shared" si="13"/>
        <v>403TPSG</v>
      </c>
      <c r="I39" s="1">
        <v>140339663.47062078</v>
      </c>
      <c r="J39" s="1">
        <v>149232958.22439459</v>
      </c>
      <c r="K39" s="1">
        <f t="shared" si="11"/>
        <v>8893294.7537738085</v>
      </c>
    </row>
    <row r="40" spans="1:15" hidden="1" x14ac:dyDescent="0.2">
      <c r="C40" s="22"/>
      <c r="D40" s="20"/>
      <c r="E40" s="20"/>
      <c r="F40" s="20"/>
      <c r="G40" s="20"/>
      <c r="H40" s="20"/>
      <c r="I40" s="1"/>
      <c r="J40" s="1"/>
      <c r="K40" s="1"/>
    </row>
    <row r="41" spans="1:15" hidden="1" x14ac:dyDescent="0.2">
      <c r="C41" s="22"/>
      <c r="D41" s="20"/>
      <c r="E41" s="20"/>
      <c r="F41" s="20"/>
      <c r="G41" s="20"/>
      <c r="H41" s="20"/>
      <c r="I41" s="1"/>
      <c r="J41" s="1"/>
      <c r="K41" s="1"/>
    </row>
    <row r="42" spans="1:15" hidden="1" x14ac:dyDescent="0.2">
      <c r="C42" s="22"/>
      <c r="D42" s="20"/>
      <c r="E42" s="20"/>
      <c r="F42" s="20"/>
      <c r="G42" s="20"/>
      <c r="H42" s="20"/>
      <c r="I42" s="1"/>
      <c r="J42" s="1"/>
      <c r="K42" s="1"/>
    </row>
    <row r="43" spans="1:15" hidden="1" x14ac:dyDescent="0.2">
      <c r="C43" s="22"/>
      <c r="D43" s="20"/>
      <c r="E43" s="20"/>
      <c r="F43" s="20"/>
      <c r="G43" s="20"/>
      <c r="H43" s="20"/>
      <c r="I43" s="1"/>
      <c r="J43" s="1"/>
      <c r="K43" s="1"/>
    </row>
    <row r="44" spans="1:15" x14ac:dyDescent="0.2">
      <c r="A44" s="19" t="s">
        <v>89</v>
      </c>
      <c r="D44" s="20"/>
      <c r="E44" s="20"/>
      <c r="F44" s="20"/>
      <c r="G44" s="20"/>
      <c r="H44" s="20"/>
      <c r="I44" s="23">
        <f>SUBTOTAL(9,I36:I43)</f>
        <v>143549246.00079185</v>
      </c>
      <c r="J44" s="23">
        <f>SUBTOTAL(9,J36:J43)</f>
        <v>152441941.16544604</v>
      </c>
      <c r="K44" s="23">
        <f>SUBTOTAL(9,K36:K43)</f>
        <v>8892695.1646542083</v>
      </c>
      <c r="L44" s="24"/>
      <c r="M44" s="24"/>
      <c r="N44" s="24"/>
      <c r="O44" s="24"/>
    </row>
    <row r="45" spans="1:15" x14ac:dyDescent="0.2">
      <c r="D45" s="20"/>
      <c r="E45" s="20"/>
      <c r="F45" s="20"/>
      <c r="G45" s="20"/>
      <c r="H45" s="20"/>
      <c r="I45" s="1"/>
      <c r="J45" s="1"/>
      <c r="K45" s="1"/>
    </row>
    <row r="46" spans="1:15" x14ac:dyDescent="0.2">
      <c r="A46" s="11" t="s">
        <v>90</v>
      </c>
      <c r="D46" s="20"/>
      <c r="E46" s="20"/>
      <c r="F46" s="20"/>
      <c r="G46" s="20"/>
      <c r="H46" s="20"/>
      <c r="I46" s="1"/>
      <c r="J46" s="1"/>
      <c r="K46" s="1"/>
    </row>
    <row r="47" spans="1:15" x14ac:dyDescent="0.2">
      <c r="A47" s="19" t="s">
        <v>91</v>
      </c>
      <c r="B47" s="22">
        <v>403364</v>
      </c>
      <c r="C47" s="22" t="str">
        <f t="shared" ref="C47:C53" si="14">D47</f>
        <v>CA</v>
      </c>
      <c r="D47" s="20" t="s">
        <v>30</v>
      </c>
      <c r="E47" s="20" t="s">
        <v>71</v>
      </c>
      <c r="F47" s="20" t="s">
        <v>92</v>
      </c>
      <c r="G47" s="20" t="str">
        <f t="shared" ref="G47:G53" si="15">E47&amp;F47&amp;D47</f>
        <v>DDSTPCA</v>
      </c>
      <c r="H47" s="20" t="str">
        <f t="shared" ref="H47:H53" si="16">B47&amp;D47</f>
        <v>403364CA</v>
      </c>
      <c r="I47" s="1">
        <v>11801002.627948795</v>
      </c>
      <c r="J47" s="1">
        <v>11945680.680600716</v>
      </c>
      <c r="K47" s="1">
        <f t="shared" ref="K47:K53" si="17">J47-I47</f>
        <v>144678.05265192129</v>
      </c>
    </row>
    <row r="48" spans="1:15" x14ac:dyDescent="0.2">
      <c r="A48" s="19" t="s">
        <v>93</v>
      </c>
      <c r="B48" s="22">
        <v>403364</v>
      </c>
      <c r="C48" s="22" t="str">
        <f t="shared" si="14"/>
        <v>OR</v>
      </c>
      <c r="D48" s="20" t="s">
        <v>32</v>
      </c>
      <c r="E48" s="20" t="s">
        <v>71</v>
      </c>
      <c r="F48" s="20" t="s">
        <v>92</v>
      </c>
      <c r="G48" s="20" t="str">
        <f t="shared" si="15"/>
        <v>DDSTPOR</v>
      </c>
      <c r="H48" s="20" t="str">
        <f t="shared" si="16"/>
        <v>403364OR</v>
      </c>
      <c r="I48" s="1">
        <v>61214711.400178686</v>
      </c>
      <c r="J48" s="1">
        <v>68710293.75994356</v>
      </c>
      <c r="K48" s="1">
        <f t="shared" si="17"/>
        <v>7495582.359764874</v>
      </c>
    </row>
    <row r="49" spans="1:15" x14ac:dyDescent="0.2">
      <c r="A49" s="19" t="s">
        <v>94</v>
      </c>
      <c r="B49" s="22">
        <v>403364</v>
      </c>
      <c r="C49" s="22" t="str">
        <f t="shared" si="14"/>
        <v>WA</v>
      </c>
      <c r="D49" s="20" t="s">
        <v>26</v>
      </c>
      <c r="E49" s="20" t="s">
        <v>71</v>
      </c>
      <c r="F49" s="20" t="s">
        <v>92</v>
      </c>
      <c r="G49" s="20" t="str">
        <f t="shared" si="15"/>
        <v>DDSTPWA</v>
      </c>
      <c r="H49" s="20" t="str">
        <f t="shared" si="16"/>
        <v>403364WA</v>
      </c>
      <c r="I49" s="1">
        <v>16552377.037801681</v>
      </c>
      <c r="J49" s="1">
        <v>17168634.841598723</v>
      </c>
      <c r="K49" s="1">
        <f t="shared" si="17"/>
        <v>616257.803797042</v>
      </c>
    </row>
    <row r="50" spans="1:15" x14ac:dyDescent="0.2">
      <c r="A50" s="19" t="s">
        <v>95</v>
      </c>
      <c r="B50" s="22">
        <v>403364</v>
      </c>
      <c r="C50" s="22" t="str">
        <f t="shared" si="14"/>
        <v>WYP</v>
      </c>
      <c r="D50" s="20" t="s">
        <v>34</v>
      </c>
      <c r="E50" s="20" t="s">
        <v>71</v>
      </c>
      <c r="F50" s="20" t="s">
        <v>92</v>
      </c>
      <c r="G50" s="20" t="str">
        <f t="shared" si="15"/>
        <v>DDSTPWYP</v>
      </c>
      <c r="H50" s="20" t="str">
        <f t="shared" si="16"/>
        <v>403364WYP</v>
      </c>
      <c r="I50" s="1">
        <v>20388535.963392302</v>
      </c>
      <c r="J50" s="1">
        <v>21306918.507833142</v>
      </c>
      <c r="K50" s="1">
        <f t="shared" si="17"/>
        <v>918382.54444083944</v>
      </c>
    </row>
    <row r="51" spans="1:15" x14ac:dyDescent="0.2">
      <c r="A51" s="19" t="s">
        <v>96</v>
      </c>
      <c r="B51" s="22">
        <v>403364</v>
      </c>
      <c r="C51" s="22" t="str">
        <f t="shared" si="14"/>
        <v>UT</v>
      </c>
      <c r="D51" s="20" t="s">
        <v>33</v>
      </c>
      <c r="E51" s="20" t="s">
        <v>71</v>
      </c>
      <c r="F51" s="20" t="s">
        <v>92</v>
      </c>
      <c r="G51" s="20" t="str">
        <f t="shared" si="15"/>
        <v>DDSTPUT</v>
      </c>
      <c r="H51" s="20" t="str">
        <f t="shared" si="16"/>
        <v>403364UT</v>
      </c>
      <c r="I51" s="1">
        <v>103778329.93581314</v>
      </c>
      <c r="J51" s="1">
        <v>110290550.08207083</v>
      </c>
      <c r="K51" s="1">
        <f t="shared" si="17"/>
        <v>6512220.1462576836</v>
      </c>
    </row>
    <row r="52" spans="1:15" x14ac:dyDescent="0.2">
      <c r="A52" s="19" t="s">
        <v>97</v>
      </c>
      <c r="B52" s="22">
        <v>403364</v>
      </c>
      <c r="C52" s="22" t="str">
        <f t="shared" si="14"/>
        <v>ID</v>
      </c>
      <c r="D52" s="20" t="s">
        <v>31</v>
      </c>
      <c r="E52" s="20" t="s">
        <v>71</v>
      </c>
      <c r="F52" s="20" t="s">
        <v>92</v>
      </c>
      <c r="G52" s="20" t="str">
        <f t="shared" si="15"/>
        <v>DDSTPID</v>
      </c>
      <c r="H52" s="20" t="str">
        <f t="shared" si="16"/>
        <v>403364ID</v>
      </c>
      <c r="I52" s="1">
        <v>11778572.789731815</v>
      </c>
      <c r="J52" s="1">
        <v>12328561.404672485</v>
      </c>
      <c r="K52" s="1">
        <f t="shared" si="17"/>
        <v>549988.61494066939</v>
      </c>
    </row>
    <row r="53" spans="1:15" x14ac:dyDescent="0.2">
      <c r="A53" s="19" t="s">
        <v>98</v>
      </c>
      <c r="B53" s="22">
        <v>403364</v>
      </c>
      <c r="C53" s="22" t="str">
        <f t="shared" si="14"/>
        <v>WYU</v>
      </c>
      <c r="D53" s="20" t="s">
        <v>39</v>
      </c>
      <c r="E53" s="20" t="s">
        <v>71</v>
      </c>
      <c r="F53" s="20" t="s">
        <v>92</v>
      </c>
      <c r="G53" s="20" t="str">
        <f t="shared" si="15"/>
        <v>DDSTPWYU</v>
      </c>
      <c r="H53" s="20" t="str">
        <f t="shared" si="16"/>
        <v>403364WYU</v>
      </c>
      <c r="I53" s="1">
        <v>3934041.3857559566</v>
      </c>
      <c r="J53" s="1">
        <v>3924070.9758479344</v>
      </c>
      <c r="K53" s="1">
        <f t="shared" si="17"/>
        <v>-9970.4099080222659</v>
      </c>
    </row>
    <row r="54" spans="1:15" x14ac:dyDescent="0.2">
      <c r="A54" s="19" t="s">
        <v>99</v>
      </c>
      <c r="D54" s="20"/>
      <c r="E54" s="20"/>
      <c r="F54" s="20"/>
      <c r="G54" s="20"/>
      <c r="H54" s="20"/>
      <c r="I54" s="23">
        <f>SUBTOTAL(9,I47:I53)</f>
        <v>229447571.14062238</v>
      </c>
      <c r="J54" s="23">
        <f>SUBTOTAL(9,J47:J53)</f>
        <v>245674710.25256735</v>
      </c>
      <c r="K54" s="23">
        <f>SUBTOTAL(9,K47:K53)</f>
        <v>16227139.111945007</v>
      </c>
      <c r="L54" s="24"/>
      <c r="M54" s="24"/>
      <c r="N54" s="24"/>
      <c r="O54" s="24"/>
    </row>
    <row r="55" spans="1:15" x14ac:dyDescent="0.2">
      <c r="D55" s="20"/>
      <c r="E55" s="20"/>
      <c r="F55" s="20"/>
      <c r="G55" s="20"/>
      <c r="H55" s="20"/>
      <c r="I55" s="1"/>
      <c r="J55" s="1"/>
      <c r="K55" s="1"/>
    </row>
    <row r="56" spans="1:15" x14ac:dyDescent="0.2">
      <c r="A56" s="11" t="s">
        <v>100</v>
      </c>
      <c r="D56" s="20"/>
      <c r="E56" s="20"/>
      <c r="F56" s="20"/>
      <c r="G56" s="20"/>
      <c r="H56" s="20"/>
      <c r="I56" s="1"/>
      <c r="J56" s="1"/>
      <c r="K56" s="1"/>
      <c r="M56" s="1"/>
    </row>
    <row r="57" spans="1:15" x14ac:dyDescent="0.2">
      <c r="A57" s="19" t="s">
        <v>91</v>
      </c>
      <c r="B57" s="19" t="s">
        <v>38</v>
      </c>
      <c r="C57" s="22" t="str">
        <f t="shared" ref="C57:C80" si="18">D57</f>
        <v>CA</v>
      </c>
      <c r="D57" s="20" t="s">
        <v>30</v>
      </c>
      <c r="E57" s="20" t="s">
        <v>71</v>
      </c>
      <c r="F57" s="20" t="s">
        <v>101</v>
      </c>
      <c r="G57" s="20" t="str">
        <f t="shared" ref="G57:G80" si="19">E57&amp;F57&amp;D57</f>
        <v>DGNLPCA</v>
      </c>
      <c r="H57" s="20" t="str">
        <f t="shared" ref="H57:H80" si="20">B57&amp;D57</f>
        <v>403GPCA</v>
      </c>
      <c r="I57" s="1">
        <v>472451.67979285808</v>
      </c>
      <c r="J57" s="1">
        <v>506869.52216569043</v>
      </c>
      <c r="K57" s="1">
        <f t="shared" ref="K57:K80" si="21">J57-I57</f>
        <v>34417.842372832354</v>
      </c>
      <c r="M57" s="1"/>
    </row>
    <row r="58" spans="1:15" x14ac:dyDescent="0.2">
      <c r="A58" s="19" t="s">
        <v>93</v>
      </c>
      <c r="B58" s="19" t="s">
        <v>38</v>
      </c>
      <c r="C58" s="22" t="str">
        <f t="shared" si="18"/>
        <v>OR</v>
      </c>
      <c r="D58" s="20" t="s">
        <v>32</v>
      </c>
      <c r="E58" s="20" t="s">
        <v>71</v>
      </c>
      <c r="F58" s="20" t="s">
        <v>101</v>
      </c>
      <c r="G58" s="20" t="str">
        <f t="shared" si="19"/>
        <v>DGNLPOR</v>
      </c>
      <c r="H58" s="20" t="str">
        <f t="shared" si="20"/>
        <v>403GPOR</v>
      </c>
      <c r="I58" s="1">
        <v>5215426.4105912298</v>
      </c>
      <c r="J58" s="1">
        <v>6337366.1614569556</v>
      </c>
      <c r="K58" s="1">
        <f t="shared" si="21"/>
        <v>1121939.7508657258</v>
      </c>
      <c r="M58" s="1"/>
    </row>
    <row r="59" spans="1:15" x14ac:dyDescent="0.2">
      <c r="A59" s="19" t="s">
        <v>94</v>
      </c>
      <c r="B59" s="19" t="s">
        <v>38</v>
      </c>
      <c r="C59" s="22" t="str">
        <f t="shared" si="18"/>
        <v>WA</v>
      </c>
      <c r="D59" s="20" t="s">
        <v>26</v>
      </c>
      <c r="E59" s="20" t="s">
        <v>71</v>
      </c>
      <c r="F59" s="20" t="s">
        <v>101</v>
      </c>
      <c r="G59" s="20" t="str">
        <f t="shared" si="19"/>
        <v>DGNLPWA</v>
      </c>
      <c r="H59" s="20" t="str">
        <f t="shared" si="20"/>
        <v>403GPWA</v>
      </c>
      <c r="I59" s="1">
        <v>1165111.6758866373</v>
      </c>
      <c r="J59" s="1">
        <v>1237396.9020401337</v>
      </c>
      <c r="K59" s="1">
        <f t="shared" si="21"/>
        <v>72285.22615349642</v>
      </c>
      <c r="M59" s="1"/>
    </row>
    <row r="60" spans="1:15" x14ac:dyDescent="0.2">
      <c r="A60" s="19" t="s">
        <v>95</v>
      </c>
      <c r="B60" s="19" t="s">
        <v>38</v>
      </c>
      <c r="C60" s="22" t="str">
        <f t="shared" si="18"/>
        <v>WYP</v>
      </c>
      <c r="D60" s="20" t="s">
        <v>34</v>
      </c>
      <c r="E60" s="20" t="s">
        <v>71</v>
      </c>
      <c r="F60" s="20" t="s">
        <v>101</v>
      </c>
      <c r="G60" s="20" t="str">
        <f t="shared" si="19"/>
        <v>DGNLPWYP</v>
      </c>
      <c r="H60" s="20" t="str">
        <f t="shared" si="20"/>
        <v>403GPWYP</v>
      </c>
      <c r="I60" s="1">
        <v>2697346.3924469911</v>
      </c>
      <c r="J60" s="1">
        <v>3041780.7410893403</v>
      </c>
      <c r="K60" s="1">
        <f t="shared" si="21"/>
        <v>344434.34864234924</v>
      </c>
      <c r="M60" s="1"/>
    </row>
    <row r="61" spans="1:15" x14ac:dyDescent="0.2">
      <c r="A61" s="19" t="s">
        <v>96</v>
      </c>
      <c r="B61" s="19" t="s">
        <v>38</v>
      </c>
      <c r="C61" s="22" t="str">
        <f t="shared" si="18"/>
        <v>UT</v>
      </c>
      <c r="D61" s="20" t="s">
        <v>33</v>
      </c>
      <c r="E61" s="20" t="s">
        <v>71</v>
      </c>
      <c r="F61" s="20" t="s">
        <v>101</v>
      </c>
      <c r="G61" s="20" t="str">
        <f t="shared" si="19"/>
        <v>DGNLPUT</v>
      </c>
      <c r="H61" s="20" t="str">
        <f t="shared" si="20"/>
        <v>403GPUT</v>
      </c>
      <c r="I61" s="1">
        <v>6218041.8472916661</v>
      </c>
      <c r="J61" s="1">
        <v>6723113.3041125862</v>
      </c>
      <c r="K61" s="1">
        <f t="shared" si="21"/>
        <v>505071.45682092011</v>
      </c>
      <c r="M61" s="1"/>
    </row>
    <row r="62" spans="1:15" x14ac:dyDescent="0.2">
      <c r="A62" s="19" t="s">
        <v>97</v>
      </c>
      <c r="B62" s="19" t="s">
        <v>38</v>
      </c>
      <c r="C62" s="22" t="str">
        <f t="shared" si="18"/>
        <v>ID</v>
      </c>
      <c r="D62" s="20" t="s">
        <v>31</v>
      </c>
      <c r="E62" s="20" t="s">
        <v>71</v>
      </c>
      <c r="F62" s="20" t="s">
        <v>101</v>
      </c>
      <c r="G62" s="20" t="str">
        <f t="shared" si="19"/>
        <v>DGNLPID</v>
      </c>
      <c r="H62" s="20" t="str">
        <f t="shared" si="20"/>
        <v>403GPID</v>
      </c>
      <c r="I62" s="1">
        <v>1217419.4953968052</v>
      </c>
      <c r="J62" s="1">
        <v>1290344.6902194368</v>
      </c>
      <c r="K62" s="1">
        <f t="shared" si="21"/>
        <v>72925.194822631544</v>
      </c>
      <c r="M62" s="1"/>
    </row>
    <row r="63" spans="1:15" x14ac:dyDescent="0.2">
      <c r="A63" s="19" t="s">
        <v>98</v>
      </c>
      <c r="B63" s="19" t="s">
        <v>38</v>
      </c>
      <c r="C63" s="22" t="str">
        <f t="shared" si="18"/>
        <v>WYU</v>
      </c>
      <c r="D63" s="20" t="s">
        <v>39</v>
      </c>
      <c r="E63" s="20" t="s">
        <v>71</v>
      </c>
      <c r="F63" s="20" t="s">
        <v>101</v>
      </c>
      <c r="G63" s="20" t="str">
        <f t="shared" si="19"/>
        <v>DGNLPWYU</v>
      </c>
      <c r="H63" s="20" t="str">
        <f t="shared" si="20"/>
        <v>403GPWYU</v>
      </c>
      <c r="I63" s="1">
        <v>381933.19792470033</v>
      </c>
      <c r="J63" s="1">
        <v>375178.08767573239</v>
      </c>
      <c r="K63" s="1">
        <f t="shared" si="21"/>
        <v>-6755.110248967947</v>
      </c>
      <c r="M63" s="1"/>
    </row>
    <row r="64" spans="1:15" x14ac:dyDescent="0.2">
      <c r="A64" s="19" t="s">
        <v>70</v>
      </c>
      <c r="B64" s="19" t="s">
        <v>38</v>
      </c>
      <c r="C64" s="22" t="str">
        <f t="shared" si="18"/>
        <v>CAGE</v>
      </c>
      <c r="D64" s="20" t="s">
        <v>13</v>
      </c>
      <c r="E64" s="20" t="s">
        <v>71</v>
      </c>
      <c r="F64" s="20" t="s">
        <v>101</v>
      </c>
      <c r="G64" s="20" t="str">
        <f t="shared" si="19"/>
        <v>DGNLPCAGE</v>
      </c>
      <c r="H64" s="20" t="str">
        <f t="shared" si="20"/>
        <v>403GPCAGE</v>
      </c>
      <c r="I64" s="1">
        <v>2781258.8628598903</v>
      </c>
      <c r="J64" s="1">
        <v>2814315.7880939357</v>
      </c>
      <c r="K64" s="1">
        <f t="shared" si="21"/>
        <v>33056.925234045368</v>
      </c>
      <c r="M64" s="1"/>
    </row>
    <row r="65" spans="1:13" x14ac:dyDescent="0.2">
      <c r="A65" s="19" t="s">
        <v>73</v>
      </c>
      <c r="B65" s="19" t="s">
        <v>38</v>
      </c>
      <c r="C65" s="22" t="str">
        <f t="shared" si="18"/>
        <v>CAGW</v>
      </c>
      <c r="D65" s="20" t="s">
        <v>14</v>
      </c>
      <c r="E65" s="20" t="s">
        <v>71</v>
      </c>
      <c r="F65" s="20" t="s">
        <v>101</v>
      </c>
      <c r="G65" s="20" t="str">
        <f t="shared" si="19"/>
        <v>DGNLPCAGW</v>
      </c>
      <c r="H65" s="20" t="str">
        <f t="shared" si="20"/>
        <v>403GPCAGW</v>
      </c>
      <c r="I65" s="1">
        <v>347411.69025384454</v>
      </c>
      <c r="J65" s="1">
        <v>505986.3385435844</v>
      </c>
      <c r="K65" s="1">
        <f t="shared" si="21"/>
        <v>158574.64828973985</v>
      </c>
      <c r="M65" s="1"/>
    </row>
    <row r="66" spans="1:13" x14ac:dyDescent="0.2">
      <c r="A66" s="19" t="s">
        <v>74</v>
      </c>
      <c r="B66" s="19" t="s">
        <v>38</v>
      </c>
      <c r="C66" s="22" t="str">
        <f t="shared" si="18"/>
        <v>SG</v>
      </c>
      <c r="D66" s="20" t="s">
        <v>15</v>
      </c>
      <c r="E66" s="20" t="s">
        <v>71</v>
      </c>
      <c r="F66" s="20" t="s">
        <v>101</v>
      </c>
      <c r="G66" s="20" t="str">
        <f t="shared" si="19"/>
        <v>DGNLPSG</v>
      </c>
      <c r="H66" s="20" t="str">
        <f t="shared" si="20"/>
        <v>403GPSG</v>
      </c>
      <c r="I66" s="1">
        <v>7546079.5623899829</v>
      </c>
      <c r="J66" s="1">
        <v>7443977.8881065398</v>
      </c>
      <c r="K66" s="1">
        <f t="shared" si="21"/>
        <v>-102101.67428344302</v>
      </c>
      <c r="M66" s="1"/>
    </row>
    <row r="67" spans="1:13" x14ac:dyDescent="0.2">
      <c r="A67" s="19" t="s">
        <v>102</v>
      </c>
      <c r="B67" s="19" t="s">
        <v>38</v>
      </c>
      <c r="C67" s="22" t="str">
        <f t="shared" si="18"/>
        <v>SO</v>
      </c>
      <c r="D67" s="20" t="s">
        <v>41</v>
      </c>
      <c r="E67" s="20" t="s">
        <v>71</v>
      </c>
      <c r="F67" s="20" t="s">
        <v>101</v>
      </c>
      <c r="G67" s="20" t="str">
        <f t="shared" si="19"/>
        <v>DGNLPSO</v>
      </c>
      <c r="H67" s="20" t="str">
        <f t="shared" si="20"/>
        <v>403GPSO</v>
      </c>
      <c r="I67" s="1">
        <v>25289786.121432707</v>
      </c>
      <c r="J67" s="1">
        <v>33697795.246230274</v>
      </c>
      <c r="K67" s="1">
        <f t="shared" si="21"/>
        <v>8408009.1247975677</v>
      </c>
      <c r="M67" s="1"/>
    </row>
    <row r="68" spans="1:13" hidden="1" x14ac:dyDescent="0.2">
      <c r="C68" s="22"/>
      <c r="D68" s="20"/>
      <c r="E68" s="20"/>
      <c r="F68" s="20"/>
      <c r="G68" s="20"/>
      <c r="H68" s="20"/>
      <c r="I68" s="1"/>
      <c r="J68" s="1"/>
      <c r="K68" s="1"/>
      <c r="M68" s="1"/>
    </row>
    <row r="69" spans="1:13" hidden="1" x14ac:dyDescent="0.2">
      <c r="C69" s="22"/>
      <c r="D69" s="20"/>
      <c r="E69" s="20"/>
      <c r="F69" s="20"/>
      <c r="G69" s="20"/>
      <c r="H69" s="20"/>
      <c r="I69" s="1"/>
      <c r="J69" s="1"/>
      <c r="K69" s="1"/>
      <c r="M69" s="1"/>
    </row>
    <row r="70" spans="1:13" hidden="1" x14ac:dyDescent="0.2">
      <c r="C70" s="22"/>
      <c r="D70" s="20"/>
      <c r="E70" s="20"/>
      <c r="F70" s="20"/>
      <c r="G70" s="20"/>
      <c r="H70" s="20"/>
      <c r="I70" s="1"/>
      <c r="J70" s="1"/>
      <c r="K70" s="1"/>
      <c r="M70" s="1"/>
    </row>
    <row r="71" spans="1:13" hidden="1" x14ac:dyDescent="0.2">
      <c r="C71" s="22"/>
      <c r="D71" s="20"/>
      <c r="E71" s="20"/>
      <c r="F71" s="20"/>
      <c r="G71" s="20"/>
      <c r="H71" s="20"/>
      <c r="I71" s="1"/>
      <c r="J71" s="1"/>
      <c r="K71" s="1"/>
      <c r="M71" s="1"/>
    </row>
    <row r="72" spans="1:13" hidden="1" x14ac:dyDescent="0.2">
      <c r="C72" s="22"/>
      <c r="D72" s="20"/>
      <c r="E72" s="20"/>
      <c r="F72" s="20"/>
      <c r="G72" s="20"/>
      <c r="H72" s="20"/>
      <c r="I72" s="1"/>
      <c r="J72" s="1"/>
      <c r="K72" s="1"/>
      <c r="M72" s="1"/>
    </row>
    <row r="73" spans="1:13" hidden="1" x14ac:dyDescent="0.2">
      <c r="C73" s="22"/>
      <c r="D73" s="20"/>
      <c r="E73" s="20"/>
      <c r="F73" s="20"/>
      <c r="G73" s="20"/>
      <c r="H73" s="20"/>
      <c r="I73" s="1"/>
      <c r="J73" s="1"/>
      <c r="K73" s="1"/>
      <c r="M73" s="1"/>
    </row>
    <row r="74" spans="1:13" hidden="1" x14ac:dyDescent="0.2">
      <c r="C74" s="22"/>
      <c r="D74" s="20"/>
      <c r="E74" s="20"/>
      <c r="F74" s="20"/>
      <c r="G74" s="20"/>
      <c r="H74" s="20"/>
      <c r="I74" s="1"/>
      <c r="J74" s="1"/>
      <c r="K74" s="1"/>
      <c r="M74" s="1"/>
    </row>
    <row r="75" spans="1:13" hidden="1" x14ac:dyDescent="0.2">
      <c r="C75" s="22"/>
      <c r="D75" s="20"/>
      <c r="E75" s="20"/>
      <c r="F75" s="20"/>
      <c r="G75" s="20"/>
      <c r="H75" s="20"/>
      <c r="I75" s="1"/>
      <c r="J75" s="1"/>
      <c r="K75" s="1"/>
      <c r="M75" s="1"/>
    </row>
    <row r="76" spans="1:13" hidden="1" x14ac:dyDescent="0.2">
      <c r="C76" s="22"/>
      <c r="D76" s="20"/>
      <c r="E76" s="20"/>
      <c r="F76" s="20"/>
      <c r="G76" s="20"/>
      <c r="H76" s="20"/>
      <c r="I76" s="1"/>
      <c r="J76" s="1"/>
      <c r="K76" s="1"/>
      <c r="M76" s="1"/>
    </row>
    <row r="77" spans="1:13" x14ac:dyDescent="0.2">
      <c r="A77" s="19" t="s">
        <v>77</v>
      </c>
      <c r="B77" s="19" t="s">
        <v>38</v>
      </c>
      <c r="C77" s="22" t="str">
        <f t="shared" si="18"/>
        <v>JBG</v>
      </c>
      <c r="D77" s="20" t="s">
        <v>17</v>
      </c>
      <c r="E77" s="20" t="s">
        <v>71</v>
      </c>
      <c r="F77" s="20" t="s">
        <v>101</v>
      </c>
      <c r="G77" s="20" t="str">
        <f t="shared" si="19"/>
        <v>DGNLPJBG</v>
      </c>
      <c r="H77" s="20" t="str">
        <f t="shared" si="20"/>
        <v>403GPJBG</v>
      </c>
      <c r="I77" s="1">
        <v>390906.13757344155</v>
      </c>
      <c r="J77" s="1">
        <v>366586.16361622297</v>
      </c>
      <c r="K77" s="1">
        <f t="shared" si="21"/>
        <v>-24319.973957218579</v>
      </c>
      <c r="M77" s="1"/>
    </row>
    <row r="78" spans="1:13" x14ac:dyDescent="0.2">
      <c r="A78" s="19" t="s">
        <v>77</v>
      </c>
      <c r="B78" s="19" t="s">
        <v>38</v>
      </c>
      <c r="C78" s="22" t="str">
        <f t="shared" si="18"/>
        <v>JBE</v>
      </c>
      <c r="D78" s="20" t="s">
        <v>42</v>
      </c>
      <c r="E78" s="20" t="s">
        <v>71</v>
      </c>
      <c r="F78" s="20" t="s">
        <v>101</v>
      </c>
      <c r="G78" s="20" t="str">
        <f t="shared" si="19"/>
        <v>DGNLPJBE</v>
      </c>
      <c r="H78" s="20" t="str">
        <f t="shared" si="20"/>
        <v>403GPJBE</v>
      </c>
      <c r="I78" s="1">
        <v>0</v>
      </c>
      <c r="J78" s="1">
        <v>0</v>
      </c>
      <c r="K78" s="1">
        <f t="shared" si="21"/>
        <v>0</v>
      </c>
      <c r="M78" s="1"/>
    </row>
    <row r="79" spans="1:13" x14ac:dyDescent="0.2">
      <c r="A79" s="19" t="s">
        <v>103</v>
      </c>
      <c r="B79" s="19" t="s">
        <v>38</v>
      </c>
      <c r="C79" s="22" t="str">
        <f t="shared" si="18"/>
        <v>CN</v>
      </c>
      <c r="D79" s="20" t="s">
        <v>43</v>
      </c>
      <c r="E79" s="20" t="s">
        <v>71</v>
      </c>
      <c r="F79" s="20" t="s">
        <v>101</v>
      </c>
      <c r="G79" s="20" t="str">
        <f t="shared" si="19"/>
        <v>DGNLPCN</v>
      </c>
      <c r="H79" s="20" t="str">
        <f t="shared" si="20"/>
        <v>403GPCN</v>
      </c>
      <c r="I79" s="1">
        <v>825701.91856831091</v>
      </c>
      <c r="J79" s="1">
        <v>757289.79501246591</v>
      </c>
      <c r="K79" s="1">
        <f t="shared" si="21"/>
        <v>-68412.123555844999</v>
      </c>
    </row>
    <row r="80" spans="1:13" x14ac:dyDescent="0.2">
      <c r="A80" s="19" t="s">
        <v>104</v>
      </c>
      <c r="B80" s="19" t="s">
        <v>38</v>
      </c>
      <c r="C80" s="22" t="str">
        <f t="shared" si="18"/>
        <v>CAEE</v>
      </c>
      <c r="D80" s="20" t="s">
        <v>44</v>
      </c>
      <c r="E80" s="20" t="s">
        <v>71</v>
      </c>
      <c r="F80" s="20" t="s">
        <v>101</v>
      </c>
      <c r="G80" s="20" t="str">
        <f t="shared" si="19"/>
        <v>DGNLPCAEE</v>
      </c>
      <c r="H80" s="20" t="str">
        <f t="shared" si="20"/>
        <v>403GPCAEE</v>
      </c>
      <c r="I80" s="1">
        <v>109883.72084620541</v>
      </c>
      <c r="J80" s="1">
        <v>104906.05001438387</v>
      </c>
      <c r="K80" s="1">
        <f t="shared" si="21"/>
        <v>-4977.6708318215387</v>
      </c>
    </row>
    <row r="81" spans="1:15" x14ac:dyDescent="0.2">
      <c r="A81" s="19" t="s">
        <v>105</v>
      </c>
      <c r="D81" s="20"/>
      <c r="E81" s="20"/>
      <c r="F81" s="20"/>
      <c r="G81" s="20"/>
      <c r="H81" s="20"/>
      <c r="I81" s="23">
        <f>SUBTOTAL(9,I57:I80)</f>
        <v>54658758.713255271</v>
      </c>
      <c r="J81" s="23">
        <f>SUBTOTAL(9,J57:J80)</f>
        <v>65202906.678377286</v>
      </c>
      <c r="K81" s="23">
        <f>SUBTOTAL(9,K57:K80)</f>
        <v>10544147.965122012</v>
      </c>
      <c r="L81" s="24"/>
      <c r="M81" s="24"/>
      <c r="N81" s="24"/>
      <c r="O81" s="24"/>
    </row>
    <row r="82" spans="1:15" x14ac:dyDescent="0.2">
      <c r="D82" s="20"/>
      <c r="E82" s="20"/>
      <c r="F82" s="20"/>
      <c r="G82" s="20"/>
      <c r="H82" s="20"/>
      <c r="I82" s="1"/>
      <c r="J82" s="1"/>
      <c r="K82" s="1"/>
    </row>
    <row r="83" spans="1:15" x14ac:dyDescent="0.2">
      <c r="D83" s="20"/>
      <c r="E83" s="20"/>
      <c r="F83" s="20"/>
      <c r="G83" s="20"/>
      <c r="H83" s="20"/>
      <c r="I83" s="1"/>
      <c r="J83" s="1"/>
      <c r="K83" s="1"/>
    </row>
    <row r="84" spans="1:15" x14ac:dyDescent="0.2">
      <c r="A84" s="11" t="s">
        <v>45</v>
      </c>
      <c r="D84" s="20"/>
      <c r="E84" s="20"/>
      <c r="F84" s="20"/>
      <c r="G84" s="20"/>
      <c r="H84" s="20"/>
      <c r="I84" s="23">
        <f>SUBTOTAL(9,I12:I82)</f>
        <v>953160345.21463096</v>
      </c>
      <c r="J84" s="23">
        <f>SUBTOTAL(9,J12:J82)</f>
        <v>997842129.64577365</v>
      </c>
      <c r="K84" s="15">
        <f>SUBTOTAL(9,K12:K82)</f>
        <v>44681784.431142852</v>
      </c>
      <c r="L84" s="24"/>
      <c r="M84" s="24"/>
      <c r="N84" s="24"/>
      <c r="O84" s="24"/>
    </row>
    <row r="85" spans="1:15" x14ac:dyDescent="0.2">
      <c r="D85" s="20"/>
      <c r="E85" s="20"/>
      <c r="F85" s="20"/>
      <c r="G85" s="20"/>
      <c r="H85" s="20"/>
      <c r="I85" s="1"/>
      <c r="J85" s="1"/>
      <c r="K85" s="16" t="s">
        <v>106</v>
      </c>
      <c r="N85" s="25"/>
    </row>
    <row r="86" spans="1:15" x14ac:dyDescent="0.2">
      <c r="D86" s="20"/>
      <c r="E86" s="20"/>
      <c r="F86" s="20"/>
      <c r="G86" s="20"/>
      <c r="H86" s="20"/>
      <c r="I86" s="1"/>
      <c r="J86" s="1"/>
      <c r="K86" s="1"/>
    </row>
    <row r="87" spans="1:15" x14ac:dyDescent="0.2">
      <c r="A87" s="11" t="s">
        <v>107</v>
      </c>
      <c r="D87" s="20"/>
      <c r="E87" s="20"/>
      <c r="F87" s="20"/>
      <c r="G87" s="20"/>
      <c r="H87" s="20"/>
      <c r="I87" s="1"/>
      <c r="J87" s="1"/>
      <c r="K87" s="1"/>
    </row>
    <row r="88" spans="1:15" ht="9" customHeight="1" x14ac:dyDescent="0.2">
      <c r="A88" s="11"/>
      <c r="D88" s="20"/>
      <c r="E88" s="20"/>
      <c r="F88" s="20"/>
      <c r="G88" s="20"/>
      <c r="H88" s="20"/>
      <c r="I88" s="1"/>
      <c r="J88" s="1"/>
      <c r="K88" s="1"/>
    </row>
    <row r="89" spans="1:15" x14ac:dyDescent="0.2">
      <c r="A89" s="11" t="s">
        <v>108</v>
      </c>
      <c r="D89" s="20"/>
      <c r="E89" s="20"/>
      <c r="F89" s="20"/>
      <c r="G89" s="20"/>
      <c r="H89" s="20"/>
      <c r="I89" s="1"/>
      <c r="J89" s="1"/>
      <c r="K89" s="1"/>
    </row>
    <row r="90" spans="1:15" x14ac:dyDescent="0.2">
      <c r="A90" s="19" t="s">
        <v>91</v>
      </c>
      <c r="B90" s="26" t="s">
        <v>49</v>
      </c>
      <c r="C90" s="22" t="str">
        <f t="shared" ref="C90:C116" si="22">D90</f>
        <v>CA</v>
      </c>
      <c r="D90" s="27" t="s">
        <v>30</v>
      </c>
      <c r="E90" s="27" t="s">
        <v>109</v>
      </c>
      <c r="F90" s="27" t="s">
        <v>110</v>
      </c>
      <c r="G90" s="27" t="str">
        <f t="shared" ref="G90:G116" si="23">E90&amp;F90&amp;D90</f>
        <v>AINTPCA</v>
      </c>
      <c r="H90" s="27" t="str">
        <f t="shared" ref="H90:H116" si="24">B90&amp;D90</f>
        <v>404IPCA</v>
      </c>
      <c r="I90" s="1">
        <v>91.86</v>
      </c>
      <c r="J90" s="1">
        <v>91.86</v>
      </c>
      <c r="K90" s="1">
        <f t="shared" ref="K90:K116" si="25">J90-I90</f>
        <v>0</v>
      </c>
      <c r="M90" s="1"/>
    </row>
    <row r="91" spans="1:15" x14ac:dyDescent="0.2">
      <c r="A91" s="19" t="s">
        <v>103</v>
      </c>
      <c r="B91" s="26" t="s">
        <v>49</v>
      </c>
      <c r="C91" s="22" t="str">
        <f t="shared" si="22"/>
        <v>CN</v>
      </c>
      <c r="D91" s="27" t="s">
        <v>43</v>
      </c>
      <c r="E91" s="27" t="s">
        <v>109</v>
      </c>
      <c r="F91" s="27" t="s">
        <v>110</v>
      </c>
      <c r="G91" s="27" t="str">
        <f t="shared" si="23"/>
        <v>AINTPCN</v>
      </c>
      <c r="H91" s="27" t="str">
        <f t="shared" si="24"/>
        <v>404IPCN</v>
      </c>
      <c r="I91" s="1">
        <v>14731618.689966224</v>
      </c>
      <c r="J91" s="1">
        <v>14596072.005110875</v>
      </c>
      <c r="K91" s="1">
        <f t="shared" si="25"/>
        <v>-135546.68485534936</v>
      </c>
      <c r="M91" s="1"/>
    </row>
    <row r="92" spans="1:15" x14ac:dyDescent="0.2">
      <c r="A92" s="19" t="s">
        <v>77</v>
      </c>
      <c r="B92" s="26" t="s">
        <v>49</v>
      </c>
      <c r="C92" s="22" t="str">
        <f t="shared" si="22"/>
        <v>JBG</v>
      </c>
      <c r="D92" s="28" t="s">
        <v>17</v>
      </c>
      <c r="E92" s="28" t="s">
        <v>109</v>
      </c>
      <c r="F92" s="28" t="s">
        <v>110</v>
      </c>
      <c r="G92" s="28" t="str">
        <f t="shared" si="23"/>
        <v>AINTPJBG</v>
      </c>
      <c r="H92" s="28" t="str">
        <f t="shared" si="24"/>
        <v>404IPJBG</v>
      </c>
      <c r="I92" s="1">
        <v>306808.2</v>
      </c>
      <c r="J92" s="1">
        <v>306808.2</v>
      </c>
      <c r="K92" s="1">
        <f t="shared" si="25"/>
        <v>0</v>
      </c>
      <c r="M92" s="1"/>
    </row>
    <row r="93" spans="1:15" x14ac:dyDescent="0.2">
      <c r="A93" s="19" t="s">
        <v>97</v>
      </c>
      <c r="B93" s="26" t="s">
        <v>49</v>
      </c>
      <c r="C93" s="22" t="str">
        <f t="shared" si="22"/>
        <v>ID</v>
      </c>
      <c r="D93" s="28" t="s">
        <v>31</v>
      </c>
      <c r="E93" s="28" t="s">
        <v>109</v>
      </c>
      <c r="F93" s="28" t="s">
        <v>110</v>
      </c>
      <c r="G93" s="28" t="str">
        <f t="shared" si="23"/>
        <v>AINTPID</v>
      </c>
      <c r="H93" s="28" t="str">
        <f t="shared" si="24"/>
        <v>404IPID</v>
      </c>
      <c r="I93" s="1">
        <v>22564.114957303496</v>
      </c>
      <c r="J93" s="1">
        <v>22558.767693738133</v>
      </c>
      <c r="K93" s="1">
        <f t="shared" si="25"/>
        <v>-5.3472635653633915</v>
      </c>
      <c r="M93" s="1"/>
    </row>
    <row r="94" spans="1:15" x14ac:dyDescent="0.2">
      <c r="A94" s="19" t="s">
        <v>93</v>
      </c>
      <c r="B94" s="26" t="s">
        <v>49</v>
      </c>
      <c r="C94" s="22" t="str">
        <f t="shared" si="22"/>
        <v>OR</v>
      </c>
      <c r="D94" s="27" t="s">
        <v>32</v>
      </c>
      <c r="E94" s="27" t="s">
        <v>109</v>
      </c>
      <c r="F94" s="27" t="s">
        <v>110</v>
      </c>
      <c r="G94" s="27" t="str">
        <f t="shared" si="23"/>
        <v>AINTPOR</v>
      </c>
      <c r="H94" s="27" t="str">
        <f t="shared" si="24"/>
        <v>404IPOR</v>
      </c>
      <c r="I94" s="1">
        <v>11469.905243602483</v>
      </c>
      <c r="J94" s="1">
        <v>11459.050875421339</v>
      </c>
      <c r="K94" s="1">
        <f t="shared" si="25"/>
        <v>-10.854368181144309</v>
      </c>
      <c r="M94" s="1"/>
    </row>
    <row r="95" spans="1:15" x14ac:dyDescent="0.2">
      <c r="A95" s="19" t="s">
        <v>104</v>
      </c>
      <c r="B95" s="26" t="s">
        <v>49</v>
      </c>
      <c r="C95" s="22" t="str">
        <f t="shared" si="22"/>
        <v>CAEE</v>
      </c>
      <c r="D95" s="27" t="s">
        <v>44</v>
      </c>
      <c r="E95" s="27" t="s">
        <v>109</v>
      </c>
      <c r="F95" s="27" t="s">
        <v>110</v>
      </c>
      <c r="G95" s="27" t="str">
        <f t="shared" si="23"/>
        <v>AINTPCAEE</v>
      </c>
      <c r="H95" s="27" t="str">
        <f t="shared" si="24"/>
        <v>404IPCAEE</v>
      </c>
      <c r="I95" s="1">
        <v>-42.812094032581498</v>
      </c>
      <c r="J95" s="1">
        <v>-974.79814104887225</v>
      </c>
      <c r="K95" s="1">
        <f t="shared" si="25"/>
        <v>-931.98604701629074</v>
      </c>
      <c r="M95" s="1"/>
    </row>
    <row r="96" spans="1:15" x14ac:dyDescent="0.2">
      <c r="A96" s="19" t="s">
        <v>74</v>
      </c>
      <c r="B96" s="26" t="s">
        <v>49</v>
      </c>
      <c r="C96" s="22" t="str">
        <f t="shared" si="22"/>
        <v>SG</v>
      </c>
      <c r="D96" s="27" t="s">
        <v>15</v>
      </c>
      <c r="E96" s="27" t="s">
        <v>109</v>
      </c>
      <c r="F96" s="27" t="s">
        <v>110</v>
      </c>
      <c r="G96" s="27" t="str">
        <f t="shared" si="23"/>
        <v>AINTPSG</v>
      </c>
      <c r="H96" s="27" t="str">
        <f t="shared" si="24"/>
        <v>404IPSG</v>
      </c>
      <c r="I96" s="1">
        <v>3565195.2498653866</v>
      </c>
      <c r="J96" s="1">
        <v>3551497.1713266559</v>
      </c>
      <c r="K96" s="1">
        <f t="shared" si="25"/>
        <v>-13698.078538730741</v>
      </c>
      <c r="M96" s="1"/>
    </row>
    <row r="97" spans="1:13" x14ac:dyDescent="0.2">
      <c r="A97" s="19" t="s">
        <v>70</v>
      </c>
      <c r="B97" s="26" t="s">
        <v>49</v>
      </c>
      <c r="C97" s="22" t="str">
        <f t="shared" si="22"/>
        <v>CAGE</v>
      </c>
      <c r="D97" s="27" t="s">
        <v>13</v>
      </c>
      <c r="E97" s="27" t="s">
        <v>109</v>
      </c>
      <c r="F97" s="27" t="s">
        <v>110</v>
      </c>
      <c r="G97" s="27" t="str">
        <f t="shared" si="23"/>
        <v>AINTPCAGE</v>
      </c>
      <c r="H97" s="27" t="str">
        <f t="shared" si="24"/>
        <v>404IPCAGE</v>
      </c>
      <c r="I97" s="1">
        <v>2844882.918703849</v>
      </c>
      <c r="J97" s="1">
        <v>2836541.313121289</v>
      </c>
      <c r="K97" s="1">
        <f t="shared" si="25"/>
        <v>-8341.6055825599469</v>
      </c>
      <c r="M97" s="1"/>
    </row>
    <row r="98" spans="1:13" x14ac:dyDescent="0.2">
      <c r="A98" s="19" t="s">
        <v>73</v>
      </c>
      <c r="B98" s="26" t="s">
        <v>49</v>
      </c>
      <c r="C98" s="22" t="str">
        <f t="shared" si="22"/>
        <v>CAGW</v>
      </c>
      <c r="D98" s="27" t="s">
        <v>14</v>
      </c>
      <c r="E98" s="27" t="s">
        <v>109</v>
      </c>
      <c r="F98" s="27" t="s">
        <v>110</v>
      </c>
      <c r="G98" s="27" t="str">
        <f t="shared" si="23"/>
        <v>AINTPCAGW</v>
      </c>
      <c r="H98" s="27" t="str">
        <f t="shared" si="24"/>
        <v>404IPCAGW</v>
      </c>
      <c r="I98" s="1">
        <v>521723.19686359912</v>
      </c>
      <c r="J98" s="1">
        <v>521423.91896100843</v>
      </c>
      <c r="K98" s="1">
        <f t="shared" si="25"/>
        <v>-299.27790259069297</v>
      </c>
      <c r="M98" s="1"/>
    </row>
    <row r="99" spans="1:13" x14ac:dyDescent="0.2">
      <c r="A99" s="19" t="s">
        <v>111</v>
      </c>
      <c r="B99" s="26" t="s">
        <v>49</v>
      </c>
      <c r="C99" s="22" t="s">
        <v>20</v>
      </c>
      <c r="D99" s="20" t="s">
        <v>14</v>
      </c>
      <c r="E99" s="20" t="s">
        <v>109</v>
      </c>
      <c r="F99" s="20" t="s">
        <v>112</v>
      </c>
      <c r="G99" s="20" t="str">
        <f t="shared" si="23"/>
        <v>AHYDPKACAGW</v>
      </c>
      <c r="H99" s="20" t="str">
        <f t="shared" si="24"/>
        <v>404IPCAGW</v>
      </c>
      <c r="I99" s="1">
        <v>0</v>
      </c>
      <c r="J99" s="1">
        <v>0</v>
      </c>
      <c r="K99" s="1">
        <f t="shared" si="25"/>
        <v>0</v>
      </c>
      <c r="M99" s="1"/>
    </row>
    <row r="100" spans="1:13" x14ac:dyDescent="0.2">
      <c r="A100" s="19" t="s">
        <v>102</v>
      </c>
      <c r="B100" s="26" t="s">
        <v>49</v>
      </c>
      <c r="C100" s="22" t="str">
        <f t="shared" si="22"/>
        <v>SO</v>
      </c>
      <c r="D100" s="27" t="s">
        <v>41</v>
      </c>
      <c r="E100" s="27" t="s">
        <v>109</v>
      </c>
      <c r="F100" s="27" t="s">
        <v>110</v>
      </c>
      <c r="G100" s="27" t="str">
        <f t="shared" si="23"/>
        <v>AINTPSO</v>
      </c>
      <c r="H100" s="27" t="str">
        <f t="shared" si="24"/>
        <v>404IPSO</v>
      </c>
      <c r="I100" s="1">
        <v>40213990.641386062</v>
      </c>
      <c r="J100" s="1">
        <v>57741710.579158567</v>
      </c>
      <c r="K100" s="1">
        <f t="shared" si="25"/>
        <v>17527719.937772505</v>
      </c>
      <c r="M100" s="1"/>
    </row>
    <row r="101" spans="1:13" x14ac:dyDescent="0.2">
      <c r="A101" s="19" t="s">
        <v>102</v>
      </c>
      <c r="B101" s="26" t="s">
        <v>49</v>
      </c>
      <c r="C101" s="22" t="str">
        <f t="shared" si="22"/>
        <v>OTHER</v>
      </c>
      <c r="D101" s="27" t="s">
        <v>16</v>
      </c>
      <c r="E101" s="27" t="s">
        <v>109</v>
      </c>
      <c r="F101" s="27" t="s">
        <v>110</v>
      </c>
      <c r="G101" s="27" t="str">
        <f t="shared" si="23"/>
        <v>AINTPOTHER</v>
      </c>
      <c r="H101" s="27" t="str">
        <f t="shared" si="24"/>
        <v>404IPOTHER</v>
      </c>
      <c r="I101" s="1">
        <v>0</v>
      </c>
      <c r="J101" s="1">
        <v>0</v>
      </c>
      <c r="K101" s="1">
        <f t="shared" si="25"/>
        <v>0</v>
      </c>
      <c r="M101" s="1"/>
    </row>
    <row r="102" spans="1:13" x14ac:dyDescent="0.2">
      <c r="A102" s="19" t="s">
        <v>74</v>
      </c>
      <c r="B102" s="26" t="s">
        <v>49</v>
      </c>
      <c r="C102" s="22" t="str">
        <f t="shared" si="22"/>
        <v>SG-U</v>
      </c>
      <c r="D102" s="27" t="s">
        <v>21</v>
      </c>
      <c r="E102" s="27" t="s">
        <v>109</v>
      </c>
      <c r="F102" s="27" t="s">
        <v>110</v>
      </c>
      <c r="G102" s="27" t="str">
        <f t="shared" si="23"/>
        <v>AINTPSG-U</v>
      </c>
      <c r="H102" s="27" t="str">
        <f t="shared" si="24"/>
        <v>404IPSG-U</v>
      </c>
      <c r="I102" s="1">
        <v>322641.35496922617</v>
      </c>
      <c r="J102" s="1">
        <v>316128.43823061296</v>
      </c>
      <c r="K102" s="1">
        <f t="shared" si="25"/>
        <v>-6512.9167386132176</v>
      </c>
      <c r="M102" s="1"/>
    </row>
    <row r="103" spans="1:13" x14ac:dyDescent="0.2">
      <c r="A103" s="19" t="s">
        <v>74</v>
      </c>
      <c r="B103" s="26" t="s">
        <v>49</v>
      </c>
      <c r="C103" s="22" t="str">
        <f t="shared" si="22"/>
        <v>SG-P</v>
      </c>
      <c r="D103" s="27" t="s">
        <v>20</v>
      </c>
      <c r="E103" s="27" t="s">
        <v>109</v>
      </c>
      <c r="F103" s="27" t="s">
        <v>110</v>
      </c>
      <c r="G103" s="27" t="str">
        <f t="shared" si="23"/>
        <v>AINTPSG-P</v>
      </c>
      <c r="H103" s="27" t="str">
        <f t="shared" si="24"/>
        <v>404IPSG-P</v>
      </c>
      <c r="I103" s="1">
        <v>2679539.4217861053</v>
      </c>
      <c r="J103" s="1">
        <v>2678087.7576791579</v>
      </c>
      <c r="K103" s="1">
        <f t="shared" si="25"/>
        <v>-1451.6641069473699</v>
      </c>
      <c r="M103" s="1"/>
    </row>
    <row r="104" spans="1:13" hidden="1" x14ac:dyDescent="0.2">
      <c r="B104" s="26"/>
      <c r="C104" s="22"/>
      <c r="D104" s="27"/>
      <c r="E104" s="27"/>
      <c r="F104" s="27"/>
      <c r="G104" s="27"/>
      <c r="H104" s="27"/>
      <c r="I104" s="1"/>
      <c r="J104" s="1"/>
      <c r="K104" s="1"/>
      <c r="M104" s="1"/>
    </row>
    <row r="105" spans="1:13" hidden="1" x14ac:dyDescent="0.2">
      <c r="B105" s="26"/>
      <c r="C105" s="22"/>
      <c r="D105" s="27"/>
      <c r="E105" s="27"/>
      <c r="F105" s="27"/>
      <c r="G105" s="27"/>
      <c r="H105" s="27"/>
      <c r="I105" s="1"/>
      <c r="J105" s="1"/>
      <c r="K105" s="1"/>
      <c r="M105" s="1"/>
    </row>
    <row r="106" spans="1:13" hidden="1" x14ac:dyDescent="0.2">
      <c r="B106" s="26"/>
      <c r="C106" s="22"/>
      <c r="D106" s="27"/>
      <c r="E106" s="27"/>
      <c r="F106" s="27"/>
      <c r="G106" s="27"/>
      <c r="H106" s="27"/>
      <c r="I106" s="1"/>
      <c r="J106" s="1"/>
      <c r="K106" s="1"/>
      <c r="M106" s="1"/>
    </row>
    <row r="107" spans="1:13" hidden="1" x14ac:dyDescent="0.2">
      <c r="B107" s="26"/>
      <c r="C107" s="22"/>
      <c r="D107" s="27"/>
      <c r="E107" s="27"/>
      <c r="F107" s="27"/>
      <c r="G107" s="27"/>
      <c r="H107" s="27"/>
      <c r="I107" s="1"/>
      <c r="J107" s="1"/>
      <c r="K107" s="1"/>
      <c r="M107" s="1"/>
    </row>
    <row r="108" spans="1:13" hidden="1" x14ac:dyDescent="0.2">
      <c r="B108" s="26"/>
      <c r="C108" s="22"/>
      <c r="D108" s="27"/>
      <c r="E108" s="27"/>
      <c r="F108" s="27"/>
      <c r="G108" s="27"/>
      <c r="H108" s="27"/>
      <c r="I108" s="1"/>
      <c r="J108" s="1"/>
      <c r="K108" s="1"/>
      <c r="M108" s="1"/>
    </row>
    <row r="109" spans="1:13" hidden="1" x14ac:dyDescent="0.2">
      <c r="B109" s="26"/>
      <c r="C109" s="22"/>
      <c r="D109" s="27"/>
      <c r="E109" s="27"/>
      <c r="F109" s="27"/>
      <c r="G109" s="27"/>
      <c r="H109" s="27"/>
      <c r="I109" s="1"/>
      <c r="J109" s="1"/>
      <c r="K109" s="1"/>
      <c r="M109" s="1"/>
    </row>
    <row r="110" spans="1:13" hidden="1" x14ac:dyDescent="0.2">
      <c r="B110" s="26"/>
      <c r="C110" s="22"/>
      <c r="D110" s="27"/>
      <c r="E110" s="27"/>
      <c r="F110" s="27"/>
      <c r="G110" s="27"/>
      <c r="H110" s="27"/>
      <c r="I110" s="1"/>
      <c r="J110" s="1"/>
      <c r="K110" s="1"/>
      <c r="M110" s="1"/>
    </row>
    <row r="111" spans="1:13" hidden="1" x14ac:dyDescent="0.2">
      <c r="B111" s="26"/>
      <c r="C111" s="22"/>
      <c r="D111" s="27"/>
      <c r="E111" s="27"/>
      <c r="F111" s="27"/>
      <c r="G111" s="27"/>
      <c r="H111" s="27"/>
      <c r="I111" s="1"/>
      <c r="J111" s="1"/>
      <c r="K111" s="1"/>
    </row>
    <row r="112" spans="1:13" hidden="1" x14ac:dyDescent="0.2">
      <c r="B112" s="26"/>
      <c r="C112" s="22"/>
      <c r="D112" s="27"/>
      <c r="E112" s="27"/>
      <c r="F112" s="27"/>
      <c r="G112" s="27"/>
      <c r="H112" s="27"/>
      <c r="I112" s="1"/>
      <c r="J112" s="1"/>
      <c r="K112" s="1"/>
    </row>
    <row r="113" spans="1:15" x14ac:dyDescent="0.2">
      <c r="A113" s="19" t="s">
        <v>96</v>
      </c>
      <c r="B113" s="26" t="s">
        <v>49</v>
      </c>
      <c r="C113" s="22" t="str">
        <f t="shared" si="22"/>
        <v>UT</v>
      </c>
      <c r="D113" s="27" t="s">
        <v>33</v>
      </c>
      <c r="E113" s="27" t="s">
        <v>109</v>
      </c>
      <c r="F113" s="27" t="s">
        <v>110</v>
      </c>
      <c r="G113" s="27" t="str">
        <f t="shared" si="23"/>
        <v>AINTPUT</v>
      </c>
      <c r="H113" s="27" t="str">
        <f t="shared" si="24"/>
        <v>404IPUT</v>
      </c>
      <c r="I113" s="1">
        <v>36745.709181763174</v>
      </c>
      <c r="J113" s="1">
        <v>36758.69377264475</v>
      </c>
      <c r="K113" s="1">
        <f t="shared" si="25"/>
        <v>12.984590881576878</v>
      </c>
    </row>
    <row r="114" spans="1:15" x14ac:dyDescent="0.2">
      <c r="A114" s="19" t="s">
        <v>94</v>
      </c>
      <c r="B114" s="26" t="s">
        <v>49</v>
      </c>
      <c r="C114" s="22" t="str">
        <f t="shared" si="22"/>
        <v>WA</v>
      </c>
      <c r="D114" s="27" t="s">
        <v>26</v>
      </c>
      <c r="E114" s="27" t="s">
        <v>109</v>
      </c>
      <c r="F114" s="27" t="s">
        <v>110</v>
      </c>
      <c r="G114" s="27" t="str">
        <f t="shared" si="23"/>
        <v>AINTPWA</v>
      </c>
      <c r="H114" s="27" t="str">
        <f t="shared" si="24"/>
        <v>404IPWA</v>
      </c>
      <c r="I114" s="1">
        <v>124.67</v>
      </c>
      <c r="J114" s="1">
        <v>124.67</v>
      </c>
      <c r="K114" s="1">
        <f t="shared" si="25"/>
        <v>0</v>
      </c>
    </row>
    <row r="115" spans="1:15" x14ac:dyDescent="0.2">
      <c r="A115" s="19" t="s">
        <v>95</v>
      </c>
      <c r="B115" s="26" t="s">
        <v>49</v>
      </c>
      <c r="C115" s="22" t="str">
        <f t="shared" si="22"/>
        <v>WYP</v>
      </c>
      <c r="D115" s="27" t="s">
        <v>34</v>
      </c>
      <c r="E115" s="27" t="s">
        <v>109</v>
      </c>
      <c r="F115" s="27" t="s">
        <v>110</v>
      </c>
      <c r="G115" s="27" t="str">
        <f t="shared" si="23"/>
        <v>AINTPWYP</v>
      </c>
      <c r="H115" s="27" t="str">
        <f t="shared" si="24"/>
        <v>404IPWYP</v>
      </c>
      <c r="I115" s="1">
        <v>128060.78076775426</v>
      </c>
      <c r="J115" s="1">
        <v>128060.78076775426</v>
      </c>
      <c r="K115" s="1">
        <f t="shared" si="25"/>
        <v>0</v>
      </c>
    </row>
    <row r="116" spans="1:15" x14ac:dyDescent="0.2">
      <c r="A116" s="19" t="s">
        <v>98</v>
      </c>
      <c r="B116" s="26" t="s">
        <v>49</v>
      </c>
      <c r="C116" s="22" t="str">
        <f t="shared" si="22"/>
        <v>WYU</v>
      </c>
      <c r="D116" s="27" t="s">
        <v>39</v>
      </c>
      <c r="E116" s="27" t="s">
        <v>109</v>
      </c>
      <c r="F116" s="27" t="s">
        <v>110</v>
      </c>
      <c r="G116" s="27" t="str">
        <f t="shared" si="23"/>
        <v>AINTPWYU</v>
      </c>
      <c r="H116" s="27" t="str">
        <f t="shared" si="24"/>
        <v>404IPWYU</v>
      </c>
      <c r="I116" s="1">
        <v>0</v>
      </c>
      <c r="J116" s="1">
        <v>0</v>
      </c>
      <c r="K116" s="1">
        <f t="shared" si="25"/>
        <v>0</v>
      </c>
    </row>
    <row r="117" spans="1:15" x14ac:dyDescent="0.2">
      <c r="A117" s="19" t="s">
        <v>113</v>
      </c>
      <c r="B117" s="2"/>
      <c r="C117" s="2"/>
      <c r="D117" s="27"/>
      <c r="E117" s="27"/>
      <c r="F117" s="27"/>
      <c r="G117" s="27"/>
      <c r="H117" s="27"/>
      <c r="I117" s="23">
        <f>SUBTOTAL(9,I90:I116)</f>
        <v>65385413.901596844</v>
      </c>
      <c r="J117" s="23">
        <f>SUBTOTAL(9,J90:J116)</f>
        <v>82746348.408556685</v>
      </c>
      <c r="K117" s="23">
        <f>SUBTOTAL(9,K90:K116)</f>
        <v>17360934.506959829</v>
      </c>
      <c r="L117" s="24"/>
      <c r="M117" s="24"/>
      <c r="N117" s="24"/>
      <c r="O117" s="24"/>
    </row>
    <row r="118" spans="1:15" x14ac:dyDescent="0.2">
      <c r="D118" s="20"/>
      <c r="E118" s="20"/>
      <c r="F118" s="20"/>
      <c r="G118" s="20"/>
      <c r="H118" s="20"/>
      <c r="I118" s="1"/>
      <c r="J118" s="1"/>
      <c r="K118" s="1"/>
    </row>
    <row r="119" spans="1:15" x14ac:dyDescent="0.2">
      <c r="A119" s="11" t="s">
        <v>79</v>
      </c>
      <c r="D119" s="20"/>
      <c r="E119" s="20"/>
      <c r="F119" s="20"/>
      <c r="G119" s="20"/>
      <c r="H119" s="20"/>
      <c r="I119" s="1"/>
      <c r="J119" s="1"/>
      <c r="K119" s="1"/>
    </row>
    <row r="120" spans="1:15" x14ac:dyDescent="0.2">
      <c r="A120" s="19" t="s">
        <v>74</v>
      </c>
      <c r="B120" s="19" t="s">
        <v>52</v>
      </c>
      <c r="C120" s="22" t="str">
        <f t="shared" ref="C120:C121" si="26">D120</f>
        <v>SG-U</v>
      </c>
      <c r="D120" s="27" t="s">
        <v>21</v>
      </c>
      <c r="E120" s="27" t="s">
        <v>109</v>
      </c>
      <c r="F120" s="27" t="s">
        <v>80</v>
      </c>
      <c r="G120" s="27" t="str">
        <f>E120&amp;F120&amp;D120</f>
        <v>AHYDPSG-U</v>
      </c>
      <c r="H120" s="27" t="str">
        <f>B120&amp;D120</f>
        <v>404HPSG-U</v>
      </c>
      <c r="I120" s="1">
        <v>0</v>
      </c>
      <c r="J120" s="1">
        <v>0</v>
      </c>
      <c r="K120" s="1">
        <f t="shared" ref="K120:K121" si="27">J120-I120</f>
        <v>0</v>
      </c>
    </row>
    <row r="121" spans="1:15" x14ac:dyDescent="0.2">
      <c r="A121" s="19" t="s">
        <v>74</v>
      </c>
      <c r="B121" s="19" t="s">
        <v>52</v>
      </c>
      <c r="C121" s="22" t="str">
        <f t="shared" si="26"/>
        <v>SG-P</v>
      </c>
      <c r="D121" s="27" t="s">
        <v>20</v>
      </c>
      <c r="E121" s="27" t="s">
        <v>109</v>
      </c>
      <c r="F121" s="27" t="s">
        <v>80</v>
      </c>
      <c r="G121" s="27" t="str">
        <f>E121&amp;F121&amp;D121</f>
        <v>AHYDPSG-P</v>
      </c>
      <c r="H121" s="27" t="str">
        <f>B121&amp;D121</f>
        <v>404HPSG-P</v>
      </c>
      <c r="I121" s="1">
        <v>312375.51968424825</v>
      </c>
      <c r="J121" s="1">
        <v>312375.51968424825</v>
      </c>
      <c r="K121" s="1">
        <f t="shared" si="27"/>
        <v>0</v>
      </c>
    </row>
    <row r="122" spans="1:15" x14ac:dyDescent="0.2">
      <c r="A122" s="19" t="s">
        <v>83</v>
      </c>
      <c r="D122" s="20"/>
      <c r="E122" s="20"/>
      <c r="F122" s="20"/>
      <c r="G122" s="20"/>
      <c r="H122" s="20"/>
      <c r="I122" s="23">
        <f>SUBTOTAL(9,I120:I121)</f>
        <v>312375.51968424825</v>
      </c>
      <c r="J122" s="23">
        <f>SUBTOTAL(9,J120:J121)</f>
        <v>312375.51968424825</v>
      </c>
      <c r="K122" s="23">
        <f>SUBTOTAL(9,K120:K121)</f>
        <v>0</v>
      </c>
      <c r="L122" s="24"/>
      <c r="M122" s="24"/>
      <c r="N122" s="24"/>
      <c r="O122" s="24"/>
    </row>
    <row r="123" spans="1:15" x14ac:dyDescent="0.2">
      <c r="D123" s="20"/>
      <c r="E123" s="20"/>
      <c r="F123" s="20"/>
      <c r="G123" s="20"/>
      <c r="H123" s="20"/>
      <c r="I123" s="1"/>
      <c r="J123" s="1"/>
      <c r="K123" s="1"/>
    </row>
    <row r="124" spans="1:15" x14ac:dyDescent="0.2">
      <c r="A124" s="11" t="s">
        <v>84</v>
      </c>
      <c r="D124" s="20"/>
      <c r="E124" s="20"/>
      <c r="F124" s="20"/>
      <c r="G124" s="20"/>
      <c r="H124" s="20"/>
      <c r="I124" s="1"/>
      <c r="J124" s="1"/>
      <c r="K124" s="1"/>
    </row>
    <row r="125" spans="1:15" x14ac:dyDescent="0.2">
      <c r="A125" s="19" t="s">
        <v>70</v>
      </c>
      <c r="B125" s="19" t="s">
        <v>54</v>
      </c>
      <c r="C125" s="22" t="str">
        <f>D125</f>
        <v>CAGE</v>
      </c>
      <c r="D125" s="20" t="s">
        <v>13</v>
      </c>
      <c r="E125" s="20" t="s">
        <v>109</v>
      </c>
      <c r="F125" s="20" t="s">
        <v>85</v>
      </c>
      <c r="G125" s="20" t="str">
        <f>E125&amp;F125&amp;D125</f>
        <v>AOTHPCAGE</v>
      </c>
      <c r="H125" s="20" t="str">
        <f>B125&amp;D125</f>
        <v>404OPCAGE</v>
      </c>
      <c r="I125" s="1">
        <v>0</v>
      </c>
      <c r="J125" s="1">
        <v>0</v>
      </c>
      <c r="K125" s="1">
        <f>J125-I125</f>
        <v>0</v>
      </c>
    </row>
    <row r="126" spans="1:15" x14ac:dyDescent="0.2">
      <c r="A126" s="19" t="s">
        <v>114</v>
      </c>
      <c r="D126" s="20"/>
      <c r="E126" s="20"/>
      <c r="F126" s="20"/>
      <c r="G126" s="20"/>
      <c r="H126" s="20"/>
      <c r="I126" s="23">
        <f>SUBTOTAL(9,I125)</f>
        <v>0</v>
      </c>
      <c r="J126" s="23">
        <f>SUBTOTAL(9,J125)</f>
        <v>0</v>
      </c>
      <c r="K126" s="23">
        <f>SUBTOTAL(9,K125)</f>
        <v>0</v>
      </c>
      <c r="L126" s="24"/>
      <c r="M126" s="24"/>
      <c r="N126" s="24"/>
      <c r="O126" s="24"/>
    </row>
    <row r="127" spans="1:15" x14ac:dyDescent="0.2">
      <c r="D127" s="20"/>
      <c r="E127" s="20"/>
      <c r="F127" s="20"/>
      <c r="G127" s="20"/>
      <c r="H127" s="20"/>
      <c r="I127" s="1"/>
      <c r="J127" s="1"/>
      <c r="K127" s="1"/>
    </row>
    <row r="128" spans="1:15" x14ac:dyDescent="0.2">
      <c r="A128" s="11" t="s">
        <v>100</v>
      </c>
      <c r="D128" s="20"/>
      <c r="E128" s="20"/>
      <c r="F128" s="20"/>
      <c r="G128" s="20"/>
      <c r="H128" s="20"/>
      <c r="I128" s="1"/>
      <c r="J128" s="1"/>
      <c r="K128" s="1"/>
    </row>
    <row r="129" spans="1:15" x14ac:dyDescent="0.2">
      <c r="A129" s="19" t="s">
        <v>91</v>
      </c>
      <c r="B129" s="19" t="s">
        <v>56</v>
      </c>
      <c r="C129" s="22" t="str">
        <f t="shared" ref="C129:C137" si="28">D129</f>
        <v>CA</v>
      </c>
      <c r="D129" s="20" t="s">
        <v>30</v>
      </c>
      <c r="E129" s="20" t="s">
        <v>109</v>
      </c>
      <c r="F129" s="20" t="s">
        <v>101</v>
      </c>
      <c r="G129" s="20" t="str">
        <f t="shared" ref="G129:G137" si="29">E129&amp;F129&amp;D129</f>
        <v>AGNLPCA</v>
      </c>
      <c r="H129" s="20" t="str">
        <f t="shared" ref="H129:H137" si="30">B129&amp;D129</f>
        <v>404GPCA</v>
      </c>
      <c r="I129" s="1">
        <v>0</v>
      </c>
      <c r="J129" s="1">
        <v>0</v>
      </c>
      <c r="K129" s="1">
        <f t="shared" ref="K129:K137" si="31">J129-I129</f>
        <v>0</v>
      </c>
    </row>
    <row r="130" spans="1:15" x14ac:dyDescent="0.2">
      <c r="A130" s="19" t="s">
        <v>102</v>
      </c>
      <c r="B130" s="19" t="s">
        <v>56</v>
      </c>
      <c r="C130" s="22" t="str">
        <f t="shared" si="28"/>
        <v>CN</v>
      </c>
      <c r="D130" s="20" t="s">
        <v>43</v>
      </c>
      <c r="E130" s="20" t="s">
        <v>109</v>
      </c>
      <c r="F130" s="20" t="s">
        <v>101</v>
      </c>
      <c r="G130" s="20" t="str">
        <f t="shared" si="29"/>
        <v>AGNLPCN</v>
      </c>
      <c r="H130" s="20" t="str">
        <f t="shared" si="30"/>
        <v>404GPCN</v>
      </c>
      <c r="I130" s="1">
        <v>0</v>
      </c>
      <c r="J130" s="1">
        <v>0</v>
      </c>
      <c r="K130" s="1">
        <f t="shared" si="31"/>
        <v>0</v>
      </c>
    </row>
    <row r="131" spans="1:15" x14ac:dyDescent="0.2">
      <c r="A131" s="19" t="s">
        <v>93</v>
      </c>
      <c r="B131" s="19" t="s">
        <v>56</v>
      </c>
      <c r="C131" s="22" t="str">
        <f t="shared" si="28"/>
        <v>OR</v>
      </c>
      <c r="D131" s="20" t="s">
        <v>32</v>
      </c>
      <c r="E131" s="20" t="s">
        <v>109</v>
      </c>
      <c r="F131" s="20" t="s">
        <v>101</v>
      </c>
      <c r="G131" s="20" t="str">
        <f t="shared" si="29"/>
        <v>AGNLPOR</v>
      </c>
      <c r="H131" s="20" t="str">
        <f t="shared" si="30"/>
        <v>404GPOR</v>
      </c>
      <c r="I131" s="1">
        <v>143641.12</v>
      </c>
      <c r="J131" s="1">
        <v>143641.12</v>
      </c>
      <c r="K131" s="1">
        <f t="shared" si="31"/>
        <v>0</v>
      </c>
    </row>
    <row r="132" spans="1:15" x14ac:dyDescent="0.2">
      <c r="A132" s="19" t="s">
        <v>97</v>
      </c>
      <c r="B132" s="19" t="s">
        <v>56</v>
      </c>
      <c r="C132" s="22" t="str">
        <f t="shared" si="28"/>
        <v>ID</v>
      </c>
      <c r="D132" s="20" t="s">
        <v>31</v>
      </c>
      <c r="E132" s="20" t="s">
        <v>109</v>
      </c>
      <c r="F132" s="20" t="s">
        <v>101</v>
      </c>
      <c r="G132" s="20" t="str">
        <f t="shared" si="29"/>
        <v>AGNLPID</v>
      </c>
      <c r="H132" s="20" t="str">
        <f t="shared" si="30"/>
        <v>404GPID</v>
      </c>
      <c r="I132" s="1">
        <v>0</v>
      </c>
      <c r="J132" s="1">
        <v>0</v>
      </c>
      <c r="K132" s="1">
        <f t="shared" si="31"/>
        <v>0</v>
      </c>
    </row>
    <row r="133" spans="1:15" x14ac:dyDescent="0.2">
      <c r="A133" s="19" t="s">
        <v>102</v>
      </c>
      <c r="B133" s="19" t="s">
        <v>56</v>
      </c>
      <c r="C133" s="22" t="str">
        <f t="shared" si="28"/>
        <v>SO</v>
      </c>
      <c r="D133" s="20" t="s">
        <v>41</v>
      </c>
      <c r="E133" s="20" t="s">
        <v>109</v>
      </c>
      <c r="F133" s="20" t="s">
        <v>101</v>
      </c>
      <c r="G133" s="20" t="str">
        <f t="shared" si="29"/>
        <v>AGNLPSO</v>
      </c>
      <c r="H133" s="20" t="str">
        <f t="shared" si="30"/>
        <v>404GPSO</v>
      </c>
      <c r="I133" s="1">
        <v>108292.02999999998</v>
      </c>
      <c r="J133" s="1">
        <v>108292.02999999998</v>
      </c>
      <c r="K133" s="1">
        <f t="shared" si="31"/>
        <v>0</v>
      </c>
    </row>
    <row r="134" spans="1:15" x14ac:dyDescent="0.2">
      <c r="A134" s="19" t="s">
        <v>96</v>
      </c>
      <c r="B134" s="19" t="s">
        <v>56</v>
      </c>
      <c r="C134" s="22" t="str">
        <f t="shared" si="28"/>
        <v>UT</v>
      </c>
      <c r="D134" s="20" t="s">
        <v>33</v>
      </c>
      <c r="E134" s="20" t="s">
        <v>109</v>
      </c>
      <c r="F134" s="20" t="s">
        <v>101</v>
      </c>
      <c r="G134" s="20" t="str">
        <f t="shared" si="29"/>
        <v>AGNLPUT</v>
      </c>
      <c r="H134" s="20" t="str">
        <f t="shared" si="30"/>
        <v>404GPUT</v>
      </c>
      <c r="I134" s="1">
        <v>0</v>
      </c>
      <c r="J134" s="1">
        <v>0</v>
      </c>
      <c r="K134" s="1">
        <f t="shared" si="31"/>
        <v>0</v>
      </c>
    </row>
    <row r="135" spans="1:15" x14ac:dyDescent="0.2">
      <c r="A135" s="19" t="s">
        <v>94</v>
      </c>
      <c r="B135" s="19" t="s">
        <v>56</v>
      </c>
      <c r="C135" s="22" t="str">
        <f t="shared" si="28"/>
        <v>WA</v>
      </c>
      <c r="D135" s="20" t="s">
        <v>26</v>
      </c>
      <c r="E135" s="20" t="s">
        <v>109</v>
      </c>
      <c r="F135" s="20" t="s">
        <v>101</v>
      </c>
      <c r="G135" s="20" t="str">
        <f t="shared" si="29"/>
        <v>AGNLPWA</v>
      </c>
      <c r="H135" s="20" t="str">
        <f t="shared" si="30"/>
        <v>404GPWA</v>
      </c>
      <c r="I135" s="1">
        <v>96239.510000000024</v>
      </c>
      <c r="J135" s="1">
        <v>96239.510000000024</v>
      </c>
      <c r="K135" s="1">
        <f t="shared" si="31"/>
        <v>0</v>
      </c>
    </row>
    <row r="136" spans="1:15" x14ac:dyDescent="0.2">
      <c r="A136" s="19" t="s">
        <v>95</v>
      </c>
      <c r="B136" s="19" t="s">
        <v>56</v>
      </c>
      <c r="C136" s="22" t="str">
        <f t="shared" si="28"/>
        <v>WYP</v>
      </c>
      <c r="D136" s="20" t="s">
        <v>34</v>
      </c>
      <c r="E136" s="20" t="s">
        <v>109</v>
      </c>
      <c r="F136" s="20" t="s">
        <v>101</v>
      </c>
      <c r="G136" s="20" t="str">
        <f t="shared" si="29"/>
        <v>AGNLPWYP</v>
      </c>
      <c r="H136" s="20" t="str">
        <f t="shared" si="30"/>
        <v>404GPWYP</v>
      </c>
      <c r="I136" s="1">
        <v>77099.471448150478</v>
      </c>
      <c r="J136" s="1">
        <v>77099.471448150478</v>
      </c>
      <c r="K136" s="1">
        <f t="shared" si="31"/>
        <v>0</v>
      </c>
    </row>
    <row r="137" spans="1:15" x14ac:dyDescent="0.2">
      <c r="A137" s="19" t="s">
        <v>98</v>
      </c>
      <c r="B137" s="19" t="s">
        <v>56</v>
      </c>
      <c r="C137" s="22" t="str">
        <f t="shared" si="28"/>
        <v>WYU</v>
      </c>
      <c r="D137" s="20" t="s">
        <v>39</v>
      </c>
      <c r="E137" s="20" t="s">
        <v>109</v>
      </c>
      <c r="F137" s="20" t="s">
        <v>101</v>
      </c>
      <c r="G137" s="20" t="str">
        <f t="shared" si="29"/>
        <v>AGNLPWYU</v>
      </c>
      <c r="H137" s="20" t="str">
        <f t="shared" si="30"/>
        <v>404GPWYU</v>
      </c>
      <c r="I137" s="1">
        <v>0</v>
      </c>
      <c r="J137" s="1">
        <v>0</v>
      </c>
      <c r="K137" s="1">
        <f t="shared" si="31"/>
        <v>0</v>
      </c>
    </row>
    <row r="138" spans="1:15" x14ac:dyDescent="0.2">
      <c r="A138" s="19" t="s">
        <v>105</v>
      </c>
      <c r="D138" s="20"/>
      <c r="E138" s="20"/>
      <c r="F138" s="20"/>
      <c r="G138" s="20"/>
      <c r="H138" s="20"/>
      <c r="I138" s="23">
        <f>SUBTOTAL(9,I129:I137)</f>
        <v>425272.13144815044</v>
      </c>
      <c r="J138" s="23">
        <f>SUBTOTAL(9,J129:J137)</f>
        <v>425272.13144815044</v>
      </c>
      <c r="K138" s="23">
        <f>SUBTOTAL(9,K129:K137)</f>
        <v>0</v>
      </c>
      <c r="L138" s="24"/>
      <c r="M138" s="24"/>
      <c r="N138" s="24"/>
      <c r="O138" s="24"/>
    </row>
    <row r="139" spans="1:15" x14ac:dyDescent="0.2">
      <c r="D139" s="20"/>
      <c r="E139" s="20"/>
      <c r="F139" s="20"/>
      <c r="G139" s="20"/>
      <c r="H139" s="20"/>
      <c r="I139" s="1"/>
      <c r="J139" s="1"/>
      <c r="K139" s="1"/>
    </row>
    <row r="140" spans="1:15" x14ac:dyDescent="0.2">
      <c r="A140" s="11" t="s">
        <v>115</v>
      </c>
      <c r="D140" s="20"/>
      <c r="E140" s="20"/>
      <c r="F140" s="20"/>
      <c r="G140" s="20"/>
      <c r="H140" s="20"/>
      <c r="I140" s="23">
        <f>SUBTOTAL(9,I90:I138)</f>
        <v>66123061.552729242</v>
      </c>
      <c r="J140" s="23">
        <f>SUBTOTAL(9,J90:J138)</f>
        <v>83483996.059689105</v>
      </c>
      <c r="K140" s="15">
        <f>SUBTOTAL(9,K90:K138)</f>
        <v>17360934.506959829</v>
      </c>
      <c r="L140" s="24"/>
      <c r="M140" s="24"/>
      <c r="N140" s="24"/>
      <c r="O140" s="24"/>
    </row>
    <row r="141" spans="1:15" x14ac:dyDescent="0.2">
      <c r="D141" s="20"/>
      <c r="E141" s="20"/>
      <c r="F141" s="20"/>
      <c r="G141" s="20"/>
      <c r="H141" s="20"/>
      <c r="I141" s="1"/>
      <c r="J141" s="1"/>
      <c r="K141" s="16" t="s">
        <v>116</v>
      </c>
    </row>
    <row r="142" spans="1:15" ht="13.5" thickBot="1" x14ac:dyDescent="0.25">
      <c r="A142" s="11" t="s">
        <v>117</v>
      </c>
      <c r="D142" s="20"/>
      <c r="E142" s="20"/>
      <c r="F142" s="20"/>
      <c r="G142" s="20"/>
      <c r="H142" s="20"/>
      <c r="I142" s="29">
        <f>SUBTOTAL(9,I12:I140)</f>
        <v>1019283406.7673603</v>
      </c>
      <c r="J142" s="29">
        <f>SUBTOTAL(9,J12:J140)</f>
        <v>1081326125.7054627</v>
      </c>
      <c r="K142" s="29">
        <f>SUBTOTAL(9,K12:K140)</f>
        <v>62042718.938102685</v>
      </c>
      <c r="L142" s="24"/>
      <c r="M142" s="24"/>
      <c r="N142" s="24"/>
      <c r="O142" s="24"/>
    </row>
    <row r="143" spans="1:15" ht="13.5" thickTop="1" x14ac:dyDescent="0.2">
      <c r="D143" s="20"/>
      <c r="E143" s="20"/>
      <c r="F143" s="20"/>
      <c r="G143" s="20"/>
      <c r="H143" s="20"/>
      <c r="I143" s="13" t="s">
        <v>118</v>
      </c>
      <c r="J143" s="13" t="s">
        <v>118</v>
      </c>
      <c r="N143" s="25"/>
    </row>
    <row r="144" spans="1:15" x14ac:dyDescent="0.2">
      <c r="I144" s="30" t="s">
        <v>126</v>
      </c>
      <c r="J144" s="30" t="s">
        <v>126</v>
      </c>
    </row>
    <row r="145" spans="2:18" x14ac:dyDescent="0.2">
      <c r="I145" s="30"/>
      <c r="J145" s="30"/>
    </row>
    <row r="146" spans="2:18" x14ac:dyDescent="0.2">
      <c r="I146" s="30"/>
      <c r="J146" s="30"/>
    </row>
    <row r="147" spans="2:18" x14ac:dyDescent="0.2">
      <c r="I147" s="13"/>
      <c r="J147" s="13"/>
    </row>
    <row r="148" spans="2:18" x14ac:dyDescent="0.2">
      <c r="B148" s="25"/>
      <c r="I148" s="4"/>
      <c r="J148" s="4"/>
      <c r="K148" s="4"/>
      <c r="L148" s="3"/>
      <c r="O148" s="3"/>
      <c r="P148" s="3"/>
      <c r="Q148" s="4"/>
      <c r="R148" s="3"/>
    </row>
    <row r="149" spans="2:18" x14ac:dyDescent="0.2">
      <c r="B149" s="25"/>
      <c r="I149" s="4"/>
      <c r="J149" s="4"/>
      <c r="K149" s="4"/>
      <c r="L149" s="3"/>
      <c r="O149" s="3"/>
      <c r="P149" s="3"/>
      <c r="Q149" s="4"/>
      <c r="R149" s="3"/>
    </row>
    <row r="150" spans="2:18" x14ac:dyDescent="0.2">
      <c r="B150" s="25"/>
      <c r="I150" s="4"/>
      <c r="J150" s="4"/>
      <c r="K150" s="4"/>
      <c r="L150" s="3"/>
      <c r="O150" s="3"/>
      <c r="P150" s="3"/>
      <c r="Q150" s="4"/>
      <c r="R150" s="3"/>
    </row>
    <row r="151" spans="2:18" x14ac:dyDescent="0.2">
      <c r="B151" s="25"/>
      <c r="I151" s="4"/>
      <c r="J151" s="4"/>
      <c r="K151" s="4"/>
      <c r="L151" s="3"/>
      <c r="O151" s="3"/>
      <c r="P151" s="3"/>
      <c r="Q151" s="4"/>
      <c r="R151" s="3"/>
    </row>
    <row r="152" spans="2:18" x14ac:dyDescent="0.2">
      <c r="B152" s="25"/>
      <c r="I152" s="4"/>
      <c r="J152" s="4"/>
      <c r="K152" s="4"/>
      <c r="L152" s="3"/>
      <c r="O152" s="3"/>
      <c r="P152" s="3"/>
      <c r="Q152" s="4"/>
      <c r="R152" s="3"/>
    </row>
    <row r="153" spans="2:18" x14ac:dyDescent="0.2">
      <c r="B153" s="25"/>
      <c r="I153" s="4"/>
      <c r="J153" s="4"/>
      <c r="K153" s="4"/>
      <c r="L153" s="3"/>
      <c r="O153" s="3"/>
      <c r="P153" s="3"/>
      <c r="Q153" s="4"/>
      <c r="R153" s="3"/>
    </row>
    <row r="154" spans="2:18" x14ac:dyDescent="0.2">
      <c r="B154" s="25"/>
      <c r="I154" s="4"/>
      <c r="J154" s="4"/>
      <c r="K154" s="4"/>
      <c r="L154" s="3"/>
      <c r="O154" s="3"/>
      <c r="P154" s="3"/>
      <c r="Q154" s="4"/>
      <c r="R154" s="3"/>
    </row>
    <row r="155" spans="2:18" x14ac:dyDescent="0.2">
      <c r="B155" s="25"/>
      <c r="I155" s="4"/>
      <c r="J155" s="4"/>
      <c r="K155" s="4"/>
      <c r="L155" s="3"/>
      <c r="O155" s="3"/>
      <c r="P155" s="3"/>
      <c r="Q155" s="4"/>
      <c r="R155" s="3"/>
    </row>
    <row r="156" spans="2:18" x14ac:dyDescent="0.2">
      <c r="B156" s="17"/>
      <c r="I156" s="4"/>
      <c r="J156" s="4"/>
      <c r="K156" s="4"/>
      <c r="L156" s="4"/>
    </row>
    <row r="157" spans="2:18" x14ac:dyDescent="0.2">
      <c r="I157" s="13"/>
      <c r="J157" s="13"/>
      <c r="L157" s="4"/>
    </row>
    <row r="158" spans="2:18" x14ac:dyDescent="0.2">
      <c r="I158" s="13"/>
      <c r="J158" s="13"/>
      <c r="L158" s="4"/>
    </row>
    <row r="159" spans="2:18" x14ac:dyDescent="0.2">
      <c r="C159" s="11"/>
      <c r="I159" s="30"/>
      <c r="J159" s="30"/>
      <c r="K159" s="31"/>
      <c r="L159" s="19"/>
    </row>
    <row r="160" spans="2:18" x14ac:dyDescent="0.2">
      <c r="I160" s="13"/>
      <c r="J160" s="13"/>
      <c r="L160" s="4"/>
    </row>
    <row r="161" spans="2:12" x14ac:dyDescent="0.2">
      <c r="I161" s="4"/>
      <c r="J161" s="4"/>
      <c r="K161" s="18"/>
      <c r="L161" s="4"/>
    </row>
    <row r="162" spans="2:12" x14ac:dyDescent="0.2">
      <c r="I162" s="31"/>
      <c r="J162" s="31"/>
      <c r="L162" s="4"/>
    </row>
    <row r="163" spans="2:12" x14ac:dyDescent="0.2">
      <c r="I163" s="4"/>
      <c r="J163" s="4"/>
      <c r="K163" s="4"/>
      <c r="L163" s="4"/>
    </row>
    <row r="164" spans="2:12" x14ac:dyDescent="0.2">
      <c r="I164" s="31"/>
      <c r="J164" s="31"/>
      <c r="K164" s="32"/>
      <c r="L164" s="4"/>
    </row>
    <row r="165" spans="2:12" x14ac:dyDescent="0.2">
      <c r="B165" s="11"/>
      <c r="C165" s="11"/>
      <c r="I165" s="31"/>
      <c r="J165" s="31"/>
      <c r="K165" s="31"/>
      <c r="L165" s="4"/>
    </row>
    <row r="176" spans="2:12" x14ac:dyDescent="0.2">
      <c r="I176" s="31"/>
      <c r="J176" s="31"/>
    </row>
  </sheetData>
  <pageMargins left="1" right="1" top="0.75" bottom="0.75" header="0.5" footer="0.5"/>
  <pageSetup scale="70" firstPageNumber="2" fitToHeight="2" orientation="portrait" useFirstPageNumber="1" r:id="rId1"/>
  <headerFooter>
    <oddHeader xml:space="preserve">&amp;R&amp;"Arial,Regular"&amp;10Page 14.2.&amp;P
</oddHeader>
  </headerFooter>
  <rowBreaks count="1" manualBreakCount="1">
    <brk id="85" max="10" man="1"/>
  </row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61510550-793D-40C2-A42A-3F031C0D7248}"/>
</file>

<file path=customXml/itemProps2.xml><?xml version="1.0" encoding="utf-8"?>
<ds:datastoreItem xmlns:ds="http://schemas.openxmlformats.org/officeDocument/2006/customXml" ds:itemID="{E3574A66-21F8-40DD-96CC-26CB5A0605FF}"/>
</file>

<file path=customXml/itemProps3.xml><?xml version="1.0" encoding="utf-8"?>
<ds:datastoreItem xmlns:ds="http://schemas.openxmlformats.org/officeDocument/2006/customXml" ds:itemID="{EC5BD4EE-D1BF-4CE5-8797-FEB8DA1F392B}"/>
</file>

<file path=customXml/itemProps4.xml><?xml version="1.0" encoding="utf-8"?>
<ds:datastoreItem xmlns:ds="http://schemas.openxmlformats.org/officeDocument/2006/customXml" ds:itemID="{0ACC0D34-1501-4192-A7D2-CC95F49B96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14.2</vt:lpstr>
      <vt:lpstr>14.2.1</vt:lpstr>
      <vt:lpstr>14.2.2-14.2.3</vt:lpstr>
      <vt:lpstr>'14.2'!Print_Area</vt:lpstr>
      <vt:lpstr>'14.2.1'!Print_Area</vt:lpstr>
      <vt:lpstr>'14.2.2-14.2.3'!Print_Area</vt:lpstr>
      <vt:lpstr>'14.2.2-14.2.3'!Print_Titles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Laura (PacifiCorp)</dc:creator>
  <cp:lastModifiedBy>Cheung, Sherona (PacifiCorp)</cp:lastModifiedBy>
  <cp:lastPrinted>2023-03-10T16:27:54Z</cp:lastPrinted>
  <dcterms:created xsi:type="dcterms:W3CDTF">2023-03-07T19:13:26Z</dcterms:created>
  <dcterms:modified xsi:type="dcterms:W3CDTF">2023-03-10T16:38:17Z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