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14 - Capital Additions &amp; Depreciation (RY2)\"/>
    </mc:Choice>
  </mc:AlternateContent>
  <xr:revisionPtr revIDLastSave="0" documentId="13_ncr:1_{DFA6EB42-5878-4709-BED3-25B7248318AD}" xr6:coauthVersionLast="47" xr6:coauthVersionMax="47" xr10:uidLastSave="{00000000-0000-0000-0000-000000000000}"/>
  <bookViews>
    <workbookView xWindow="19080" yWindow="480" windowWidth="19440" windowHeight="15000" activeTab="1" xr2:uid="{247154C3-39E9-4DF2-A734-00E8E143BC56}"/>
  </bookViews>
  <sheets>
    <sheet name="14.2" sheetId="1" r:id="rId1"/>
    <sheet name="14.2.1" sheetId="2" r:id="rId2"/>
    <sheet name="14.2.2-14.2.3"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'14.2'!$A$1:$K$63</definedName>
    <definedName name="_xlnm.Print_Area" localSheetId="1">'14.2.1'!$A$1:$K$62</definedName>
    <definedName name="_xlnm.Print_Area" localSheetId="2">'14.2.2-14.2.3'!$A$1:$K$144</definedName>
    <definedName name="_xlnm.Print_Titles" localSheetId="2">'14.2.2-14.2.3'!$1:$7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0" i="3" l="1"/>
  <c r="J138" i="3"/>
  <c r="I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K138" i="3" s="1"/>
  <c r="H129" i="3"/>
  <c r="G129" i="3"/>
  <c r="C129" i="3"/>
  <c r="J126" i="3"/>
  <c r="I126" i="3"/>
  <c r="K125" i="3"/>
  <c r="K126" i="3" s="1"/>
  <c r="H125" i="3"/>
  <c r="G125" i="3"/>
  <c r="C125" i="3"/>
  <c r="K122" i="3"/>
  <c r="J122" i="3"/>
  <c r="I122" i="3"/>
  <c r="K121" i="3"/>
  <c r="H121" i="3"/>
  <c r="G121" i="3"/>
  <c r="C121" i="3"/>
  <c r="K120" i="3"/>
  <c r="H120" i="3"/>
  <c r="G120" i="3"/>
  <c r="C120" i="3"/>
  <c r="J117" i="3"/>
  <c r="I117" i="3"/>
  <c r="I140" i="3" s="1"/>
  <c r="K116" i="3"/>
  <c r="H116" i="3"/>
  <c r="G116" i="3"/>
  <c r="C116" i="3"/>
  <c r="K115" i="3"/>
  <c r="H115" i="3"/>
  <c r="G115" i="3"/>
  <c r="C115" i="3"/>
  <c r="K114" i="3"/>
  <c r="H114" i="3"/>
  <c r="G114" i="3"/>
  <c r="C114" i="3"/>
  <c r="K113" i="3"/>
  <c r="H113" i="3"/>
  <c r="G113" i="3"/>
  <c r="C113" i="3"/>
  <c r="K103" i="3"/>
  <c r="H103" i="3"/>
  <c r="G103" i="3"/>
  <c r="C103" i="3"/>
  <c r="K102" i="3"/>
  <c r="H102" i="3"/>
  <c r="G102" i="3"/>
  <c r="C102" i="3"/>
  <c r="K101" i="3"/>
  <c r="H101" i="3"/>
  <c r="G101" i="3"/>
  <c r="C101" i="3"/>
  <c r="K100" i="3"/>
  <c r="H100" i="3"/>
  <c r="G100" i="3"/>
  <c r="C100" i="3"/>
  <c r="K99" i="3"/>
  <c r="H99" i="3"/>
  <c r="G99" i="3"/>
  <c r="K98" i="3"/>
  <c r="H98" i="3"/>
  <c r="G98" i="3"/>
  <c r="C98" i="3"/>
  <c r="K97" i="3"/>
  <c r="H97" i="3"/>
  <c r="G97" i="3"/>
  <c r="C97" i="3"/>
  <c r="K96" i="3"/>
  <c r="H96" i="3"/>
  <c r="G96" i="3"/>
  <c r="C96" i="3"/>
  <c r="K95" i="3"/>
  <c r="H95" i="3"/>
  <c r="G95" i="3"/>
  <c r="C95" i="3"/>
  <c r="K94" i="3"/>
  <c r="H94" i="3"/>
  <c r="G94" i="3"/>
  <c r="C94" i="3"/>
  <c r="K93" i="3"/>
  <c r="H93" i="3"/>
  <c r="G93" i="3"/>
  <c r="C93" i="3"/>
  <c r="K92" i="3"/>
  <c r="H92" i="3"/>
  <c r="G92" i="3"/>
  <c r="C92" i="3"/>
  <c r="K91" i="3"/>
  <c r="H91" i="3"/>
  <c r="G91" i="3"/>
  <c r="C91" i="3"/>
  <c r="K90" i="3"/>
  <c r="K117" i="3" s="1"/>
  <c r="H90" i="3"/>
  <c r="G90" i="3"/>
  <c r="C90" i="3"/>
  <c r="I84" i="3"/>
  <c r="J81" i="3"/>
  <c r="I81" i="3"/>
  <c r="K80" i="3"/>
  <c r="H80" i="3"/>
  <c r="G80" i="3"/>
  <c r="C80" i="3"/>
  <c r="K79" i="3"/>
  <c r="H79" i="3"/>
  <c r="G79" i="3"/>
  <c r="C79" i="3"/>
  <c r="K78" i="3"/>
  <c r="H78" i="3"/>
  <c r="G78" i="3"/>
  <c r="C78" i="3"/>
  <c r="K77" i="3"/>
  <c r="H77" i="3"/>
  <c r="G77" i="3"/>
  <c r="C77" i="3"/>
  <c r="K67" i="3"/>
  <c r="H67" i="3"/>
  <c r="G67" i="3"/>
  <c r="C67" i="3"/>
  <c r="K66" i="3"/>
  <c r="H66" i="3"/>
  <c r="G66" i="3"/>
  <c r="C66" i="3"/>
  <c r="K65" i="3"/>
  <c r="H65" i="3"/>
  <c r="G65" i="3"/>
  <c r="C65" i="3"/>
  <c r="K64" i="3"/>
  <c r="H64" i="3"/>
  <c r="G64" i="3"/>
  <c r="C64" i="3"/>
  <c r="K63" i="3"/>
  <c r="H63" i="3"/>
  <c r="G63" i="3"/>
  <c r="C63" i="3"/>
  <c r="K62" i="3"/>
  <c r="H62" i="3"/>
  <c r="G62" i="3"/>
  <c r="C62" i="3"/>
  <c r="K61" i="3"/>
  <c r="H61" i="3"/>
  <c r="G61" i="3"/>
  <c r="C61" i="3"/>
  <c r="K60" i="3"/>
  <c r="H60" i="3"/>
  <c r="G60" i="3"/>
  <c r="C60" i="3"/>
  <c r="K59" i="3"/>
  <c r="H59" i="3"/>
  <c r="G59" i="3"/>
  <c r="C59" i="3"/>
  <c r="K58" i="3"/>
  <c r="H58" i="3"/>
  <c r="G58" i="3"/>
  <c r="C58" i="3"/>
  <c r="K57" i="3"/>
  <c r="K81" i="3" s="1"/>
  <c r="H57" i="3"/>
  <c r="G57" i="3"/>
  <c r="C57" i="3"/>
  <c r="K54" i="3"/>
  <c r="J54" i="3"/>
  <c r="I54" i="3"/>
  <c r="K53" i="3"/>
  <c r="H53" i="3"/>
  <c r="G53" i="3"/>
  <c r="C53" i="3"/>
  <c r="K52" i="3"/>
  <c r="N23" i="1" s="1"/>
  <c r="H52" i="3"/>
  <c r="G52" i="3"/>
  <c r="C52" i="3"/>
  <c r="K51" i="3"/>
  <c r="H51" i="3"/>
  <c r="G51" i="3"/>
  <c r="C51" i="3"/>
  <c r="K50" i="3"/>
  <c r="H50" i="3"/>
  <c r="G50" i="3"/>
  <c r="C50" i="3"/>
  <c r="K49" i="3"/>
  <c r="H49" i="3"/>
  <c r="G49" i="3"/>
  <c r="C49" i="3"/>
  <c r="K48" i="3"/>
  <c r="O23" i="1" s="1"/>
  <c r="H48" i="3"/>
  <c r="G48" i="3"/>
  <c r="C48" i="3"/>
  <c r="K47" i="3"/>
  <c r="H47" i="3"/>
  <c r="G47" i="3"/>
  <c r="C47" i="3"/>
  <c r="K44" i="3"/>
  <c r="J44" i="3"/>
  <c r="J84" i="3" s="1"/>
  <c r="I44" i="3"/>
  <c r="K39" i="3"/>
  <c r="H39" i="3"/>
  <c r="G39" i="3"/>
  <c r="C39" i="3"/>
  <c r="K38" i="3"/>
  <c r="H38" i="3"/>
  <c r="G38" i="3"/>
  <c r="C38" i="3"/>
  <c r="K37" i="3"/>
  <c r="H37" i="3"/>
  <c r="G37" i="3"/>
  <c r="C37" i="3"/>
  <c r="K36" i="3"/>
  <c r="H36" i="3"/>
  <c r="G36" i="3"/>
  <c r="C36" i="3"/>
  <c r="J33" i="3"/>
  <c r="I33" i="3"/>
  <c r="K32" i="3"/>
  <c r="H32" i="3"/>
  <c r="G32" i="3"/>
  <c r="C32" i="3"/>
  <c r="K31" i="3"/>
  <c r="H31" i="3"/>
  <c r="G31" i="3"/>
  <c r="C31" i="3"/>
  <c r="K30" i="3"/>
  <c r="H30" i="3"/>
  <c r="G30" i="3"/>
  <c r="C30" i="3"/>
  <c r="K29" i="3"/>
  <c r="H29" i="3"/>
  <c r="G29" i="3"/>
  <c r="C29" i="3"/>
  <c r="K28" i="3"/>
  <c r="H28" i="3"/>
  <c r="G28" i="3"/>
  <c r="C28" i="3"/>
  <c r="K27" i="3"/>
  <c r="K33" i="3" s="1"/>
  <c r="H27" i="3"/>
  <c r="G27" i="3"/>
  <c r="C27" i="3"/>
  <c r="J24" i="3"/>
  <c r="I24" i="3"/>
  <c r="K23" i="3"/>
  <c r="H23" i="3"/>
  <c r="G23" i="3"/>
  <c r="K22" i="3"/>
  <c r="H22" i="3"/>
  <c r="G22" i="3"/>
  <c r="C22" i="3"/>
  <c r="K21" i="3"/>
  <c r="K24" i="3" s="1"/>
  <c r="H21" i="3"/>
  <c r="G21" i="3"/>
  <c r="C21" i="3"/>
  <c r="J18" i="3"/>
  <c r="J142" i="3" s="1"/>
  <c r="I18" i="3"/>
  <c r="I142" i="3" s="1"/>
  <c r="K17" i="3"/>
  <c r="H17" i="3"/>
  <c r="G17" i="3"/>
  <c r="C17" i="3"/>
  <c r="K16" i="3"/>
  <c r="H16" i="3"/>
  <c r="G16" i="3"/>
  <c r="C16" i="3"/>
  <c r="K14" i="3"/>
  <c r="H14" i="3"/>
  <c r="G14" i="3"/>
  <c r="C14" i="3"/>
  <c r="K13" i="3"/>
  <c r="H13" i="3"/>
  <c r="G13" i="3"/>
  <c r="C13" i="3"/>
  <c r="K12" i="3"/>
  <c r="H12" i="3"/>
  <c r="G12" i="3"/>
  <c r="C12" i="3"/>
  <c r="A2" i="3"/>
  <c r="G37" i="2"/>
  <c r="J37" i="2" s="1"/>
  <c r="E37" i="2"/>
  <c r="G36" i="2"/>
  <c r="J36" i="2" s="1"/>
  <c r="E36" i="2"/>
  <c r="E35" i="2"/>
  <c r="G35" i="2" s="1"/>
  <c r="J35" i="2" s="1"/>
  <c r="E34" i="2"/>
  <c r="G34" i="2" s="1"/>
  <c r="J34" i="2" s="1"/>
  <c r="E33" i="2"/>
  <c r="G33" i="2" s="1"/>
  <c r="J33" i="2" s="1"/>
  <c r="E32" i="2"/>
  <c r="G32" i="2" s="1"/>
  <c r="J32" i="2" s="1"/>
  <c r="E31" i="2"/>
  <c r="G31" i="2" s="1"/>
  <c r="J31" i="2" s="1"/>
  <c r="E30" i="2"/>
  <c r="G30" i="2" s="1"/>
  <c r="J30" i="2" s="1"/>
  <c r="G29" i="2"/>
  <c r="J29" i="2" s="1"/>
  <c r="E29" i="2"/>
  <c r="G28" i="2"/>
  <c r="J28" i="2" s="1"/>
  <c r="E28" i="2"/>
  <c r="E27" i="2"/>
  <c r="G27" i="2" s="1"/>
  <c r="J27" i="2" s="1"/>
  <c r="E26" i="2"/>
  <c r="G26" i="2" s="1"/>
  <c r="J26" i="2" s="1"/>
  <c r="E25" i="2"/>
  <c r="G25" i="2" s="1"/>
  <c r="J25" i="2" s="1"/>
  <c r="E24" i="2"/>
  <c r="G24" i="2" s="1"/>
  <c r="J24" i="2" s="1"/>
  <c r="E23" i="2"/>
  <c r="G23" i="2" s="1"/>
  <c r="J23" i="2" s="1"/>
  <c r="E22" i="2"/>
  <c r="G22" i="2" s="1"/>
  <c r="J22" i="2" s="1"/>
  <c r="G21" i="2"/>
  <c r="J21" i="2" s="1"/>
  <c r="E21" i="2"/>
  <c r="G20" i="2"/>
  <c r="J20" i="2" s="1"/>
  <c r="E20" i="2"/>
  <c r="E19" i="2"/>
  <c r="G19" i="2" s="1"/>
  <c r="J19" i="2" s="1"/>
  <c r="E18" i="2"/>
  <c r="G18" i="2" s="1"/>
  <c r="J18" i="2" s="1"/>
  <c r="E17" i="2"/>
  <c r="G17" i="2" s="1"/>
  <c r="J17" i="2" s="1"/>
  <c r="E16" i="2"/>
  <c r="G16" i="2" s="1"/>
  <c r="J16" i="2" s="1"/>
  <c r="E15" i="2"/>
  <c r="G15" i="2" s="1"/>
  <c r="J15" i="2" s="1"/>
  <c r="E14" i="2"/>
  <c r="G14" i="2" s="1"/>
  <c r="J14" i="2" s="1"/>
  <c r="G13" i="2"/>
  <c r="J13" i="2" s="1"/>
  <c r="E13" i="2"/>
  <c r="G12" i="2"/>
  <c r="J12" i="2" s="1"/>
  <c r="E12" i="2"/>
  <c r="E11" i="2"/>
  <c r="G11" i="2" s="1"/>
  <c r="J11" i="2" s="1"/>
  <c r="E10" i="2"/>
  <c r="G10" i="2" s="1"/>
  <c r="J10" i="2" s="1"/>
  <c r="E9" i="2"/>
  <c r="G9" i="2" s="1"/>
  <c r="B2" i="2"/>
  <c r="E51" i="1"/>
  <c r="G51" i="1" s="1"/>
  <c r="J51" i="1" s="1"/>
  <c r="E50" i="1"/>
  <c r="G50" i="1" s="1"/>
  <c r="J50" i="1" s="1"/>
  <c r="G49" i="1"/>
  <c r="J49" i="1" s="1"/>
  <c r="E49" i="1"/>
  <c r="G48" i="1"/>
  <c r="J48" i="1" s="1"/>
  <c r="E48" i="1"/>
  <c r="E47" i="1"/>
  <c r="G47" i="1" s="1"/>
  <c r="J47" i="1" s="1"/>
  <c r="G46" i="1"/>
  <c r="J46" i="1" s="1"/>
  <c r="E46" i="1"/>
  <c r="E45" i="1"/>
  <c r="G45" i="1" s="1"/>
  <c r="J45" i="1" s="1"/>
  <c r="E44" i="1"/>
  <c r="G44" i="1" s="1"/>
  <c r="J44" i="1" s="1"/>
  <c r="E43" i="1"/>
  <c r="G43" i="1" s="1"/>
  <c r="J43" i="1" s="1"/>
  <c r="E42" i="1"/>
  <c r="G42" i="1" s="1"/>
  <c r="J42" i="1" s="1"/>
  <c r="E41" i="1"/>
  <c r="G41" i="1" s="1"/>
  <c r="J41" i="1" s="1"/>
  <c r="G40" i="1"/>
  <c r="J40" i="1" s="1"/>
  <c r="E40" i="1"/>
  <c r="E39" i="1"/>
  <c r="G39" i="1" s="1"/>
  <c r="J39" i="1" s="1"/>
  <c r="G38" i="1"/>
  <c r="J38" i="1" s="1"/>
  <c r="E38" i="1"/>
  <c r="G37" i="1"/>
  <c r="J37" i="1" s="1"/>
  <c r="E37" i="1"/>
  <c r="Q36" i="1"/>
  <c r="J36" i="1" s="1"/>
  <c r="M36" i="1"/>
  <c r="E36" i="1"/>
  <c r="Q35" i="1"/>
  <c r="J35" i="1" s="1"/>
  <c r="E35" i="1"/>
  <c r="Q34" i="1"/>
  <c r="J34" i="1" s="1"/>
  <c r="M34" i="1"/>
  <c r="E34" i="1"/>
  <c r="M33" i="1"/>
  <c r="E33" i="1"/>
  <c r="Q32" i="1"/>
  <c r="J32" i="1" s="1"/>
  <c r="M32" i="1"/>
  <c r="E32" i="1"/>
  <c r="Q31" i="1"/>
  <c r="J31" i="1" s="1"/>
  <c r="E31" i="1"/>
  <c r="Q30" i="1"/>
  <c r="J30" i="1" s="1"/>
  <c r="M30" i="1"/>
  <c r="E30" i="1"/>
  <c r="M29" i="1"/>
  <c r="E29" i="1"/>
  <c r="Q28" i="1"/>
  <c r="J28" i="1" s="1"/>
  <c r="M28" i="1"/>
  <c r="E28" i="1"/>
  <c r="Q27" i="1"/>
  <c r="J27" i="1" s="1"/>
  <c r="E27" i="1"/>
  <c r="Q26" i="1"/>
  <c r="J26" i="1" s="1"/>
  <c r="M26" i="1"/>
  <c r="E26" i="1"/>
  <c r="M25" i="1"/>
  <c r="E25" i="1"/>
  <c r="E24" i="1"/>
  <c r="G24" i="1" s="1"/>
  <c r="J24" i="1" s="1"/>
  <c r="R23" i="1"/>
  <c r="R33" i="1" s="1"/>
  <c r="Q23" i="1"/>
  <c r="Q33" i="1" s="1"/>
  <c r="J33" i="1" s="1"/>
  <c r="P23" i="1"/>
  <c r="P34" i="1" s="1"/>
  <c r="M23" i="1"/>
  <c r="M35" i="1" s="1"/>
  <c r="E23" i="1"/>
  <c r="G23" i="1" s="1"/>
  <c r="J23" i="1" s="1"/>
  <c r="G22" i="1"/>
  <c r="J22" i="1" s="1"/>
  <c r="E22" i="1"/>
  <c r="E21" i="1"/>
  <c r="G21" i="1" s="1"/>
  <c r="J21" i="1" s="1"/>
  <c r="G20" i="1"/>
  <c r="E20" i="1"/>
  <c r="G19" i="1"/>
  <c r="J19" i="1" s="1"/>
  <c r="E19" i="1"/>
  <c r="E18" i="1"/>
  <c r="G18" i="1" s="1"/>
  <c r="J18" i="1" s="1"/>
  <c r="G17" i="1"/>
  <c r="J17" i="1" s="1"/>
  <c r="E17" i="1"/>
  <c r="G16" i="1"/>
  <c r="J16" i="1" s="1"/>
  <c r="E16" i="1"/>
  <c r="E15" i="1"/>
  <c r="G15" i="1" s="1"/>
  <c r="J15" i="1" s="1"/>
  <c r="E14" i="1"/>
  <c r="G14" i="1" s="1"/>
  <c r="J14" i="1" s="1"/>
  <c r="E13" i="1"/>
  <c r="G13" i="1" s="1"/>
  <c r="J13" i="1" s="1"/>
  <c r="E12" i="1"/>
  <c r="G12" i="1" s="1"/>
  <c r="J12" i="1" s="1"/>
  <c r="E11" i="1"/>
  <c r="G11" i="1" s="1"/>
  <c r="J11" i="1" s="1"/>
  <c r="E10" i="1"/>
  <c r="G10" i="1" s="1"/>
  <c r="J10" i="1" s="1"/>
  <c r="G9" i="1"/>
  <c r="E9" i="1"/>
  <c r="G38" i="2" l="1"/>
  <c r="J9" i="2"/>
  <c r="J38" i="2" s="1"/>
  <c r="K140" i="3"/>
  <c r="O34" i="1"/>
  <c r="O30" i="1"/>
  <c r="O26" i="1"/>
  <c r="O32" i="1"/>
  <c r="G32" i="1" s="1"/>
  <c r="O28" i="1"/>
  <c r="S28" i="1" s="1"/>
  <c r="O33" i="1"/>
  <c r="O25" i="1"/>
  <c r="O36" i="1"/>
  <c r="S36" i="1" s="1"/>
  <c r="O29" i="1"/>
  <c r="O35" i="1"/>
  <c r="O31" i="1"/>
  <c r="O27" i="1"/>
  <c r="N35" i="1"/>
  <c r="S35" i="1" s="1"/>
  <c r="N31" i="1"/>
  <c r="N27" i="1"/>
  <c r="N26" i="1"/>
  <c r="N29" i="1"/>
  <c r="N25" i="1"/>
  <c r="S23" i="1"/>
  <c r="N34" i="1"/>
  <c r="N30" i="1"/>
  <c r="N33" i="1"/>
  <c r="N36" i="1"/>
  <c r="N32" i="1"/>
  <c r="S32" i="1" s="1"/>
  <c r="N28" i="1"/>
  <c r="G28" i="1" s="1"/>
  <c r="R26" i="1"/>
  <c r="P27" i="1"/>
  <c r="R30" i="1"/>
  <c r="P31" i="1"/>
  <c r="R34" i="1"/>
  <c r="P35" i="1"/>
  <c r="J9" i="1"/>
  <c r="P36" i="1"/>
  <c r="R28" i="1"/>
  <c r="P29" i="1"/>
  <c r="R32" i="1"/>
  <c r="P33" i="1"/>
  <c r="R36" i="1"/>
  <c r="R27" i="1"/>
  <c r="P28" i="1"/>
  <c r="R31" i="1"/>
  <c r="P32" i="1"/>
  <c r="R35" i="1"/>
  <c r="P25" i="1"/>
  <c r="Q25" i="1"/>
  <c r="M27" i="1"/>
  <c r="Q29" i="1"/>
  <c r="J29" i="1" s="1"/>
  <c r="M31" i="1"/>
  <c r="G36" i="1"/>
  <c r="R25" i="1"/>
  <c r="R37" i="1" s="1"/>
  <c r="P26" i="1"/>
  <c r="R29" i="1"/>
  <c r="P30" i="1"/>
  <c r="K18" i="3"/>
  <c r="K84" i="3" s="1"/>
  <c r="K142" i="3" s="1"/>
  <c r="P37" i="1" l="1"/>
  <c r="S31" i="1"/>
  <c r="G31" i="1"/>
  <c r="N37" i="1"/>
  <c r="S25" i="1"/>
  <c r="G25" i="1"/>
  <c r="S30" i="1"/>
  <c r="G30" i="1"/>
  <c r="S29" i="1"/>
  <c r="G29" i="1"/>
  <c r="G26" i="1"/>
  <c r="S26" i="1"/>
  <c r="G34" i="1"/>
  <c r="S34" i="1"/>
  <c r="S27" i="1"/>
  <c r="G27" i="1"/>
  <c r="O37" i="1"/>
  <c r="M37" i="1"/>
  <c r="G35" i="1"/>
  <c r="Q37" i="1"/>
  <c r="J25" i="1"/>
  <c r="J52" i="1" s="1"/>
  <c r="J41" i="2" s="1"/>
  <c r="S33" i="1"/>
  <c r="G33" i="1"/>
  <c r="G52" i="1" l="1"/>
  <c r="G41" i="2" s="1"/>
  <c r="S37" i="1"/>
</calcChain>
</file>

<file path=xl/sharedStrings.xml><?xml version="1.0" encoding="utf-8"?>
<sst xmlns="http://schemas.openxmlformats.org/spreadsheetml/2006/main" count="723" uniqueCount="127">
  <si>
    <t>PacifiCorp</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</si>
  <si>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</si>
  <si>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</si>
  <si>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</si>
  <si>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</si>
  <si>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</si>
  <si>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</si>
  <si>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</si>
  <si>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</si>
  <si>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</si>
  <si>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</si>
  <si>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</si>
  <si>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</si>
  <si>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</si>
  <si>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</si>
  <si>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</si>
  <si>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</si>
  <si>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</si>
  <si>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</si>
  <si>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</si>
  <si>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</si>
  <si>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</si>
  <si>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</si>
  <si>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</si>
  <si>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</si>
  <si>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</si>
  <si>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</si>
  <si>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</si>
  <si>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</si>
  <si>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</si>
  <si>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</si>
  <si>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</si>
  <si>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</si>
  <si>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</si>
  <si>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</si>
  <si>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</si>
  <si>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</si>
  <si>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</si>
  <si>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</si>
  <si>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</si>
  <si>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</si>
  <si>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</si>
  <si>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</si>
  <si>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</si>
  <si>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</si>
  <si>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</si>
  <si>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14.2.2</t>
  </si>
  <si>
    <t xml:space="preserve"> </t>
  </si>
  <si>
    <t>Description of Adjustment:</t>
  </si>
  <si>
    <t>404IP</t>
  </si>
  <si>
    <t>Intangible Amortization</t>
  </si>
  <si>
    <t>Hydro Amortization</t>
  </si>
  <si>
    <t>404HP</t>
  </si>
  <si>
    <t>Other Amortization</t>
  </si>
  <si>
    <t>404OP</t>
  </si>
  <si>
    <t>General Amortization</t>
  </si>
  <si>
    <t>404GP</t>
  </si>
  <si>
    <t>14.2.3</t>
  </si>
  <si>
    <t>Depreciation and Amortization Expense Summary</t>
  </si>
  <si>
    <t>12 ME Dec 2024</t>
  </si>
  <si>
    <t>12 ME Dec 2025</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</si>
  <si>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</si>
  <si>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</si>
  <si>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</si>
  <si>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</si>
  <si>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</si>
  <si>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</si>
  <si>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</si>
  <si>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</si>
  <si>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</si>
  <si>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</si>
  <si>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</si>
  <si>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</si>
  <si>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</si>
  <si>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</si>
  <si>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</si>
  <si>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</si>
  <si>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</si>
  <si>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</si>
  <si>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</si>
  <si>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</si>
  <si>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</si>
  <si>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</si>
  <si>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</si>
  <si>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</si>
  <si>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</si>
  <si>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</si>
  <si>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</si>
  <si>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</si>
  <si>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</si>
  <si>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</si>
  <si>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</si>
  <si>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</si>
  <si>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</si>
  <si>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</si>
  <si>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</si>
  <si>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</si>
  <si>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</si>
  <si>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</si>
  <si>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</si>
  <si>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</si>
  <si>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</si>
  <si>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</si>
  <si>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</si>
  <si>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</si>
  <si>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</si>
  <si>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14.2</t>
  </si>
  <si>
    <t>AMORTIZATION EXPENSE</t>
  </si>
  <si>
    <t>Intangible Plant:</t>
  </si>
  <si>
    <t>A</t>
  </si>
  <si>
    <t>INTP</t>
  </si>
  <si>
    <t>Klamath Hydro Relicensing</t>
  </si>
  <si>
    <t>HYDPKA</t>
  </si>
  <si>
    <t xml:space="preserve">  Total Intangible Plant</t>
  </si>
  <si>
    <t xml:space="preserve">  Total Other Plant</t>
  </si>
  <si>
    <t>Total Amortization</t>
  </si>
  <si>
    <t>Ref 14.2.1</t>
  </si>
  <si>
    <t>Total Depreciation and Amortization</t>
  </si>
  <si>
    <t>Ref. 6.1.21</t>
  </si>
  <si>
    <t>Washington 2023 General Rate Case</t>
  </si>
  <si>
    <t>Pro Forma Depreciation and Amortization Expense - Year 2</t>
  </si>
  <si>
    <t>System Generation - Wind</t>
  </si>
  <si>
    <t>Adjustment</t>
  </si>
  <si>
    <t>PRO</t>
  </si>
  <si>
    <t>PAGE</t>
  </si>
  <si>
    <t>14.2.1</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</si>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</sst>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00%"/>
  </numFmts>
  <fonts count="7" x14ac:knownFonts="1">
    <font>
      <sz val="11"/>
      <color theme="1"/>
      <name val="Calibri"/>
      <family val="2"/>
      <scheme val="minor"/>
    </font>
    <font>
      <sz val="12"/>
      <name val="Times New Roman"/>
      <family val="1"/>
    </font>
    <font>
      <sz val="9"/>
      <name val="Arial"/>
      <family val="2"/>
    </font>
    <font>
      <sz val="10"/>
      <name val="Arial"/>
      <family val="2"/>
    </font>
    <font>
      <b/>
      <sz val="10"/>
      <name val="Arial"/>
      <family val="2"/>
    </font>
    <font>
      <sz val="10"/>
      <color indexed="8"/>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7">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5" fillId="2" borderId="11" applyNumberFormat="0" applyProtection="0">
      <alignment horizontal="left" vertical="center" indent="1"/>
    </xf>
    <xf numFmtId="43" fontId="3" fillId="0" borderId="0" applyFont="0" applyFill="0" applyBorder="0" applyAlignment="0" applyProtection="0"/>
  </cellStyleXfs>
  <cellXfs count="60">
    <xf numFmtId="0" fontId="0" fillId="0" borderId="0" xfId="0"/>
    <xf numFmtId="164" fontId="3" fillId="0" borderId="0" xfId="2" applyNumberFormat="1" applyFont="1" applyFill="1"/>
    <xf numFmtId="0" fontId="3" fillId="0" borderId="0" xfId="5" quotePrefix="1" applyNumberFormat="1" applyFont="1" applyFill="1" applyBorder="1" applyAlignment="1" applyProtection="1">
      <alignment horizontal="left" vertical="center"/>
      <protection locked="0"/>
    </xf>
    <xf numFmtId="164" fontId="3" fillId="0" borderId="0" xfId="6" applyNumberFormat="1" applyFont="1" applyFill="1" applyBorder="1"/>
    <xf numFmtId="164" fontId="3" fillId="0" borderId="0" xfId="2" applyNumberFormat="1" applyFont="1" applyFill="1" applyBorder="1"/>
    <xf numFmtId="166" fontId="3" fillId="0" borderId="0" xfId="4" applyNumberFormat="1" applyFont="1" applyFill="1" applyBorder="1" applyAlignment="1">
      <alignment horizontal="center"/>
    </xf>
    <xf numFmtId="41" fontId="3" fillId="0" borderId="1" xfId="2" applyNumberFormat="1" applyFont="1" applyFill="1" applyBorder="1" applyAlignment="1">
      <alignment horizontal="center"/>
    </xf>
    <xf numFmtId="165" fontId="3" fillId="0" borderId="0" xfId="4" applyNumberFormat="1" applyFont="1" applyFill="1" applyBorder="1" applyAlignment="1">
      <alignment horizontal="center"/>
    </xf>
    <xf numFmtId="41" fontId="3" fillId="0" borderId="0" xfId="2" applyNumberFormat="1" applyFont="1" applyFill="1" applyBorder="1" applyAlignment="1">
      <alignment horizontal="center"/>
    </xf>
    <xf numFmtId="43" fontId="3" fillId="0" borderId="0" xfId="2" applyFont="1" applyFill="1" applyBorder="1" applyAlignment="1">
      <alignment horizontal="center"/>
    </xf>
    <xf numFmtId="164" fontId="3" fillId="0" borderId="0" xfId="2" applyNumberFormat="1" applyFont="1" applyFill="1" applyBorder="1" applyAlignment="1"/>
    <xf numFmtId="0" fontId="4" fillId="0" borderId="0" xfId="3" applyFont="1" applyFill="1"/>
    <xf numFmtId="0" fontId="4" fillId="0" borderId="0" xfId="1" applyFont="1" applyFill="1"/>
    <xf numFmtId="0" fontId="4" fillId="0" borderId="0" xfId="3" applyFont="1" applyFill="1" applyAlignment="1">
      <alignment horizontal="center"/>
    </xf>
    <xf numFmtId="0" fontId="4" fillId="0" borderId="10" xfId="3" applyFont="1" applyFill="1" applyBorder="1" applyAlignment="1">
      <alignment horizontal="center"/>
    </xf>
    <xf numFmtId="164" fontId="4" fillId="0" borderId="1" xfId="2" applyNumberFormat="1" applyFont="1" applyFill="1" applyBorder="1"/>
    <xf numFmtId="164" fontId="4" fillId="0" borderId="0" xfId="2" applyNumberFormat="1" applyFont="1" applyFill="1" applyAlignment="1">
      <alignment horizontal="right"/>
    </xf>
    <xf numFmtId="0" fontId="4" fillId="0" borderId="0" xfId="3" applyFont="1" applyFill="1" applyAlignment="1">
      <alignment horizontal="right"/>
    </xf>
    <xf numFmtId="43" fontId="4" fillId="0" borderId="0" xfId="3" applyNumberFormat="1" applyFont="1" applyFill="1"/>
    <xf numFmtId="0" fontId="3" fillId="0" borderId="0" xfId="3" applyFont="1" applyFill="1"/>
    <xf numFmtId="0" fontId="3" fillId="0" borderId="0" xfId="3" applyFont="1" applyFill="1" applyAlignment="1">
      <alignment horizontal="center"/>
    </xf>
    <xf numFmtId="0" fontId="4" fillId="0" borderId="10" xfId="3" applyFont="1" applyFill="1" applyBorder="1"/>
    <xf numFmtId="0" fontId="3" fillId="0" borderId="0" xfId="3" applyFont="1" applyFill="1" applyAlignment="1">
      <alignment horizontal="left"/>
    </xf>
    <xf numFmtId="164" fontId="3" fillId="0" borderId="1" xfId="2" applyNumberFormat="1" applyFont="1" applyFill="1" applyBorder="1"/>
    <xf numFmtId="164" fontId="2" fillId="0" borderId="0" xfId="2" applyNumberFormat="1" applyFont="1" applyFill="1"/>
    <xf numFmtId="0" fontId="3" fillId="0" borderId="0" xfId="3" applyFont="1" applyFill="1" applyAlignment="1">
      <alignment horizontal="right"/>
    </xf>
    <xf numFmtId="0" fontId="3" fillId="0" borderId="0" xfId="5" applyNumberFormat="1" applyFont="1" applyFill="1" applyBorder="1" applyAlignment="1" applyProtection="1">
      <alignment horizontal="left" vertical="center"/>
      <protection locked="0"/>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12" xfId="2" applyNumberFormat="1" applyFont="1" applyFill="1" applyBorder="1"/>
    <xf numFmtId="164" fontId="4" fillId="0" borderId="0" xfId="3" applyNumberFormat="1" applyFont="1" applyFill="1" applyAlignment="1">
      <alignment horizontal="center"/>
    </xf>
    <xf numFmtId="164" fontId="3" fillId="0" borderId="0" xfId="3" applyNumberFormat="1" applyFont="1" applyFill="1"/>
    <xf numFmtId="43" fontId="3" fillId="0" borderId="0" xfId="3" applyNumberFormat="1" applyFont="1" applyFill="1"/>
    <xf numFmtId="0" fontId="3" fillId="0" borderId="0" xfId="1" applyFont="1" applyFill="1"/>
    <xf numFmtId="0" fontId="3" fillId="0" borderId="0" xfId="1" applyFont="1" applyFill="1" applyAlignment="1">
      <alignment horizontal="center"/>
    </xf>
    <xf numFmtId="0" fontId="6" fillId="0" borderId="0" xfId="1" applyFont="1" applyFill="1" applyAlignment="1">
      <alignment horizontal="center"/>
    </xf>
    <xf numFmtId="0" fontId="4" fillId="0" borderId="0" xfId="1" applyFont="1" applyFill="1" applyAlignment="1">
      <alignment horizontal="left"/>
    </xf>
    <xf numFmtId="164" fontId="3" fillId="0" borderId="0" xfId="2" applyNumberFormat="1" applyFont="1" applyFill="1" applyBorder="1" applyAlignment="1">
      <alignment horizontal="center"/>
    </xf>
    <xf numFmtId="0" fontId="3" fillId="0" borderId="0" xfId="1" applyFont="1" applyFill="1" applyAlignment="1">
      <alignment horizontal="left"/>
    </xf>
    <xf numFmtId="0" fontId="3" fillId="0" borderId="0" xfId="1" applyFont="1" applyFill="1" applyAlignment="1">
      <alignment horizontal="right"/>
    </xf>
    <xf numFmtId="164" fontId="3" fillId="0" borderId="1" xfId="2" applyNumberFormat="1" applyFont="1" applyFill="1" applyBorder="1" applyAlignment="1">
      <alignment horizontal="center"/>
    </xf>
    <xf numFmtId="0" fontId="3" fillId="0" borderId="0" xfId="1" quotePrefix="1" applyFont="1" applyFill="1" applyAlignment="1">
      <alignment horizontal="left"/>
    </xf>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3" fontId="3" fillId="0" borderId="0" xfId="1" applyNumberFormat="1" applyFont="1" applyFill="1" applyAlignment="1">
      <alignment horizontal="center"/>
    </xf>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164" fontId="3" fillId="0" borderId="0" xfId="1" applyNumberFormat="1" applyFont="1" applyFill="1" applyBorder="1"/>
    <xf numFmtId="0" fontId="3" fillId="0" borderId="0" xfId="1" applyFont="1" applyFill="1" applyBorder="1"/>
    <xf numFmtId="166" fontId="3" fillId="0" borderId="0" xfId="4" applyNumberFormat="1" applyFont="1" applyFill="1" applyAlignment="1">
      <alignment horizontal="center"/>
    </xf>
    <xf numFmtId="43" fontId="3" fillId="0" borderId="0" xfId="2" applyFont="1" applyFill="1"/>
    <xf numFmtId="3" fontId="3" fillId="0" borderId="3" xfId="1" applyNumberFormat="1" applyFont="1" applyFill="1" applyBorder="1" applyAlignment="1">
      <alignment horizontal="center"/>
    </xf>
    <xf numFmtId="0" fontId="3" fillId="0" borderId="0" xfId="1" applyFont="1" applyFill="1" applyAlignment="1">
      <alignment horizontal="center"/>
    </xf>
  </cellXfs>
  <cellStyles count="7">
    <cellStyle name="Comma 2" xfId="2" xr:uid="{E9F120B9-187B-4DAB-92D1-F9FA0F799262}"/>
    <cellStyle name="Comma 2 2" xfId="6" xr:uid="{811F0359-2625-417A-BD90-C9860316C84B}"/>
    <cellStyle name="Normal" xfId="0" builtinId="0"/>
    <cellStyle name="Normal 2 2" xfId="3" xr:uid="{693B7C6F-0098-4798-AA5C-DFABC3F9AB56}"/>
    <cellStyle name="Normal_Copy of File50007" xfId="1" xr:uid="{6A710854-7C79-4FBC-88F0-2F068BF3DEC8}"/>
    <cellStyle name="Percent 2" xfId="4" xr:uid="{B730D755-C773-4BD0-8327-882D46B28CED}"/>
    <cellStyle name="SAPBEXstdItem" xfId="5" xr:uid="{2AE829A3-0FF8-4493-AD0B-13485CD3A350}"/>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102870</xdr:colOff>
      <xdr:row>55</xdr:row>
      <xdr:rowOff>76200</xdr:rowOff>
    </xdr:from>
    <xdr:to>
      <xdr:col>10</xdr:col>
      <xdr:colOff>266700</xdr:colOff>
      <xdr:row>61</xdr:row>
      <xdr:rowOff>133350</xdr:rowOff>
    </xdr:to>
    <xdr:sp macro="" textlink="">
      <xdr:nvSpPr>
        <xdr:cNvPr id="2" name="Text 12">
          <a:extLst>
            <a:ext uri="{FF2B5EF4-FFF2-40B4-BE49-F238E27FC236}">
              <a16:creationId xmlns:a16="http://schemas.microsoft.com/office/drawing/2014/main" id="{7CA6671F-C2C1-4426-8F08-D59E14F1B44E}"/>
            </a:ext>
          </a:extLst>
        </xdr:cNvPr>
        <xdr:cNvSpPr txBox="1">
          <a:spLocks noChangeArrowheads="1"/>
        </xdr:cNvSpPr>
      </xdr:nvSpPr>
      <xdr:spPr bwMode="auto">
        <a:xfrm>
          <a:off x="274320" y="8458200"/>
          <a:ext cx="7098030" cy="9715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cs typeface="Arial"/>
            </a:rPr>
            <a:t>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a:t>
          </a:r>
          <a:r>
            <a:rPr lang="en-US" sz="1000" b="0" i="0" strike="noStrike" baseline="0">
              <a:solidFill>
                <a:srgbClr val="000000"/>
              </a:solidFill>
              <a:latin typeface="Arial"/>
              <a:cs typeface="Arial"/>
            </a:rPr>
            <a:t> documentation detailing the calculation of incremental depreciation expense from 2024 levels to 2025 levels is contained in Exhibit No. SLC-4, pages 6.1.4 - 6.1.21.</a:t>
          </a:r>
          <a:endParaRPr lang="en-US" sz="10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52</xdr:row>
      <xdr:rowOff>76200</xdr:rowOff>
    </xdr:from>
    <xdr:to>
      <xdr:col>10</xdr:col>
      <xdr:colOff>438150</xdr:colOff>
      <xdr:row>60</xdr:row>
      <xdr:rowOff>47625</xdr:rowOff>
    </xdr:to>
    <xdr:sp macro="" textlink="">
      <xdr:nvSpPr>
        <xdr:cNvPr id="2" name="Text 12">
          <a:extLst>
            <a:ext uri="{FF2B5EF4-FFF2-40B4-BE49-F238E27FC236}">
              <a16:creationId xmlns:a16="http://schemas.microsoft.com/office/drawing/2014/main" id="{F8801685-2807-450C-8B53-C73D42959EB6}"/>
            </a:ext>
          </a:extLst>
        </xdr:cNvPr>
        <xdr:cNvSpPr txBox="1">
          <a:spLocks noChangeArrowheads="1"/>
        </xdr:cNvSpPr>
      </xdr:nvSpPr>
      <xdr:spPr bwMode="auto">
        <a:xfrm>
          <a:off x="114300" y="8001000"/>
          <a:ext cx="7429500" cy="1190625"/>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a:t>
          </a:r>
          <a:r>
            <a:rPr lang="en-US" sz="1000" b="0" i="0" baseline="0">
              <a:effectLst/>
              <a:latin typeface="Arial" panose="020B0604020202020204" pitchFamily="34" charset="0"/>
              <a:ea typeface="+mn-ea"/>
              <a:cs typeface="Arial" panose="020B0604020202020204" pitchFamily="34" charset="0"/>
            </a:rPr>
            <a:t> documentation detailing the calculation of incremental depreciation expense from 2024 levels to 2025 levels is contained in Exhibit No. SLC-4, pages 6.1.4 - 6.1.21.</a:t>
          </a:r>
          <a:endParaRPr lang="en-US" sz="1000">
            <a:effectLst/>
            <a:latin typeface="Arial" panose="020B0604020202020204" pitchFamily="34" charset="0"/>
            <a:cs typeface="Arial" panose="020B0604020202020204" pitchFamily="34" charset="0"/>
          </a:endParaRPr>
        </a:p>
        <a:p>
          <a:pPr rtl="0"/>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anose="020B0604020202020204" pitchFamily="34" charset="0"/>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FE5-11EE-4838-9A90-F433D21BAD9A}">
  <sheetPr>
    <pageSetUpPr fitToPage="1"/>
  </sheetPr>
  <dimension ref="A1:S403"/>
  <sheetViews>
    <sheetView view="pageBreakPreview" zoomScale="90" zoomScaleNormal="100" zoomScaleSheetLayoutView="90" workbookViewId="0">
      <pane xSplit="1" ySplit="7" topLeftCell="B32" activePane="bottomRight" state="frozen"/>
      <selection activeCell="O26" sqref="O26"/>
      <selection pane="topRight" activeCell="O26" sqref="O26"/>
      <selection pane="bottomLeft" activeCell="O26" sqref="O26"/>
      <selection pane="bottomRight" activeCell="J40" sqref="J40"/>
    </sheetView>
  </sheetViews>
  <sheetFormatPr defaultColWidth="10" defaultRowHeight="12.75" x14ac:dyDescent="0.2"/>
  <cols>
    <col min="1" max="1" width="2.5703125" style="33" customWidth="1"/>
    <col min="2" max="2" width="7.28515625" style="33" customWidth="1"/>
    <col min="3" max="3" width="25.85546875" style="33" customWidth="1"/>
    <col min="4" max="4" width="9.7109375" style="33" customWidth="1"/>
    <col min="5" max="5" width="9.7109375" style="33" hidden="1" customWidth="1"/>
    <col min="6" max="6" width="4.7109375" style="33" customWidth="1"/>
    <col min="7" max="7" width="14.42578125" style="33" customWidth="1"/>
    <col min="8" max="8" width="11.28515625" style="33" customWidth="1"/>
    <col min="9" max="9" width="11.140625" style="33" bestFit="1" customWidth="1"/>
    <col min="10" max="10" width="13" style="33" customWidth="1"/>
    <col min="11" max="11" width="8.28515625" style="33" customWidth="1"/>
    <col min="12" max="12" width="14.28515625" style="33" bestFit="1" customWidth="1"/>
    <col min="13" max="13" width="11.7109375" style="33" customWidth="1"/>
    <col min="14" max="14" width="10.140625" style="33" bestFit="1" customWidth="1"/>
    <col min="15" max="16" width="11.140625" style="33" bestFit="1" customWidth="1"/>
    <col min="17" max="18" width="10.140625" style="33" bestFit="1" customWidth="1"/>
    <col min="19" max="19" width="13.7109375" style="33" customWidth="1"/>
    <col min="20" max="21" width="12.42578125" style="33" bestFit="1" customWidth="1"/>
    <col min="22" max="22" width="12.140625" style="33" bestFit="1" customWidth="1"/>
    <col min="23" max="23" width="11.42578125" style="33" bestFit="1" customWidth="1"/>
    <col min="24" max="24" width="10.140625" style="33" customWidth="1"/>
    <col min="25" max="256" width="10" style="33"/>
    <col min="257" max="257" width="2.5703125" style="33" customWidth="1"/>
    <col min="258" max="258" width="7.28515625" style="33" customWidth="1"/>
    <col min="259" max="259" width="23.5703125" style="33" customWidth="1"/>
    <col min="260" max="260" width="9.7109375" style="33" customWidth="1"/>
    <col min="261" max="261" width="0" style="33" hidden="1" customWidth="1"/>
    <col min="262" max="262" width="4.7109375" style="33" customWidth="1"/>
    <col min="263" max="263" width="14.42578125" style="33" customWidth="1"/>
    <col min="264" max="264" width="11.28515625" style="33" customWidth="1"/>
    <col min="265" max="265" width="10.28515625" style="33" customWidth="1"/>
    <col min="266" max="266" width="13" style="33" customWidth="1"/>
    <col min="267" max="267" width="8.28515625" style="33" customWidth="1"/>
    <col min="268" max="512" width="10" style="33"/>
    <col min="513" max="513" width="2.5703125" style="33" customWidth="1"/>
    <col min="514" max="514" width="7.28515625" style="33" customWidth="1"/>
    <col min="515" max="515" width="23.5703125" style="33" customWidth="1"/>
    <col min="516" max="516" width="9.7109375" style="33" customWidth="1"/>
    <col min="517" max="517" width="0" style="33" hidden="1" customWidth="1"/>
    <col min="518" max="518" width="4.7109375" style="33" customWidth="1"/>
    <col min="519" max="519" width="14.42578125" style="33" customWidth="1"/>
    <col min="520" max="520" width="11.28515625" style="33" customWidth="1"/>
    <col min="521" max="521" width="10.28515625" style="33" customWidth="1"/>
    <col min="522" max="522" width="13" style="33" customWidth="1"/>
    <col min="523" max="523" width="8.28515625" style="33" customWidth="1"/>
    <col min="524" max="768" width="10" style="33"/>
    <col min="769" max="769" width="2.5703125" style="33" customWidth="1"/>
    <col min="770" max="770" width="7.28515625" style="33" customWidth="1"/>
    <col min="771" max="771" width="23.5703125" style="33" customWidth="1"/>
    <col min="772" max="772" width="9.7109375" style="33" customWidth="1"/>
    <col min="773" max="773" width="0" style="33" hidden="1" customWidth="1"/>
    <col min="774" max="774" width="4.7109375" style="33" customWidth="1"/>
    <col min="775" max="775" width="14.42578125" style="33" customWidth="1"/>
    <col min="776" max="776" width="11.28515625" style="33" customWidth="1"/>
    <col min="777" max="777" width="10.28515625" style="33" customWidth="1"/>
    <col min="778" max="778" width="13" style="33" customWidth="1"/>
    <col min="779" max="779" width="8.28515625" style="33" customWidth="1"/>
    <col min="780" max="1024" width="10" style="33"/>
    <col min="1025" max="1025" width="2.5703125" style="33" customWidth="1"/>
    <col min="1026" max="1026" width="7.28515625" style="33" customWidth="1"/>
    <col min="1027" max="1027" width="23.5703125" style="33" customWidth="1"/>
    <col min="1028" max="1028" width="9.7109375" style="33" customWidth="1"/>
    <col min="1029" max="1029" width="0" style="33" hidden="1" customWidth="1"/>
    <col min="1030" max="1030" width="4.7109375" style="33" customWidth="1"/>
    <col min="1031" max="1031" width="14.42578125" style="33" customWidth="1"/>
    <col min="1032" max="1032" width="11.28515625" style="33" customWidth="1"/>
    <col min="1033" max="1033" width="10.28515625" style="33" customWidth="1"/>
    <col min="1034" max="1034" width="13" style="33" customWidth="1"/>
    <col min="1035" max="1035" width="8.28515625" style="33" customWidth="1"/>
    <col min="1036" max="1280" width="10" style="33"/>
    <col min="1281" max="1281" width="2.5703125" style="33" customWidth="1"/>
    <col min="1282" max="1282" width="7.28515625" style="33" customWidth="1"/>
    <col min="1283" max="1283" width="23.5703125" style="33" customWidth="1"/>
    <col min="1284" max="1284" width="9.7109375" style="33" customWidth="1"/>
    <col min="1285" max="1285" width="0" style="33" hidden="1" customWidth="1"/>
    <col min="1286" max="1286" width="4.7109375" style="33" customWidth="1"/>
    <col min="1287" max="1287" width="14.42578125" style="33" customWidth="1"/>
    <col min="1288" max="1288" width="11.28515625" style="33" customWidth="1"/>
    <col min="1289" max="1289" width="10.28515625" style="33" customWidth="1"/>
    <col min="1290" max="1290" width="13" style="33" customWidth="1"/>
    <col min="1291" max="1291" width="8.28515625" style="33" customWidth="1"/>
    <col min="1292" max="1536" width="10" style="33"/>
    <col min="1537" max="1537" width="2.5703125" style="33" customWidth="1"/>
    <col min="1538" max="1538" width="7.28515625" style="33" customWidth="1"/>
    <col min="1539" max="1539" width="23.5703125" style="33" customWidth="1"/>
    <col min="1540" max="1540" width="9.7109375" style="33" customWidth="1"/>
    <col min="1541" max="1541" width="0" style="33" hidden="1" customWidth="1"/>
    <col min="1542" max="1542" width="4.7109375" style="33" customWidth="1"/>
    <col min="1543" max="1543" width="14.42578125" style="33" customWidth="1"/>
    <col min="1544" max="1544" width="11.28515625" style="33" customWidth="1"/>
    <col min="1545" max="1545" width="10.28515625" style="33" customWidth="1"/>
    <col min="1546" max="1546" width="13" style="33" customWidth="1"/>
    <col min="1547" max="1547" width="8.28515625" style="33" customWidth="1"/>
    <col min="1548" max="1792" width="10" style="33"/>
    <col min="1793" max="1793" width="2.5703125" style="33" customWidth="1"/>
    <col min="1794" max="1794" width="7.28515625" style="33" customWidth="1"/>
    <col min="1795" max="1795" width="23.5703125" style="33" customWidth="1"/>
    <col min="1796" max="1796" width="9.7109375" style="33" customWidth="1"/>
    <col min="1797" max="1797" width="0" style="33" hidden="1" customWidth="1"/>
    <col min="1798" max="1798" width="4.7109375" style="33" customWidth="1"/>
    <col min="1799" max="1799" width="14.42578125" style="33" customWidth="1"/>
    <col min="1800" max="1800" width="11.28515625" style="33" customWidth="1"/>
    <col min="1801" max="1801" width="10.28515625" style="33" customWidth="1"/>
    <col min="1802" max="1802" width="13" style="33" customWidth="1"/>
    <col min="1803" max="1803" width="8.28515625" style="33" customWidth="1"/>
    <col min="1804" max="2048" width="10" style="33"/>
    <col min="2049" max="2049" width="2.5703125" style="33" customWidth="1"/>
    <col min="2050" max="2050" width="7.28515625" style="33" customWidth="1"/>
    <col min="2051" max="2051" width="23.5703125" style="33" customWidth="1"/>
    <col min="2052" max="2052" width="9.7109375" style="33" customWidth="1"/>
    <col min="2053" max="2053" width="0" style="33" hidden="1" customWidth="1"/>
    <col min="2054" max="2054" width="4.7109375" style="33" customWidth="1"/>
    <col min="2055" max="2055" width="14.42578125" style="33" customWidth="1"/>
    <col min="2056" max="2056" width="11.28515625" style="33" customWidth="1"/>
    <col min="2057" max="2057" width="10.28515625" style="33" customWidth="1"/>
    <col min="2058" max="2058" width="13" style="33" customWidth="1"/>
    <col min="2059" max="2059" width="8.28515625" style="33" customWidth="1"/>
    <col min="2060" max="2304" width="10" style="33"/>
    <col min="2305" max="2305" width="2.5703125" style="33" customWidth="1"/>
    <col min="2306" max="2306" width="7.28515625" style="33" customWidth="1"/>
    <col min="2307" max="2307" width="23.5703125" style="33" customWidth="1"/>
    <col min="2308" max="2308" width="9.7109375" style="33" customWidth="1"/>
    <col min="2309" max="2309" width="0" style="33" hidden="1" customWidth="1"/>
    <col min="2310" max="2310" width="4.7109375" style="33" customWidth="1"/>
    <col min="2311" max="2311" width="14.42578125" style="33" customWidth="1"/>
    <col min="2312" max="2312" width="11.28515625" style="33" customWidth="1"/>
    <col min="2313" max="2313" width="10.28515625" style="33" customWidth="1"/>
    <col min="2314" max="2314" width="13" style="33" customWidth="1"/>
    <col min="2315" max="2315" width="8.28515625" style="33" customWidth="1"/>
    <col min="2316" max="2560" width="10" style="33"/>
    <col min="2561" max="2561" width="2.5703125" style="33" customWidth="1"/>
    <col min="2562" max="2562" width="7.28515625" style="33" customWidth="1"/>
    <col min="2563" max="2563" width="23.5703125" style="33" customWidth="1"/>
    <col min="2564" max="2564" width="9.7109375" style="33" customWidth="1"/>
    <col min="2565" max="2565" width="0" style="33" hidden="1" customWidth="1"/>
    <col min="2566" max="2566" width="4.7109375" style="33" customWidth="1"/>
    <col min="2567" max="2567" width="14.42578125" style="33" customWidth="1"/>
    <col min="2568" max="2568" width="11.28515625" style="33" customWidth="1"/>
    <col min="2569" max="2569" width="10.28515625" style="33" customWidth="1"/>
    <col min="2570" max="2570" width="13" style="33" customWidth="1"/>
    <col min="2571" max="2571" width="8.28515625" style="33" customWidth="1"/>
    <col min="2572" max="2816" width="10" style="33"/>
    <col min="2817" max="2817" width="2.5703125" style="33" customWidth="1"/>
    <col min="2818" max="2818" width="7.28515625" style="33" customWidth="1"/>
    <col min="2819" max="2819" width="23.5703125" style="33" customWidth="1"/>
    <col min="2820" max="2820" width="9.7109375" style="33" customWidth="1"/>
    <col min="2821" max="2821" width="0" style="33" hidden="1" customWidth="1"/>
    <col min="2822" max="2822" width="4.7109375" style="33" customWidth="1"/>
    <col min="2823" max="2823" width="14.42578125" style="33" customWidth="1"/>
    <col min="2824" max="2824" width="11.28515625" style="33" customWidth="1"/>
    <col min="2825" max="2825" width="10.28515625" style="33" customWidth="1"/>
    <col min="2826" max="2826" width="13" style="33" customWidth="1"/>
    <col min="2827" max="2827" width="8.28515625" style="33" customWidth="1"/>
    <col min="2828" max="3072" width="10" style="33"/>
    <col min="3073" max="3073" width="2.5703125" style="33" customWidth="1"/>
    <col min="3074" max="3074" width="7.28515625" style="33" customWidth="1"/>
    <col min="3075" max="3075" width="23.5703125" style="33" customWidth="1"/>
    <col min="3076" max="3076" width="9.7109375" style="33" customWidth="1"/>
    <col min="3077" max="3077" width="0" style="33" hidden="1" customWidth="1"/>
    <col min="3078" max="3078" width="4.7109375" style="33" customWidth="1"/>
    <col min="3079" max="3079" width="14.42578125" style="33" customWidth="1"/>
    <col min="3080" max="3080" width="11.28515625" style="33" customWidth="1"/>
    <col min="3081" max="3081" width="10.28515625" style="33" customWidth="1"/>
    <col min="3082" max="3082" width="13" style="33" customWidth="1"/>
    <col min="3083" max="3083" width="8.28515625" style="33" customWidth="1"/>
    <col min="3084" max="3328" width="10" style="33"/>
    <col min="3329" max="3329" width="2.5703125" style="33" customWidth="1"/>
    <col min="3330" max="3330" width="7.28515625" style="33" customWidth="1"/>
    <col min="3331" max="3331" width="23.5703125" style="33" customWidth="1"/>
    <col min="3332" max="3332" width="9.7109375" style="33" customWidth="1"/>
    <col min="3333" max="3333" width="0" style="33" hidden="1" customWidth="1"/>
    <col min="3334" max="3334" width="4.7109375" style="33" customWidth="1"/>
    <col min="3335" max="3335" width="14.42578125" style="33" customWidth="1"/>
    <col min="3336" max="3336" width="11.28515625" style="33" customWidth="1"/>
    <col min="3337" max="3337" width="10.28515625" style="33" customWidth="1"/>
    <col min="3338" max="3338" width="13" style="33" customWidth="1"/>
    <col min="3339" max="3339" width="8.28515625" style="33" customWidth="1"/>
    <col min="3340" max="3584" width="10" style="33"/>
    <col min="3585" max="3585" width="2.5703125" style="33" customWidth="1"/>
    <col min="3586" max="3586" width="7.28515625" style="33" customWidth="1"/>
    <col min="3587" max="3587" width="23.5703125" style="33" customWidth="1"/>
    <col min="3588" max="3588" width="9.7109375" style="33" customWidth="1"/>
    <col min="3589" max="3589" width="0" style="33" hidden="1" customWidth="1"/>
    <col min="3590" max="3590" width="4.7109375" style="33" customWidth="1"/>
    <col min="3591" max="3591" width="14.42578125" style="33" customWidth="1"/>
    <col min="3592" max="3592" width="11.28515625" style="33" customWidth="1"/>
    <col min="3593" max="3593" width="10.28515625" style="33" customWidth="1"/>
    <col min="3594" max="3594" width="13" style="33" customWidth="1"/>
    <col min="3595" max="3595" width="8.28515625" style="33" customWidth="1"/>
    <col min="3596" max="3840" width="10" style="33"/>
    <col min="3841" max="3841" width="2.5703125" style="33" customWidth="1"/>
    <col min="3842" max="3842" width="7.28515625" style="33" customWidth="1"/>
    <col min="3843" max="3843" width="23.5703125" style="33" customWidth="1"/>
    <col min="3844" max="3844" width="9.7109375" style="33" customWidth="1"/>
    <col min="3845" max="3845" width="0" style="33" hidden="1" customWidth="1"/>
    <col min="3846" max="3846" width="4.7109375" style="33" customWidth="1"/>
    <col min="3847" max="3847" width="14.42578125" style="33" customWidth="1"/>
    <col min="3848" max="3848" width="11.28515625" style="33" customWidth="1"/>
    <col min="3849" max="3849" width="10.28515625" style="33" customWidth="1"/>
    <col min="3850" max="3850" width="13" style="33" customWidth="1"/>
    <col min="3851" max="3851" width="8.28515625" style="33" customWidth="1"/>
    <col min="3852" max="4096" width="10" style="33"/>
    <col min="4097" max="4097" width="2.5703125" style="33" customWidth="1"/>
    <col min="4098" max="4098" width="7.28515625" style="33" customWidth="1"/>
    <col min="4099" max="4099" width="23.5703125" style="33" customWidth="1"/>
    <col min="4100" max="4100" width="9.7109375" style="33" customWidth="1"/>
    <col min="4101" max="4101" width="0" style="33" hidden="1" customWidth="1"/>
    <col min="4102" max="4102" width="4.7109375" style="33" customWidth="1"/>
    <col min="4103" max="4103" width="14.42578125" style="33" customWidth="1"/>
    <col min="4104" max="4104" width="11.28515625" style="33" customWidth="1"/>
    <col min="4105" max="4105" width="10.28515625" style="33" customWidth="1"/>
    <col min="4106" max="4106" width="13" style="33" customWidth="1"/>
    <col min="4107" max="4107" width="8.28515625" style="33" customWidth="1"/>
    <col min="4108" max="4352" width="10" style="33"/>
    <col min="4353" max="4353" width="2.5703125" style="33" customWidth="1"/>
    <col min="4354" max="4354" width="7.28515625" style="33" customWidth="1"/>
    <col min="4355" max="4355" width="23.5703125" style="33" customWidth="1"/>
    <col min="4356" max="4356" width="9.7109375" style="33" customWidth="1"/>
    <col min="4357" max="4357" width="0" style="33" hidden="1" customWidth="1"/>
    <col min="4358" max="4358" width="4.7109375" style="33" customWidth="1"/>
    <col min="4359" max="4359" width="14.42578125" style="33" customWidth="1"/>
    <col min="4360" max="4360" width="11.28515625" style="33" customWidth="1"/>
    <col min="4361" max="4361" width="10.28515625" style="33" customWidth="1"/>
    <col min="4362" max="4362" width="13" style="33" customWidth="1"/>
    <col min="4363" max="4363" width="8.28515625" style="33" customWidth="1"/>
    <col min="4364" max="4608" width="10" style="33"/>
    <col min="4609" max="4609" width="2.5703125" style="33" customWidth="1"/>
    <col min="4610" max="4610" width="7.28515625" style="33" customWidth="1"/>
    <col min="4611" max="4611" width="23.5703125" style="33" customWidth="1"/>
    <col min="4612" max="4612" width="9.7109375" style="33" customWidth="1"/>
    <col min="4613" max="4613" width="0" style="33" hidden="1" customWidth="1"/>
    <col min="4614" max="4614" width="4.7109375" style="33" customWidth="1"/>
    <col min="4615" max="4615" width="14.42578125" style="33" customWidth="1"/>
    <col min="4616" max="4616" width="11.28515625" style="33" customWidth="1"/>
    <col min="4617" max="4617" width="10.28515625" style="33" customWidth="1"/>
    <col min="4618" max="4618" width="13" style="33" customWidth="1"/>
    <col min="4619" max="4619" width="8.28515625" style="33" customWidth="1"/>
    <col min="4620" max="4864" width="10" style="33"/>
    <col min="4865" max="4865" width="2.5703125" style="33" customWidth="1"/>
    <col min="4866" max="4866" width="7.28515625" style="33" customWidth="1"/>
    <col min="4867" max="4867" width="23.5703125" style="33" customWidth="1"/>
    <col min="4868" max="4868" width="9.7109375" style="33" customWidth="1"/>
    <col min="4869" max="4869" width="0" style="33" hidden="1" customWidth="1"/>
    <col min="4870" max="4870" width="4.7109375" style="33" customWidth="1"/>
    <col min="4871" max="4871" width="14.42578125" style="33" customWidth="1"/>
    <col min="4872" max="4872" width="11.28515625" style="33" customWidth="1"/>
    <col min="4873" max="4873" width="10.28515625" style="33" customWidth="1"/>
    <col min="4874" max="4874" width="13" style="33" customWidth="1"/>
    <col min="4875" max="4875" width="8.28515625" style="33" customWidth="1"/>
    <col min="4876" max="5120" width="10" style="33"/>
    <col min="5121" max="5121" width="2.5703125" style="33" customWidth="1"/>
    <col min="5122" max="5122" width="7.28515625" style="33" customWidth="1"/>
    <col min="5123" max="5123" width="23.5703125" style="33" customWidth="1"/>
    <col min="5124" max="5124" width="9.7109375" style="33" customWidth="1"/>
    <col min="5125" max="5125" width="0" style="33" hidden="1" customWidth="1"/>
    <col min="5126" max="5126" width="4.7109375" style="33" customWidth="1"/>
    <col min="5127" max="5127" width="14.42578125" style="33" customWidth="1"/>
    <col min="5128" max="5128" width="11.28515625" style="33" customWidth="1"/>
    <col min="5129" max="5129" width="10.28515625" style="33" customWidth="1"/>
    <col min="5130" max="5130" width="13" style="33" customWidth="1"/>
    <col min="5131" max="5131" width="8.28515625" style="33" customWidth="1"/>
    <col min="5132" max="5376" width="10" style="33"/>
    <col min="5377" max="5377" width="2.5703125" style="33" customWidth="1"/>
    <col min="5378" max="5378" width="7.28515625" style="33" customWidth="1"/>
    <col min="5379" max="5379" width="23.5703125" style="33" customWidth="1"/>
    <col min="5380" max="5380" width="9.7109375" style="33" customWidth="1"/>
    <col min="5381" max="5381" width="0" style="33" hidden="1" customWidth="1"/>
    <col min="5382" max="5382" width="4.7109375" style="33" customWidth="1"/>
    <col min="5383" max="5383" width="14.42578125" style="33" customWidth="1"/>
    <col min="5384" max="5384" width="11.28515625" style="33" customWidth="1"/>
    <col min="5385" max="5385" width="10.28515625" style="33" customWidth="1"/>
    <col min="5386" max="5386" width="13" style="33" customWidth="1"/>
    <col min="5387" max="5387" width="8.28515625" style="33" customWidth="1"/>
    <col min="5388" max="5632" width="10" style="33"/>
    <col min="5633" max="5633" width="2.5703125" style="33" customWidth="1"/>
    <col min="5634" max="5634" width="7.28515625" style="33" customWidth="1"/>
    <col min="5635" max="5635" width="23.5703125" style="33" customWidth="1"/>
    <col min="5636" max="5636" width="9.7109375" style="33" customWidth="1"/>
    <col min="5637" max="5637" width="0" style="33" hidden="1" customWidth="1"/>
    <col min="5638" max="5638" width="4.7109375" style="33" customWidth="1"/>
    <col min="5639" max="5639" width="14.42578125" style="33" customWidth="1"/>
    <col min="5640" max="5640" width="11.28515625" style="33" customWidth="1"/>
    <col min="5641" max="5641" width="10.28515625" style="33" customWidth="1"/>
    <col min="5642" max="5642" width="13" style="33" customWidth="1"/>
    <col min="5643" max="5643" width="8.28515625" style="33" customWidth="1"/>
    <col min="5644" max="5888" width="10" style="33"/>
    <col min="5889" max="5889" width="2.5703125" style="33" customWidth="1"/>
    <col min="5890" max="5890" width="7.28515625" style="33" customWidth="1"/>
    <col min="5891" max="5891" width="23.5703125" style="33" customWidth="1"/>
    <col min="5892" max="5892" width="9.7109375" style="33" customWidth="1"/>
    <col min="5893" max="5893" width="0" style="33" hidden="1" customWidth="1"/>
    <col min="5894" max="5894" width="4.7109375" style="33" customWidth="1"/>
    <col min="5895" max="5895" width="14.42578125" style="33" customWidth="1"/>
    <col min="5896" max="5896" width="11.28515625" style="33" customWidth="1"/>
    <col min="5897" max="5897" width="10.28515625" style="33" customWidth="1"/>
    <col min="5898" max="5898" width="13" style="33" customWidth="1"/>
    <col min="5899" max="5899" width="8.28515625" style="33" customWidth="1"/>
    <col min="5900" max="6144" width="10" style="33"/>
    <col min="6145" max="6145" width="2.5703125" style="33" customWidth="1"/>
    <col min="6146" max="6146" width="7.28515625" style="33" customWidth="1"/>
    <col min="6147" max="6147" width="23.5703125" style="33" customWidth="1"/>
    <col min="6148" max="6148" width="9.7109375" style="33" customWidth="1"/>
    <col min="6149" max="6149" width="0" style="33" hidden="1" customWidth="1"/>
    <col min="6150" max="6150" width="4.7109375" style="33" customWidth="1"/>
    <col min="6151" max="6151" width="14.42578125" style="33" customWidth="1"/>
    <col min="6152" max="6152" width="11.28515625" style="33" customWidth="1"/>
    <col min="6153" max="6153" width="10.28515625" style="33" customWidth="1"/>
    <col min="6154" max="6154" width="13" style="33" customWidth="1"/>
    <col min="6155" max="6155" width="8.28515625" style="33" customWidth="1"/>
    <col min="6156" max="6400" width="10" style="33"/>
    <col min="6401" max="6401" width="2.5703125" style="33" customWidth="1"/>
    <col min="6402" max="6402" width="7.28515625" style="33" customWidth="1"/>
    <col min="6403" max="6403" width="23.5703125" style="33" customWidth="1"/>
    <col min="6404" max="6404" width="9.7109375" style="33" customWidth="1"/>
    <col min="6405" max="6405" width="0" style="33" hidden="1" customWidth="1"/>
    <col min="6406" max="6406" width="4.7109375" style="33" customWidth="1"/>
    <col min="6407" max="6407" width="14.42578125" style="33" customWidth="1"/>
    <col min="6408" max="6408" width="11.28515625" style="33" customWidth="1"/>
    <col min="6409" max="6409" width="10.28515625" style="33" customWidth="1"/>
    <col min="6410" max="6410" width="13" style="33" customWidth="1"/>
    <col min="6411" max="6411" width="8.28515625" style="33" customWidth="1"/>
    <col min="6412" max="6656" width="10" style="33"/>
    <col min="6657" max="6657" width="2.5703125" style="33" customWidth="1"/>
    <col min="6658" max="6658" width="7.28515625" style="33" customWidth="1"/>
    <col min="6659" max="6659" width="23.5703125" style="33" customWidth="1"/>
    <col min="6660" max="6660" width="9.7109375" style="33" customWidth="1"/>
    <col min="6661" max="6661" width="0" style="33" hidden="1" customWidth="1"/>
    <col min="6662" max="6662" width="4.7109375" style="33" customWidth="1"/>
    <col min="6663" max="6663" width="14.42578125" style="33" customWidth="1"/>
    <col min="6664" max="6664" width="11.28515625" style="33" customWidth="1"/>
    <col min="6665" max="6665" width="10.28515625" style="33" customWidth="1"/>
    <col min="6666" max="6666" width="13" style="33" customWidth="1"/>
    <col min="6667" max="6667" width="8.28515625" style="33" customWidth="1"/>
    <col min="6668" max="6912" width="10" style="33"/>
    <col min="6913" max="6913" width="2.5703125" style="33" customWidth="1"/>
    <col min="6914" max="6914" width="7.28515625" style="33" customWidth="1"/>
    <col min="6915" max="6915" width="23.5703125" style="33" customWidth="1"/>
    <col min="6916" max="6916" width="9.7109375" style="33" customWidth="1"/>
    <col min="6917" max="6917" width="0" style="33" hidden="1" customWidth="1"/>
    <col min="6918" max="6918" width="4.7109375" style="33" customWidth="1"/>
    <col min="6919" max="6919" width="14.42578125" style="33" customWidth="1"/>
    <col min="6920" max="6920" width="11.28515625" style="33" customWidth="1"/>
    <col min="6921" max="6921" width="10.28515625" style="33" customWidth="1"/>
    <col min="6922" max="6922" width="13" style="33" customWidth="1"/>
    <col min="6923" max="6923" width="8.28515625" style="33" customWidth="1"/>
    <col min="6924" max="7168" width="10" style="33"/>
    <col min="7169" max="7169" width="2.5703125" style="33" customWidth="1"/>
    <col min="7170" max="7170" width="7.28515625" style="33" customWidth="1"/>
    <col min="7171" max="7171" width="23.5703125" style="33" customWidth="1"/>
    <col min="7172" max="7172" width="9.7109375" style="33" customWidth="1"/>
    <col min="7173" max="7173" width="0" style="33" hidden="1" customWidth="1"/>
    <col min="7174" max="7174" width="4.7109375" style="33" customWidth="1"/>
    <col min="7175" max="7175" width="14.42578125" style="33" customWidth="1"/>
    <col min="7176" max="7176" width="11.28515625" style="33" customWidth="1"/>
    <col min="7177" max="7177" width="10.28515625" style="33" customWidth="1"/>
    <col min="7178" max="7178" width="13" style="33" customWidth="1"/>
    <col min="7179" max="7179" width="8.28515625" style="33" customWidth="1"/>
    <col min="7180" max="7424" width="10" style="33"/>
    <col min="7425" max="7425" width="2.5703125" style="33" customWidth="1"/>
    <col min="7426" max="7426" width="7.28515625" style="33" customWidth="1"/>
    <col min="7427" max="7427" width="23.5703125" style="33" customWidth="1"/>
    <col min="7428" max="7428" width="9.7109375" style="33" customWidth="1"/>
    <col min="7429" max="7429" width="0" style="33" hidden="1" customWidth="1"/>
    <col min="7430" max="7430" width="4.7109375" style="33" customWidth="1"/>
    <col min="7431" max="7431" width="14.42578125" style="33" customWidth="1"/>
    <col min="7432" max="7432" width="11.28515625" style="33" customWidth="1"/>
    <col min="7433" max="7433" width="10.28515625" style="33" customWidth="1"/>
    <col min="7434" max="7434" width="13" style="33" customWidth="1"/>
    <col min="7435" max="7435" width="8.28515625" style="33" customWidth="1"/>
    <col min="7436" max="7680" width="10" style="33"/>
    <col min="7681" max="7681" width="2.5703125" style="33" customWidth="1"/>
    <col min="7682" max="7682" width="7.28515625" style="33" customWidth="1"/>
    <col min="7683" max="7683" width="23.5703125" style="33" customWidth="1"/>
    <col min="7684" max="7684" width="9.7109375" style="33" customWidth="1"/>
    <col min="7685" max="7685" width="0" style="33" hidden="1" customWidth="1"/>
    <col min="7686" max="7686" width="4.7109375" style="33" customWidth="1"/>
    <col min="7687" max="7687" width="14.42578125" style="33" customWidth="1"/>
    <col min="7688" max="7688" width="11.28515625" style="33" customWidth="1"/>
    <col min="7689" max="7689" width="10.28515625" style="33" customWidth="1"/>
    <col min="7690" max="7690" width="13" style="33" customWidth="1"/>
    <col min="7691" max="7691" width="8.28515625" style="33" customWidth="1"/>
    <col min="7692" max="7936" width="10" style="33"/>
    <col min="7937" max="7937" width="2.5703125" style="33" customWidth="1"/>
    <col min="7938" max="7938" width="7.28515625" style="33" customWidth="1"/>
    <col min="7939" max="7939" width="23.5703125" style="33" customWidth="1"/>
    <col min="7940" max="7940" width="9.7109375" style="33" customWidth="1"/>
    <col min="7941" max="7941" width="0" style="33" hidden="1" customWidth="1"/>
    <col min="7942" max="7942" width="4.7109375" style="33" customWidth="1"/>
    <col min="7943" max="7943" width="14.42578125" style="33" customWidth="1"/>
    <col min="7944" max="7944" width="11.28515625" style="33" customWidth="1"/>
    <col min="7945" max="7945" width="10.28515625" style="33" customWidth="1"/>
    <col min="7946" max="7946" width="13" style="33" customWidth="1"/>
    <col min="7947" max="7947" width="8.28515625" style="33" customWidth="1"/>
    <col min="7948" max="8192" width="10" style="33"/>
    <col min="8193" max="8193" width="2.5703125" style="33" customWidth="1"/>
    <col min="8194" max="8194" width="7.28515625" style="33" customWidth="1"/>
    <col min="8195" max="8195" width="23.5703125" style="33" customWidth="1"/>
    <col min="8196" max="8196" width="9.7109375" style="33" customWidth="1"/>
    <col min="8197" max="8197" width="0" style="33" hidden="1" customWidth="1"/>
    <col min="8198" max="8198" width="4.7109375" style="33" customWidth="1"/>
    <col min="8199" max="8199" width="14.42578125" style="33" customWidth="1"/>
    <col min="8200" max="8200" width="11.28515625" style="33" customWidth="1"/>
    <col min="8201" max="8201" width="10.28515625" style="33" customWidth="1"/>
    <col min="8202" max="8202" width="13" style="33" customWidth="1"/>
    <col min="8203" max="8203" width="8.28515625" style="33" customWidth="1"/>
    <col min="8204" max="8448" width="10" style="33"/>
    <col min="8449" max="8449" width="2.5703125" style="33" customWidth="1"/>
    <col min="8450" max="8450" width="7.28515625" style="33" customWidth="1"/>
    <col min="8451" max="8451" width="23.5703125" style="33" customWidth="1"/>
    <col min="8452" max="8452" width="9.7109375" style="33" customWidth="1"/>
    <col min="8453" max="8453" width="0" style="33" hidden="1" customWidth="1"/>
    <col min="8454" max="8454" width="4.7109375" style="33" customWidth="1"/>
    <col min="8455" max="8455" width="14.42578125" style="33" customWidth="1"/>
    <col min="8456" max="8456" width="11.28515625" style="33" customWidth="1"/>
    <col min="8457" max="8457" width="10.28515625" style="33" customWidth="1"/>
    <col min="8458" max="8458" width="13" style="33" customWidth="1"/>
    <col min="8459" max="8459" width="8.28515625" style="33" customWidth="1"/>
    <col min="8460" max="8704" width="10" style="33"/>
    <col min="8705" max="8705" width="2.5703125" style="33" customWidth="1"/>
    <col min="8706" max="8706" width="7.28515625" style="33" customWidth="1"/>
    <col min="8707" max="8707" width="23.5703125" style="33" customWidth="1"/>
    <col min="8708" max="8708" width="9.7109375" style="33" customWidth="1"/>
    <col min="8709" max="8709" width="0" style="33" hidden="1" customWidth="1"/>
    <col min="8710" max="8710" width="4.7109375" style="33" customWidth="1"/>
    <col min="8711" max="8711" width="14.42578125" style="33" customWidth="1"/>
    <col min="8712" max="8712" width="11.28515625" style="33" customWidth="1"/>
    <col min="8713" max="8713" width="10.28515625" style="33" customWidth="1"/>
    <col min="8714" max="8714" width="13" style="33" customWidth="1"/>
    <col min="8715" max="8715" width="8.28515625" style="33" customWidth="1"/>
    <col min="8716" max="8960" width="10" style="33"/>
    <col min="8961" max="8961" width="2.5703125" style="33" customWidth="1"/>
    <col min="8962" max="8962" width="7.28515625" style="33" customWidth="1"/>
    <col min="8963" max="8963" width="23.5703125" style="33" customWidth="1"/>
    <col min="8964" max="8964" width="9.7109375" style="33" customWidth="1"/>
    <col min="8965" max="8965" width="0" style="33" hidden="1" customWidth="1"/>
    <col min="8966" max="8966" width="4.7109375" style="33" customWidth="1"/>
    <col min="8967" max="8967" width="14.42578125" style="33" customWidth="1"/>
    <col min="8968" max="8968" width="11.28515625" style="33" customWidth="1"/>
    <col min="8969" max="8969" width="10.28515625" style="33" customWidth="1"/>
    <col min="8970" max="8970" width="13" style="33" customWidth="1"/>
    <col min="8971" max="8971" width="8.28515625" style="33" customWidth="1"/>
    <col min="8972" max="9216" width="10" style="33"/>
    <col min="9217" max="9217" width="2.5703125" style="33" customWidth="1"/>
    <col min="9218" max="9218" width="7.28515625" style="33" customWidth="1"/>
    <col min="9219" max="9219" width="23.5703125" style="33" customWidth="1"/>
    <col min="9220" max="9220" width="9.7109375" style="33" customWidth="1"/>
    <col min="9221" max="9221" width="0" style="33" hidden="1" customWidth="1"/>
    <col min="9222" max="9222" width="4.7109375" style="33" customWidth="1"/>
    <col min="9223" max="9223" width="14.42578125" style="33" customWidth="1"/>
    <col min="9224" max="9224" width="11.28515625" style="33" customWidth="1"/>
    <col min="9225" max="9225" width="10.28515625" style="33" customWidth="1"/>
    <col min="9226" max="9226" width="13" style="33" customWidth="1"/>
    <col min="9227" max="9227" width="8.28515625" style="33" customWidth="1"/>
    <col min="9228" max="9472" width="10" style="33"/>
    <col min="9473" max="9473" width="2.5703125" style="33" customWidth="1"/>
    <col min="9474" max="9474" width="7.28515625" style="33" customWidth="1"/>
    <col min="9475" max="9475" width="23.5703125" style="33" customWidth="1"/>
    <col min="9476" max="9476" width="9.7109375" style="33" customWidth="1"/>
    <col min="9477" max="9477" width="0" style="33" hidden="1" customWidth="1"/>
    <col min="9478" max="9478" width="4.7109375" style="33" customWidth="1"/>
    <col min="9479" max="9479" width="14.42578125" style="33" customWidth="1"/>
    <col min="9480" max="9480" width="11.28515625" style="33" customWidth="1"/>
    <col min="9481" max="9481" width="10.28515625" style="33" customWidth="1"/>
    <col min="9482" max="9482" width="13" style="33" customWidth="1"/>
    <col min="9483" max="9483" width="8.28515625" style="33" customWidth="1"/>
    <col min="9484" max="9728" width="10" style="33"/>
    <col min="9729" max="9729" width="2.5703125" style="33" customWidth="1"/>
    <col min="9730" max="9730" width="7.28515625" style="33" customWidth="1"/>
    <col min="9731" max="9731" width="23.5703125" style="33" customWidth="1"/>
    <col min="9732" max="9732" width="9.7109375" style="33" customWidth="1"/>
    <col min="9733" max="9733" width="0" style="33" hidden="1" customWidth="1"/>
    <col min="9734" max="9734" width="4.7109375" style="33" customWidth="1"/>
    <col min="9735" max="9735" width="14.42578125" style="33" customWidth="1"/>
    <col min="9736" max="9736" width="11.28515625" style="33" customWidth="1"/>
    <col min="9737" max="9737" width="10.28515625" style="33" customWidth="1"/>
    <col min="9738" max="9738" width="13" style="33" customWidth="1"/>
    <col min="9739" max="9739" width="8.28515625" style="33" customWidth="1"/>
    <col min="9740" max="9984" width="10" style="33"/>
    <col min="9985" max="9985" width="2.5703125" style="33" customWidth="1"/>
    <col min="9986" max="9986" width="7.28515625" style="33" customWidth="1"/>
    <col min="9987" max="9987" width="23.5703125" style="33" customWidth="1"/>
    <col min="9988" max="9988" width="9.7109375" style="33" customWidth="1"/>
    <col min="9989" max="9989" width="0" style="33" hidden="1" customWidth="1"/>
    <col min="9990" max="9990" width="4.7109375" style="33" customWidth="1"/>
    <col min="9991" max="9991" width="14.42578125" style="33" customWidth="1"/>
    <col min="9992" max="9992" width="11.28515625" style="33" customWidth="1"/>
    <col min="9993" max="9993" width="10.28515625" style="33" customWidth="1"/>
    <col min="9994" max="9994" width="13" style="33" customWidth="1"/>
    <col min="9995" max="9995" width="8.28515625" style="33" customWidth="1"/>
    <col min="9996" max="10240" width="10" style="33"/>
    <col min="10241" max="10241" width="2.5703125" style="33" customWidth="1"/>
    <col min="10242" max="10242" width="7.28515625" style="33" customWidth="1"/>
    <col min="10243" max="10243" width="23.5703125" style="33" customWidth="1"/>
    <col min="10244" max="10244" width="9.7109375" style="33" customWidth="1"/>
    <col min="10245" max="10245" width="0" style="33" hidden="1" customWidth="1"/>
    <col min="10246" max="10246" width="4.7109375" style="33" customWidth="1"/>
    <col min="10247" max="10247" width="14.42578125" style="33" customWidth="1"/>
    <col min="10248" max="10248" width="11.28515625" style="33" customWidth="1"/>
    <col min="10249" max="10249" width="10.28515625" style="33" customWidth="1"/>
    <col min="10250" max="10250" width="13" style="33" customWidth="1"/>
    <col min="10251" max="10251" width="8.28515625" style="33" customWidth="1"/>
    <col min="10252" max="10496" width="10" style="33"/>
    <col min="10497" max="10497" width="2.5703125" style="33" customWidth="1"/>
    <col min="10498" max="10498" width="7.28515625" style="33" customWidth="1"/>
    <col min="10499" max="10499" width="23.5703125" style="33" customWidth="1"/>
    <col min="10500" max="10500" width="9.7109375" style="33" customWidth="1"/>
    <col min="10501" max="10501" width="0" style="33" hidden="1" customWidth="1"/>
    <col min="10502" max="10502" width="4.7109375" style="33" customWidth="1"/>
    <col min="10503" max="10503" width="14.42578125" style="33" customWidth="1"/>
    <col min="10504" max="10504" width="11.28515625" style="33" customWidth="1"/>
    <col min="10505" max="10505" width="10.28515625" style="33" customWidth="1"/>
    <col min="10506" max="10506" width="13" style="33" customWidth="1"/>
    <col min="10507" max="10507" width="8.28515625" style="33" customWidth="1"/>
    <col min="10508" max="10752" width="10" style="33"/>
    <col min="10753" max="10753" width="2.5703125" style="33" customWidth="1"/>
    <col min="10754" max="10754" width="7.28515625" style="33" customWidth="1"/>
    <col min="10755" max="10755" width="23.5703125" style="33" customWidth="1"/>
    <col min="10756" max="10756" width="9.7109375" style="33" customWidth="1"/>
    <col min="10757" max="10757" width="0" style="33" hidden="1" customWidth="1"/>
    <col min="10758" max="10758" width="4.7109375" style="33" customWidth="1"/>
    <col min="10759" max="10759" width="14.42578125" style="33" customWidth="1"/>
    <col min="10760" max="10760" width="11.28515625" style="33" customWidth="1"/>
    <col min="10761" max="10761" width="10.28515625" style="33" customWidth="1"/>
    <col min="10762" max="10762" width="13" style="33" customWidth="1"/>
    <col min="10763" max="10763" width="8.28515625" style="33" customWidth="1"/>
    <col min="10764" max="11008" width="10" style="33"/>
    <col min="11009" max="11009" width="2.5703125" style="33" customWidth="1"/>
    <col min="11010" max="11010" width="7.28515625" style="33" customWidth="1"/>
    <col min="11011" max="11011" width="23.5703125" style="33" customWidth="1"/>
    <col min="11012" max="11012" width="9.7109375" style="33" customWidth="1"/>
    <col min="11013" max="11013" width="0" style="33" hidden="1" customWidth="1"/>
    <col min="11014" max="11014" width="4.7109375" style="33" customWidth="1"/>
    <col min="11015" max="11015" width="14.42578125" style="33" customWidth="1"/>
    <col min="11016" max="11016" width="11.28515625" style="33" customWidth="1"/>
    <col min="11017" max="11017" width="10.28515625" style="33" customWidth="1"/>
    <col min="11018" max="11018" width="13" style="33" customWidth="1"/>
    <col min="11019" max="11019" width="8.28515625" style="33" customWidth="1"/>
    <col min="11020" max="11264" width="10" style="33"/>
    <col min="11265" max="11265" width="2.5703125" style="33" customWidth="1"/>
    <col min="11266" max="11266" width="7.28515625" style="33" customWidth="1"/>
    <col min="11267" max="11267" width="23.5703125" style="33" customWidth="1"/>
    <col min="11268" max="11268" width="9.7109375" style="33" customWidth="1"/>
    <col min="11269" max="11269" width="0" style="33" hidden="1" customWidth="1"/>
    <col min="11270" max="11270" width="4.7109375" style="33" customWidth="1"/>
    <col min="11271" max="11271" width="14.42578125" style="33" customWidth="1"/>
    <col min="11272" max="11272" width="11.28515625" style="33" customWidth="1"/>
    <col min="11273" max="11273" width="10.28515625" style="33" customWidth="1"/>
    <col min="11274" max="11274" width="13" style="33" customWidth="1"/>
    <col min="11275" max="11275" width="8.28515625" style="33" customWidth="1"/>
    <col min="11276" max="11520" width="10" style="33"/>
    <col min="11521" max="11521" width="2.5703125" style="33" customWidth="1"/>
    <col min="11522" max="11522" width="7.28515625" style="33" customWidth="1"/>
    <col min="11523" max="11523" width="23.5703125" style="33" customWidth="1"/>
    <col min="11524" max="11524" width="9.7109375" style="33" customWidth="1"/>
    <col min="11525" max="11525" width="0" style="33" hidden="1" customWidth="1"/>
    <col min="11526" max="11526" width="4.7109375" style="33" customWidth="1"/>
    <col min="11527" max="11527" width="14.42578125" style="33" customWidth="1"/>
    <col min="11528" max="11528" width="11.28515625" style="33" customWidth="1"/>
    <col min="11529" max="11529" width="10.28515625" style="33" customWidth="1"/>
    <col min="11530" max="11530" width="13" style="33" customWidth="1"/>
    <col min="11531" max="11531" width="8.28515625" style="33" customWidth="1"/>
    <col min="11532" max="11776" width="10" style="33"/>
    <col min="11777" max="11777" width="2.5703125" style="33" customWidth="1"/>
    <col min="11778" max="11778" width="7.28515625" style="33" customWidth="1"/>
    <col min="11779" max="11779" width="23.5703125" style="33" customWidth="1"/>
    <col min="11780" max="11780" width="9.7109375" style="33" customWidth="1"/>
    <col min="11781" max="11781" width="0" style="33" hidden="1" customWidth="1"/>
    <col min="11782" max="11782" width="4.7109375" style="33" customWidth="1"/>
    <col min="11783" max="11783" width="14.42578125" style="33" customWidth="1"/>
    <col min="11784" max="11784" width="11.28515625" style="33" customWidth="1"/>
    <col min="11785" max="11785" width="10.28515625" style="33" customWidth="1"/>
    <col min="11786" max="11786" width="13" style="33" customWidth="1"/>
    <col min="11787" max="11787" width="8.28515625" style="33" customWidth="1"/>
    <col min="11788" max="12032" width="10" style="33"/>
    <col min="12033" max="12033" width="2.5703125" style="33" customWidth="1"/>
    <col min="12034" max="12034" width="7.28515625" style="33" customWidth="1"/>
    <col min="12035" max="12035" width="23.5703125" style="33" customWidth="1"/>
    <col min="12036" max="12036" width="9.7109375" style="33" customWidth="1"/>
    <col min="12037" max="12037" width="0" style="33" hidden="1" customWidth="1"/>
    <col min="12038" max="12038" width="4.7109375" style="33" customWidth="1"/>
    <col min="12039" max="12039" width="14.42578125" style="33" customWidth="1"/>
    <col min="12040" max="12040" width="11.28515625" style="33" customWidth="1"/>
    <col min="12041" max="12041" width="10.28515625" style="33" customWidth="1"/>
    <col min="12042" max="12042" width="13" style="33" customWidth="1"/>
    <col min="12043" max="12043" width="8.28515625" style="33" customWidth="1"/>
    <col min="12044" max="12288" width="10" style="33"/>
    <col min="12289" max="12289" width="2.5703125" style="33" customWidth="1"/>
    <col min="12290" max="12290" width="7.28515625" style="33" customWidth="1"/>
    <col min="12291" max="12291" width="23.5703125" style="33" customWidth="1"/>
    <col min="12292" max="12292" width="9.7109375" style="33" customWidth="1"/>
    <col min="12293" max="12293" width="0" style="33" hidden="1" customWidth="1"/>
    <col min="12294" max="12294" width="4.7109375" style="33" customWidth="1"/>
    <col min="12295" max="12295" width="14.42578125" style="33" customWidth="1"/>
    <col min="12296" max="12296" width="11.28515625" style="33" customWidth="1"/>
    <col min="12297" max="12297" width="10.28515625" style="33" customWidth="1"/>
    <col min="12298" max="12298" width="13" style="33" customWidth="1"/>
    <col min="12299" max="12299" width="8.28515625" style="33" customWidth="1"/>
    <col min="12300" max="12544" width="10" style="33"/>
    <col min="12545" max="12545" width="2.5703125" style="33" customWidth="1"/>
    <col min="12546" max="12546" width="7.28515625" style="33" customWidth="1"/>
    <col min="12547" max="12547" width="23.5703125" style="33" customWidth="1"/>
    <col min="12548" max="12548" width="9.7109375" style="33" customWidth="1"/>
    <col min="12549" max="12549" width="0" style="33" hidden="1" customWidth="1"/>
    <col min="12550" max="12550" width="4.7109375" style="33" customWidth="1"/>
    <col min="12551" max="12551" width="14.42578125" style="33" customWidth="1"/>
    <col min="12552" max="12552" width="11.28515625" style="33" customWidth="1"/>
    <col min="12553" max="12553" width="10.28515625" style="33" customWidth="1"/>
    <col min="12554" max="12554" width="13" style="33" customWidth="1"/>
    <col min="12555" max="12555" width="8.28515625" style="33" customWidth="1"/>
    <col min="12556" max="12800" width="10" style="33"/>
    <col min="12801" max="12801" width="2.5703125" style="33" customWidth="1"/>
    <col min="12802" max="12802" width="7.28515625" style="33" customWidth="1"/>
    <col min="12803" max="12803" width="23.5703125" style="33" customWidth="1"/>
    <col min="12804" max="12804" width="9.7109375" style="33" customWidth="1"/>
    <col min="12805" max="12805" width="0" style="33" hidden="1" customWidth="1"/>
    <col min="12806" max="12806" width="4.7109375" style="33" customWidth="1"/>
    <col min="12807" max="12807" width="14.42578125" style="33" customWidth="1"/>
    <col min="12808" max="12808" width="11.28515625" style="33" customWidth="1"/>
    <col min="12809" max="12809" width="10.28515625" style="33" customWidth="1"/>
    <col min="12810" max="12810" width="13" style="33" customWidth="1"/>
    <col min="12811" max="12811" width="8.28515625" style="33" customWidth="1"/>
    <col min="12812" max="13056" width="10" style="33"/>
    <col min="13057" max="13057" width="2.5703125" style="33" customWidth="1"/>
    <col min="13058" max="13058" width="7.28515625" style="33" customWidth="1"/>
    <col min="13059" max="13059" width="23.5703125" style="33" customWidth="1"/>
    <col min="13060" max="13060" width="9.7109375" style="33" customWidth="1"/>
    <col min="13061" max="13061" width="0" style="33" hidden="1" customWidth="1"/>
    <col min="13062" max="13062" width="4.7109375" style="33" customWidth="1"/>
    <col min="13063" max="13063" width="14.42578125" style="33" customWidth="1"/>
    <col min="13064" max="13064" width="11.28515625" style="33" customWidth="1"/>
    <col min="13065" max="13065" width="10.28515625" style="33" customWidth="1"/>
    <col min="13066" max="13066" width="13" style="33" customWidth="1"/>
    <col min="13067" max="13067" width="8.28515625" style="33" customWidth="1"/>
    <col min="13068" max="13312" width="10" style="33"/>
    <col min="13313" max="13313" width="2.5703125" style="33" customWidth="1"/>
    <col min="13314" max="13314" width="7.28515625" style="33" customWidth="1"/>
    <col min="13315" max="13315" width="23.5703125" style="33" customWidth="1"/>
    <col min="13316" max="13316" width="9.7109375" style="33" customWidth="1"/>
    <col min="13317" max="13317" width="0" style="33" hidden="1" customWidth="1"/>
    <col min="13318" max="13318" width="4.7109375" style="33" customWidth="1"/>
    <col min="13319" max="13319" width="14.42578125" style="33" customWidth="1"/>
    <col min="13320" max="13320" width="11.28515625" style="33" customWidth="1"/>
    <col min="13321" max="13321" width="10.28515625" style="33" customWidth="1"/>
    <col min="13322" max="13322" width="13" style="33" customWidth="1"/>
    <col min="13323" max="13323" width="8.28515625" style="33" customWidth="1"/>
    <col min="13324" max="13568" width="10" style="33"/>
    <col min="13569" max="13569" width="2.5703125" style="33" customWidth="1"/>
    <col min="13570" max="13570" width="7.28515625" style="33" customWidth="1"/>
    <col min="13571" max="13571" width="23.5703125" style="33" customWidth="1"/>
    <col min="13572" max="13572" width="9.7109375" style="33" customWidth="1"/>
    <col min="13573" max="13573" width="0" style="33" hidden="1" customWidth="1"/>
    <col min="13574" max="13574" width="4.7109375" style="33" customWidth="1"/>
    <col min="13575" max="13575" width="14.42578125" style="33" customWidth="1"/>
    <col min="13576" max="13576" width="11.28515625" style="33" customWidth="1"/>
    <col min="13577" max="13577" width="10.28515625" style="33" customWidth="1"/>
    <col min="13578" max="13578" width="13" style="33" customWidth="1"/>
    <col min="13579" max="13579" width="8.28515625" style="33" customWidth="1"/>
    <col min="13580" max="13824" width="10" style="33"/>
    <col min="13825" max="13825" width="2.5703125" style="33" customWidth="1"/>
    <col min="13826" max="13826" width="7.28515625" style="33" customWidth="1"/>
    <col min="13827" max="13827" width="23.5703125" style="33" customWidth="1"/>
    <col min="13828" max="13828" width="9.7109375" style="33" customWidth="1"/>
    <col min="13829" max="13829" width="0" style="33" hidden="1" customWidth="1"/>
    <col min="13830" max="13830" width="4.7109375" style="33" customWidth="1"/>
    <col min="13831" max="13831" width="14.42578125" style="33" customWidth="1"/>
    <col min="13832" max="13832" width="11.28515625" style="33" customWidth="1"/>
    <col min="13833" max="13833" width="10.28515625" style="33" customWidth="1"/>
    <col min="13834" max="13834" width="13" style="33" customWidth="1"/>
    <col min="13835" max="13835" width="8.28515625" style="33" customWidth="1"/>
    <col min="13836" max="14080" width="10" style="33"/>
    <col min="14081" max="14081" width="2.5703125" style="33" customWidth="1"/>
    <col min="14082" max="14082" width="7.28515625" style="33" customWidth="1"/>
    <col min="14083" max="14083" width="23.5703125" style="33" customWidth="1"/>
    <col min="14084" max="14084" width="9.7109375" style="33" customWidth="1"/>
    <col min="14085" max="14085" width="0" style="33" hidden="1" customWidth="1"/>
    <col min="14086" max="14086" width="4.7109375" style="33" customWidth="1"/>
    <col min="14087" max="14087" width="14.42578125" style="33" customWidth="1"/>
    <col min="14088" max="14088" width="11.28515625" style="33" customWidth="1"/>
    <col min="14089" max="14089" width="10.28515625" style="33" customWidth="1"/>
    <col min="14090" max="14090" width="13" style="33" customWidth="1"/>
    <col min="14091" max="14091" width="8.28515625" style="33" customWidth="1"/>
    <col min="14092" max="14336" width="10" style="33"/>
    <col min="14337" max="14337" width="2.5703125" style="33" customWidth="1"/>
    <col min="14338" max="14338" width="7.28515625" style="33" customWidth="1"/>
    <col min="14339" max="14339" width="23.5703125" style="33" customWidth="1"/>
    <col min="14340" max="14340" width="9.7109375" style="33" customWidth="1"/>
    <col min="14341" max="14341" width="0" style="33" hidden="1" customWidth="1"/>
    <col min="14342" max="14342" width="4.7109375" style="33" customWidth="1"/>
    <col min="14343" max="14343" width="14.42578125" style="33" customWidth="1"/>
    <col min="14344" max="14344" width="11.28515625" style="33" customWidth="1"/>
    <col min="14345" max="14345" width="10.28515625" style="33" customWidth="1"/>
    <col min="14346" max="14346" width="13" style="33" customWidth="1"/>
    <col min="14347" max="14347" width="8.28515625" style="33" customWidth="1"/>
    <col min="14348" max="14592" width="10" style="33"/>
    <col min="14593" max="14593" width="2.5703125" style="33" customWidth="1"/>
    <col min="14594" max="14594" width="7.28515625" style="33" customWidth="1"/>
    <col min="14595" max="14595" width="23.5703125" style="33" customWidth="1"/>
    <col min="14596" max="14596" width="9.7109375" style="33" customWidth="1"/>
    <col min="14597" max="14597" width="0" style="33" hidden="1" customWidth="1"/>
    <col min="14598" max="14598" width="4.7109375" style="33" customWidth="1"/>
    <col min="14599" max="14599" width="14.42578125" style="33" customWidth="1"/>
    <col min="14600" max="14600" width="11.28515625" style="33" customWidth="1"/>
    <col min="14601" max="14601" width="10.28515625" style="33" customWidth="1"/>
    <col min="14602" max="14602" width="13" style="33" customWidth="1"/>
    <col min="14603" max="14603" width="8.28515625" style="33" customWidth="1"/>
    <col min="14604" max="14848" width="10" style="33"/>
    <col min="14849" max="14849" width="2.5703125" style="33" customWidth="1"/>
    <col min="14850" max="14850" width="7.28515625" style="33" customWidth="1"/>
    <col min="14851" max="14851" width="23.5703125" style="33" customWidth="1"/>
    <col min="14852" max="14852" width="9.7109375" style="33" customWidth="1"/>
    <col min="14853" max="14853" width="0" style="33" hidden="1" customWidth="1"/>
    <col min="14854" max="14854" width="4.7109375" style="33" customWidth="1"/>
    <col min="14855" max="14855" width="14.42578125" style="33" customWidth="1"/>
    <col min="14856" max="14856" width="11.28515625" style="33" customWidth="1"/>
    <col min="14857" max="14857" width="10.28515625" style="33" customWidth="1"/>
    <col min="14858" max="14858" width="13" style="33" customWidth="1"/>
    <col min="14859" max="14859" width="8.28515625" style="33" customWidth="1"/>
    <col min="14860" max="15104" width="10" style="33"/>
    <col min="15105" max="15105" width="2.5703125" style="33" customWidth="1"/>
    <col min="15106" max="15106" width="7.28515625" style="33" customWidth="1"/>
    <col min="15107" max="15107" width="23.5703125" style="33" customWidth="1"/>
    <col min="15108" max="15108" width="9.7109375" style="33" customWidth="1"/>
    <col min="15109" max="15109" width="0" style="33" hidden="1" customWidth="1"/>
    <col min="15110" max="15110" width="4.7109375" style="33" customWidth="1"/>
    <col min="15111" max="15111" width="14.42578125" style="33" customWidth="1"/>
    <col min="15112" max="15112" width="11.28515625" style="33" customWidth="1"/>
    <col min="15113" max="15113" width="10.28515625" style="33" customWidth="1"/>
    <col min="15114" max="15114" width="13" style="33" customWidth="1"/>
    <col min="15115" max="15115" width="8.28515625" style="33" customWidth="1"/>
    <col min="15116" max="15360" width="10" style="33"/>
    <col min="15361" max="15361" width="2.5703125" style="33" customWidth="1"/>
    <col min="15362" max="15362" width="7.28515625" style="33" customWidth="1"/>
    <col min="15363" max="15363" width="23.5703125" style="33" customWidth="1"/>
    <col min="15364" max="15364" width="9.7109375" style="33" customWidth="1"/>
    <col min="15365" max="15365" width="0" style="33" hidden="1" customWidth="1"/>
    <col min="15366" max="15366" width="4.7109375" style="33" customWidth="1"/>
    <col min="15367" max="15367" width="14.42578125" style="33" customWidth="1"/>
    <col min="15368" max="15368" width="11.28515625" style="33" customWidth="1"/>
    <col min="15369" max="15369" width="10.28515625" style="33" customWidth="1"/>
    <col min="15370" max="15370" width="13" style="33" customWidth="1"/>
    <col min="15371" max="15371" width="8.28515625" style="33" customWidth="1"/>
    <col min="15372" max="15616" width="10" style="33"/>
    <col min="15617" max="15617" width="2.5703125" style="33" customWidth="1"/>
    <col min="15618" max="15618" width="7.28515625" style="33" customWidth="1"/>
    <col min="15619" max="15619" width="23.5703125" style="33" customWidth="1"/>
    <col min="15620" max="15620" width="9.7109375" style="33" customWidth="1"/>
    <col min="15621" max="15621" width="0" style="33" hidden="1" customWidth="1"/>
    <col min="15622" max="15622" width="4.7109375" style="33" customWidth="1"/>
    <col min="15623" max="15623" width="14.42578125" style="33" customWidth="1"/>
    <col min="15624" max="15624" width="11.28515625" style="33" customWidth="1"/>
    <col min="15625" max="15625" width="10.28515625" style="33" customWidth="1"/>
    <col min="15626" max="15626" width="13" style="33" customWidth="1"/>
    <col min="15627" max="15627" width="8.28515625" style="33" customWidth="1"/>
    <col min="15628" max="15872" width="10" style="33"/>
    <col min="15873" max="15873" width="2.5703125" style="33" customWidth="1"/>
    <col min="15874" max="15874" width="7.28515625" style="33" customWidth="1"/>
    <col min="15875" max="15875" width="23.5703125" style="33" customWidth="1"/>
    <col min="15876" max="15876" width="9.7109375" style="33" customWidth="1"/>
    <col min="15877" max="15877" width="0" style="33" hidden="1" customWidth="1"/>
    <col min="15878" max="15878" width="4.7109375" style="33" customWidth="1"/>
    <col min="15879" max="15879" width="14.42578125" style="33" customWidth="1"/>
    <col min="15880" max="15880" width="11.28515625" style="33" customWidth="1"/>
    <col min="15881" max="15881" width="10.28515625" style="33" customWidth="1"/>
    <col min="15882" max="15882" width="13" style="33" customWidth="1"/>
    <col min="15883" max="15883" width="8.28515625" style="33" customWidth="1"/>
    <col min="15884" max="16128" width="10" style="33"/>
    <col min="16129" max="16129" width="2.5703125" style="33" customWidth="1"/>
    <col min="16130" max="16130" width="7.28515625" style="33" customWidth="1"/>
    <col min="16131" max="16131" width="23.5703125" style="33" customWidth="1"/>
    <col min="16132" max="16132" width="9.7109375" style="33" customWidth="1"/>
    <col min="16133" max="16133" width="0" style="33" hidden="1" customWidth="1"/>
    <col min="16134" max="16134" width="4.7109375" style="33" customWidth="1"/>
    <col min="16135" max="16135" width="14.42578125" style="33" customWidth="1"/>
    <col min="16136" max="16136" width="11.28515625" style="33" customWidth="1"/>
    <col min="16137" max="16137" width="10.28515625" style="33" customWidth="1"/>
    <col min="16138" max="16138" width="13" style="33" customWidth="1"/>
    <col min="16139" max="16139" width="8.28515625" style="33" customWidth="1"/>
    <col min="16140" max="16384" width="10" style="33"/>
  </cols>
  <sheetData>
    <row r="1" spans="2:13" ht="12" customHeight="1" x14ac:dyDescent="0.2">
      <c r="B1" s="12" t="s">
        <v>0</v>
      </c>
      <c r="D1" s="34"/>
      <c r="E1" s="34"/>
      <c r="F1" s="34"/>
      <c r="G1" s="34"/>
      <c r="H1" s="34"/>
      <c r="I1" s="34"/>
      <c r="J1" s="34" t="s">
        <v>124</v>
      </c>
      <c r="K1" s="34">
        <v>14.2</v>
      </c>
    </row>
    <row r="2" spans="2:13" ht="12" customHeight="1" x14ac:dyDescent="0.2">
      <c r="B2" s="12" t="s">
        <v>119</v>
      </c>
      <c r="D2" s="34"/>
      <c r="E2" s="34"/>
      <c r="F2" s="34"/>
      <c r="G2" s="34"/>
      <c r="H2" s="34"/>
      <c r="I2" s="34"/>
      <c r="J2" s="34"/>
      <c r="K2" s="34"/>
    </row>
    <row r="3" spans="2:13" ht="12" customHeight="1" x14ac:dyDescent="0.2">
      <c r="B3" s="12" t="s">
        <v>120</v>
      </c>
      <c r="D3" s="34"/>
      <c r="E3" s="34"/>
      <c r="F3" s="34"/>
      <c r="G3" s="34"/>
      <c r="H3" s="34"/>
      <c r="I3" s="34"/>
      <c r="J3" s="34"/>
      <c r="K3" s="34"/>
    </row>
    <row r="4" spans="2:13" ht="12" customHeight="1" x14ac:dyDescent="0.2">
      <c r="D4" s="34"/>
      <c r="E4" s="34"/>
      <c r="F4" s="34"/>
      <c r="G4" s="34"/>
      <c r="H4" s="34"/>
      <c r="I4" s="34"/>
      <c r="J4" s="34"/>
      <c r="K4" s="34"/>
    </row>
    <row r="5" spans="2:13" ht="12" customHeight="1" x14ac:dyDescent="0.2">
      <c r="D5" s="34"/>
      <c r="E5" s="34"/>
      <c r="F5" s="34"/>
      <c r="G5" s="34"/>
      <c r="H5" s="34"/>
      <c r="I5" s="34"/>
      <c r="J5" s="34"/>
      <c r="K5" s="34"/>
    </row>
    <row r="6" spans="2:13" ht="12" customHeight="1" x14ac:dyDescent="0.2">
      <c r="D6" s="34"/>
      <c r="E6" s="34"/>
      <c r="F6" s="34"/>
      <c r="G6" s="34" t="s">
        <v>1</v>
      </c>
      <c r="H6" s="34"/>
      <c r="I6" s="34"/>
      <c r="J6" s="34" t="s">
        <v>2</v>
      </c>
      <c r="K6" s="34"/>
    </row>
    <row r="7" spans="2:13" ht="12" customHeight="1" x14ac:dyDescent="0.2">
      <c r="D7" s="35" t="s">
        <v>3</v>
      </c>
      <c r="E7" s="35"/>
      <c r="F7" s="35" t="s">
        <v>4</v>
      </c>
      <c r="G7" s="35" t="s">
        <v>5</v>
      </c>
      <c r="H7" s="35" t="s">
        <v>6</v>
      </c>
      <c r="I7" s="35" t="s">
        <v>7</v>
      </c>
      <c r="J7" s="35" t="s">
        <v>8</v>
      </c>
      <c r="K7" s="35" t="s">
        <v>9</v>
      </c>
    </row>
    <row r="8" spans="2:13" ht="12" customHeight="1" x14ac:dyDescent="0.2">
      <c r="B8" s="36" t="s">
        <v>10</v>
      </c>
      <c r="D8" s="34"/>
      <c r="E8" s="34"/>
      <c r="F8" s="34"/>
      <c r="G8" s="34"/>
      <c r="H8" s="34"/>
      <c r="I8" s="34"/>
      <c r="J8" s="37"/>
      <c r="K8" s="34"/>
    </row>
    <row r="9" spans="2:13" ht="12" customHeight="1" x14ac:dyDescent="0.2">
      <c r="B9" s="38" t="s">
        <v>11</v>
      </c>
      <c r="D9" s="34" t="s">
        <v>12</v>
      </c>
      <c r="E9" s="34" t="str">
        <f t="shared" ref="E9:E47" si="0">D9&amp;H9</f>
        <v>403SPCAGE</v>
      </c>
      <c r="F9" s="34" t="s">
        <v>123</v>
      </c>
      <c r="G9" s="37">
        <f>SUMIF('14.2.2-14.2.3'!$H$12:$H$137,'14.2'!E9,'14.2.2-14.2.3'!$K$12:$K$137)</f>
        <v>72415.918235719204</v>
      </c>
      <c r="H9" s="20" t="s">
        <v>13</v>
      </c>
      <c r="I9" s="7">
        <v>0</v>
      </c>
      <c r="J9" s="8">
        <f>G9*I9</f>
        <v>0</v>
      </c>
      <c r="K9" s="34"/>
    </row>
    <row r="10" spans="2:13" ht="12" customHeight="1" x14ac:dyDescent="0.2">
      <c r="B10" s="38" t="s">
        <v>11</v>
      </c>
      <c r="D10" s="34" t="s">
        <v>12</v>
      </c>
      <c r="E10" s="34" t="str">
        <f t="shared" si="0"/>
        <v>403SPCAGW</v>
      </c>
      <c r="F10" s="34" t="s">
        <v>123</v>
      </c>
      <c r="G10" s="37">
        <f>SUMIF('14.2.2-14.2.3'!$H$12:$H$137,'14.2'!E10,'14.2.2-14.2.3'!$K$12:$K$137)</f>
        <v>0</v>
      </c>
      <c r="H10" s="20" t="s">
        <v>14</v>
      </c>
      <c r="I10" s="7">
        <v>0.22162982918040364</v>
      </c>
      <c r="J10" s="8">
        <f t="shared" ref="J10:J24" si="1">G10*I10</f>
        <v>0</v>
      </c>
      <c r="K10" s="34"/>
    </row>
    <row r="11" spans="2:13" ht="12" customHeight="1" x14ac:dyDescent="0.2">
      <c r="B11" s="38" t="s">
        <v>11</v>
      </c>
      <c r="D11" s="34" t="s">
        <v>12</v>
      </c>
      <c r="E11" s="34" t="str">
        <f t="shared" si="0"/>
        <v>403SPSG</v>
      </c>
      <c r="F11" s="34" t="s">
        <v>123</v>
      </c>
      <c r="G11" s="37">
        <f>SUMIF('14.2.2-14.2.3'!$H$12:$H$137,'14.2'!E11,'14.2.2-14.2.3'!$K$12:$K$137)</f>
        <v>-3498.8656323133036</v>
      </c>
      <c r="H11" s="20" t="s">
        <v>15</v>
      </c>
      <c r="I11" s="7">
        <v>7.9787774498314715E-2</v>
      </c>
      <c r="J11" s="8">
        <f t="shared" si="1"/>
        <v>-279.16670207091721</v>
      </c>
      <c r="K11" s="34"/>
    </row>
    <row r="12" spans="2:13" ht="12" customHeight="1" x14ac:dyDescent="0.2">
      <c r="B12" s="38" t="s">
        <v>11</v>
      </c>
      <c r="D12" s="34" t="s">
        <v>12</v>
      </c>
      <c r="E12" s="34" t="str">
        <f t="shared" si="0"/>
        <v>403SPOTHER</v>
      </c>
      <c r="F12" s="34" t="s">
        <v>123</v>
      </c>
      <c r="G12" s="37">
        <f>SUMIF('14.2.2-14.2.3'!$H$12:$H$137,'14.2'!E12,'14.2.2-14.2.3'!$K$12:$K$137)</f>
        <v>0</v>
      </c>
      <c r="H12" s="20" t="s">
        <v>16</v>
      </c>
      <c r="I12" s="7">
        <v>0</v>
      </c>
      <c r="J12" s="8">
        <f t="shared" si="1"/>
        <v>0</v>
      </c>
      <c r="K12" s="34"/>
    </row>
    <row r="13" spans="2:13" ht="12" customHeight="1" x14ac:dyDescent="0.2">
      <c r="B13" s="38" t="s">
        <v>11</v>
      </c>
      <c r="D13" s="34" t="s">
        <v>12</v>
      </c>
      <c r="E13" s="34" t="str">
        <f t="shared" si="0"/>
        <v>403SPJBG</v>
      </c>
      <c r="F13" s="34" t="s">
        <v>123</v>
      </c>
      <c r="G13" s="37">
        <f>SUMIF('14.2.2-14.2.3'!$H$12:$H$137,'14.2'!E13,'14.2.2-14.2.3'!$K$12:$K$137)</f>
        <v>0</v>
      </c>
      <c r="H13" s="20" t="s">
        <v>17</v>
      </c>
      <c r="I13" s="7">
        <v>0.22162982918040364</v>
      </c>
      <c r="J13" s="8">
        <f t="shared" si="1"/>
        <v>0</v>
      </c>
      <c r="K13" s="34"/>
    </row>
    <row r="14" spans="2:13" ht="12" customHeight="1" x14ac:dyDescent="0.2">
      <c r="B14" s="38" t="s">
        <v>18</v>
      </c>
      <c r="D14" s="34" t="s">
        <v>19</v>
      </c>
      <c r="E14" s="34" t="str">
        <f t="shared" si="0"/>
        <v>403HPSG-P</v>
      </c>
      <c r="F14" s="34" t="s">
        <v>123</v>
      </c>
      <c r="G14" s="37">
        <f>SUMIF('14.2.2-14.2.3'!$H$12:$H$137,'14.2'!E14,'14.2.2-14.2.3'!$K$12:$K$137)</f>
        <v>3147942.8615877479</v>
      </c>
      <c r="H14" s="20" t="s">
        <v>20</v>
      </c>
      <c r="I14" s="7">
        <v>7.9787774498314715E-2</v>
      </c>
      <c r="J14" s="8">
        <f>G14*I14</f>
        <v>251167.35517394275</v>
      </c>
      <c r="K14" s="34"/>
    </row>
    <row r="15" spans="2:13" ht="12" customHeight="1" x14ac:dyDescent="0.2">
      <c r="B15" s="38" t="s">
        <v>18</v>
      </c>
      <c r="D15" s="34" t="s">
        <v>19</v>
      </c>
      <c r="E15" s="34" t="str">
        <f t="shared" si="0"/>
        <v>403HPSG-U</v>
      </c>
      <c r="F15" s="34" t="s">
        <v>123</v>
      </c>
      <c r="G15" s="37">
        <f>SUMIF('14.2.2-14.2.3'!$H$12:$H$137,'14.2'!E15,'14.2.2-14.2.3'!$K$12:$K$137)</f>
        <v>1734871.7752029374</v>
      </c>
      <c r="H15" s="20" t="s">
        <v>21</v>
      </c>
      <c r="I15" s="7">
        <v>7.9787774498314715E-2</v>
      </c>
      <c r="J15" s="8">
        <f t="shared" si="1"/>
        <v>138421.5579833829</v>
      </c>
      <c r="K15" s="34"/>
    </row>
    <row r="16" spans="2:13" ht="12" customHeight="1" x14ac:dyDescent="0.2">
      <c r="B16" s="38" t="s">
        <v>22</v>
      </c>
      <c r="D16" s="34" t="s">
        <v>23</v>
      </c>
      <c r="E16" s="34" t="str">
        <f t="shared" si="0"/>
        <v>403OPCAGE</v>
      </c>
      <c r="F16" s="34" t="s">
        <v>123</v>
      </c>
      <c r="G16" s="37">
        <f>SUMIF('14.2.2-14.2.3'!$H$12:$H$137,'14.2'!E16,'14.2.2-14.2.3'!$K$12:$K$137)</f>
        <v>2246142.0859973952</v>
      </c>
      <c r="H16" s="20" t="s">
        <v>13</v>
      </c>
      <c r="I16" s="7">
        <v>0</v>
      </c>
      <c r="J16" s="8">
        <f t="shared" si="1"/>
        <v>0</v>
      </c>
      <c r="K16" s="34"/>
      <c r="L16" s="22"/>
      <c r="M16" s="19"/>
    </row>
    <row r="17" spans="2:19" ht="12" customHeight="1" x14ac:dyDescent="0.2">
      <c r="B17" s="38" t="s">
        <v>22</v>
      </c>
      <c r="D17" s="34" t="s">
        <v>23</v>
      </c>
      <c r="E17" s="34" t="str">
        <f t="shared" si="0"/>
        <v>403OPCAGW</v>
      </c>
      <c r="F17" s="34" t="s">
        <v>123</v>
      </c>
      <c r="G17" s="37">
        <f>SUMIF('14.2.2-14.2.3'!$H$12:$H$137,'14.2'!E17,'14.2.2-14.2.3'!$K$12:$K$137)</f>
        <v>60821.734441578388</v>
      </c>
      <c r="H17" s="20" t="s">
        <v>14</v>
      </c>
      <c r="I17" s="7">
        <v>0.22162982918040364</v>
      </c>
      <c r="J17" s="8">
        <f t="shared" si="1"/>
        <v>13479.91061474289</v>
      </c>
      <c r="K17" s="34"/>
      <c r="L17" s="22"/>
      <c r="M17" s="19"/>
    </row>
    <row r="18" spans="2:19" ht="12" customHeight="1" x14ac:dyDescent="0.2">
      <c r="B18" s="38" t="s">
        <v>22</v>
      </c>
      <c r="D18" s="34" t="s">
        <v>23</v>
      </c>
      <c r="E18" s="34" t="str">
        <f t="shared" si="0"/>
        <v>403OPSG</v>
      </c>
      <c r="F18" s="34" t="s">
        <v>123</v>
      </c>
      <c r="G18" s="37">
        <f>SUMIF('14.2.2-14.2.3'!$H$12:$H$137,'14.2'!E18,'14.2.2-14.2.3'!$K$12:$K$137)</f>
        <v>0</v>
      </c>
      <c r="H18" s="20" t="s">
        <v>15</v>
      </c>
      <c r="I18" s="7">
        <v>7.9787774498314715E-2</v>
      </c>
      <c r="J18" s="8">
        <f t="shared" si="1"/>
        <v>0</v>
      </c>
      <c r="K18" s="34"/>
      <c r="L18" s="22"/>
      <c r="M18" s="19"/>
    </row>
    <row r="19" spans="2:19" ht="12" customHeight="1" x14ac:dyDescent="0.2">
      <c r="B19" s="38" t="s">
        <v>22</v>
      </c>
      <c r="D19" s="34" t="s">
        <v>23</v>
      </c>
      <c r="E19" s="34" t="str">
        <f t="shared" si="0"/>
        <v>403OPSG-W</v>
      </c>
      <c r="F19" s="34" t="s">
        <v>123</v>
      </c>
      <c r="G19" s="37">
        <f>SUMIF('14.2.2-14.2.3'!$H$12:$H$137,'14.2'!E19,'14.2.2-14.2.3'!$K$12:$K$137)</f>
        <v>1759106.6795885563</v>
      </c>
      <c r="H19" s="20" t="s">
        <v>24</v>
      </c>
      <c r="I19" s="7">
        <v>7.9787774498314715E-2</v>
      </c>
      <c r="J19" s="8">
        <f t="shared" si="1"/>
        <v>140355.20706949089</v>
      </c>
      <c r="K19" s="34"/>
      <c r="L19" s="22"/>
      <c r="M19" s="19"/>
    </row>
    <row r="20" spans="2:19" ht="12" customHeight="1" x14ac:dyDescent="0.2">
      <c r="B20" s="38" t="s">
        <v>22</v>
      </c>
      <c r="D20" s="34" t="s">
        <v>23</v>
      </c>
      <c r="E20" s="34" t="str">
        <f t="shared" si="0"/>
        <v>403OPSitus</v>
      </c>
      <c r="F20" s="34" t="s">
        <v>123</v>
      </c>
      <c r="G20" s="37">
        <f>'14.2.2-14.2.3'!K31+'14.2.2-14.2.3'!K32</f>
        <v>0</v>
      </c>
      <c r="H20" s="20" t="s">
        <v>25</v>
      </c>
      <c r="I20" s="7" t="s">
        <v>26</v>
      </c>
      <c r="J20" s="8">
        <v>0</v>
      </c>
      <c r="K20" s="34"/>
      <c r="L20" s="22"/>
      <c r="M20" s="19"/>
    </row>
    <row r="21" spans="2:19" ht="12" customHeight="1" x14ac:dyDescent="0.2">
      <c r="B21" s="38" t="s">
        <v>27</v>
      </c>
      <c r="D21" s="34" t="s">
        <v>28</v>
      </c>
      <c r="E21" s="34" t="str">
        <f t="shared" si="0"/>
        <v>403TPCAGE</v>
      </c>
      <c r="F21" s="34" t="s">
        <v>123</v>
      </c>
      <c r="G21" s="37">
        <f>SUMIF('14.2.2-14.2.3'!$H$12:$H$137,'14.2'!E21,'14.2.2-14.2.3'!$K$12:$K$137)</f>
        <v>0</v>
      </c>
      <c r="H21" s="20" t="s">
        <v>13</v>
      </c>
      <c r="I21" s="7">
        <v>0</v>
      </c>
      <c r="J21" s="8">
        <f t="shared" si="1"/>
        <v>0</v>
      </c>
      <c r="K21" s="34"/>
      <c r="L21" s="22"/>
      <c r="M21" s="19"/>
    </row>
    <row r="22" spans="2:19" ht="12" customHeight="1" x14ac:dyDescent="0.2">
      <c r="B22" s="38" t="s">
        <v>27</v>
      </c>
      <c r="D22" s="34" t="s">
        <v>28</v>
      </c>
      <c r="E22" s="34" t="str">
        <f t="shared" si="0"/>
        <v>403TPCAGW</v>
      </c>
      <c r="F22" s="34" t="s">
        <v>123</v>
      </c>
      <c r="G22" s="37">
        <f>SUMIF('14.2.2-14.2.3'!$H$12:$H$137,'14.2'!E22,'14.2.2-14.2.3'!$K$12:$K$137)</f>
        <v>-599.5891196000739</v>
      </c>
      <c r="H22" s="20" t="s">
        <v>14</v>
      </c>
      <c r="I22" s="7">
        <v>0.22162982918040364</v>
      </c>
      <c r="J22" s="8">
        <f t="shared" si="1"/>
        <v>-132.88683415539299</v>
      </c>
      <c r="K22" s="34"/>
      <c r="M22" s="59" t="s">
        <v>29</v>
      </c>
      <c r="N22" s="59"/>
      <c r="O22" s="59"/>
      <c r="P22" s="59"/>
      <c r="Q22" s="59"/>
      <c r="R22" s="59"/>
    </row>
    <row r="23" spans="2:19" ht="12" customHeight="1" x14ac:dyDescent="0.2">
      <c r="B23" s="38" t="s">
        <v>27</v>
      </c>
      <c r="D23" s="34" t="s">
        <v>28</v>
      </c>
      <c r="E23" s="34" t="str">
        <f t="shared" si="0"/>
        <v>403TPSG</v>
      </c>
      <c r="F23" s="34" t="s">
        <v>123</v>
      </c>
      <c r="G23" s="37">
        <f>SUMIF('14.2.2-14.2.3'!$H$12:$H$137,'14.2'!E23,'14.2.2-14.2.3'!$K$12:$K$137)</f>
        <v>8893294.7537738085</v>
      </c>
      <c r="H23" s="20" t="s">
        <v>15</v>
      </c>
      <c r="I23" s="7">
        <v>7.9787774498314715E-2</v>
      </c>
      <c r="J23" s="8">
        <f t="shared" si="1"/>
        <v>709576.19636114989</v>
      </c>
      <c r="K23" s="34"/>
      <c r="M23" s="37">
        <f>'14.2.2-14.2.3'!K47</f>
        <v>144678.05265192129</v>
      </c>
      <c r="N23" s="37">
        <f>'14.2.2-14.2.3'!K52</f>
        <v>549988.61494066939</v>
      </c>
      <c r="O23" s="37">
        <f>'14.2.2-14.2.3'!K48</f>
        <v>7495582.359764874</v>
      </c>
      <c r="P23" s="37">
        <f>'14.2.2-14.2.3'!K51</f>
        <v>6512220.1462576836</v>
      </c>
      <c r="Q23" s="37">
        <f>'14.2.2-14.2.3'!K49</f>
        <v>616257.803797042</v>
      </c>
      <c r="R23" s="37">
        <f>'14.2.2-14.2.3'!K50+'14.2.2-14.2.3'!K53</f>
        <v>908412.13453281717</v>
      </c>
      <c r="S23" s="37">
        <f>SUM(M23:R23)</f>
        <v>16227139.111945007</v>
      </c>
    </row>
    <row r="24" spans="2:19" ht="12" customHeight="1" x14ac:dyDescent="0.2">
      <c r="B24" s="38" t="s">
        <v>27</v>
      </c>
      <c r="D24" s="34" t="s">
        <v>28</v>
      </c>
      <c r="E24" s="34" t="str">
        <f t="shared" si="0"/>
        <v>403TPJBG</v>
      </c>
      <c r="F24" s="34" t="s">
        <v>123</v>
      </c>
      <c r="G24" s="37">
        <f>SUMIF('14.2.2-14.2.3'!$H$12:$H$137,'14.2'!E24,'14.2.2-14.2.3'!$K$12:$K$137)</f>
        <v>0</v>
      </c>
      <c r="H24" s="20" t="s">
        <v>17</v>
      </c>
      <c r="I24" s="7">
        <v>0.22162982918040364</v>
      </c>
      <c r="J24" s="8">
        <f t="shared" si="1"/>
        <v>0</v>
      </c>
      <c r="K24" s="34"/>
      <c r="M24" s="34" t="s">
        <v>30</v>
      </c>
      <c r="N24" s="34" t="s">
        <v>31</v>
      </c>
      <c r="O24" s="34" t="s">
        <v>32</v>
      </c>
      <c r="P24" s="34" t="s">
        <v>33</v>
      </c>
      <c r="Q24" s="34" t="s">
        <v>26</v>
      </c>
      <c r="R24" s="34" t="s">
        <v>34</v>
      </c>
      <c r="S24" s="34" t="s">
        <v>35</v>
      </c>
    </row>
    <row r="25" spans="2:19" ht="12" customHeight="1" x14ac:dyDescent="0.2">
      <c r="B25" s="38" t="s">
        <v>36</v>
      </c>
      <c r="D25" s="34">
        <v>403360</v>
      </c>
      <c r="E25" s="34" t="str">
        <f t="shared" si="0"/>
        <v>403360Situs</v>
      </c>
      <c r="F25" s="34" t="s">
        <v>123</v>
      </c>
      <c r="G25" s="37">
        <f>SUM(M25:R25)</f>
        <v>146515.75253493732</v>
      </c>
      <c r="H25" s="20" t="s">
        <v>25</v>
      </c>
      <c r="I25" s="7" t="s">
        <v>26</v>
      </c>
      <c r="J25" s="8">
        <f>Q25</f>
        <v>5564.2264021996725</v>
      </c>
      <c r="K25" s="34"/>
      <c r="L25" s="5">
        <v>9.0290562941612532E-3</v>
      </c>
      <c r="M25" s="4">
        <f>$M$23*L25</f>
        <v>1306.306281923823</v>
      </c>
      <c r="N25" s="1">
        <f>$N$23*L25</f>
        <v>4965.8781654470804</v>
      </c>
      <c r="O25" s="1">
        <f>$O$23*L25</f>
        <v>67678.035083839088</v>
      </c>
      <c r="P25" s="1">
        <f>$P$23*L25</f>
        <v>58799.202300531659</v>
      </c>
      <c r="Q25" s="1">
        <f>$Q$23*L25</f>
        <v>5564.2264021996725</v>
      </c>
      <c r="R25" s="1">
        <f>$R$23*L25</f>
        <v>8202.1043009959922</v>
      </c>
      <c r="S25" s="1">
        <f t="shared" ref="S25:S36" si="2">SUM(M25:R25)</f>
        <v>146515.75253493732</v>
      </c>
    </row>
    <row r="26" spans="2:19" ht="12" customHeight="1" x14ac:dyDescent="0.2">
      <c r="B26" s="38" t="s">
        <v>36</v>
      </c>
      <c r="D26" s="34">
        <v>403361</v>
      </c>
      <c r="E26" s="34" t="str">
        <f t="shared" si="0"/>
        <v>403361Situs</v>
      </c>
      <c r="F26" s="34" t="s">
        <v>123</v>
      </c>
      <c r="G26" s="37">
        <f t="shared" ref="G26:G36" si="3">SUM(M26:R26)</f>
        <v>283697.41692243773</v>
      </c>
      <c r="H26" s="20" t="s">
        <v>25</v>
      </c>
      <c r="I26" s="7" t="s">
        <v>26</v>
      </c>
      <c r="J26" s="8">
        <f t="shared" ref="J26:J36" si="4">Q26</f>
        <v>10773.97228737751</v>
      </c>
      <c r="K26" s="34"/>
      <c r="L26" s="5">
        <v>1.7482897938158694E-2</v>
      </c>
      <c r="M26" s="4">
        <f>$M$23*L26</f>
        <v>2529.3916284050897</v>
      </c>
      <c r="N26" s="1">
        <f t="shared" ref="N26:N36" si="5">$N$23*L26</f>
        <v>9615.3948221569844</v>
      </c>
      <c r="O26" s="1">
        <f t="shared" ref="O26:O36" si="6">$O$23*L26</f>
        <v>131044.50138283199</v>
      </c>
      <c r="P26" s="1">
        <f t="shared" ref="P26:P36" si="7">$P$23*L26</f>
        <v>113852.48016784397</v>
      </c>
      <c r="Q26" s="1">
        <f t="shared" ref="Q26:Q36" si="8">$Q$23*L26</f>
        <v>10773.97228737751</v>
      </c>
      <c r="R26" s="1">
        <f t="shared" ref="R26:R36" si="9">$R$23*L26</f>
        <v>15881.676633822128</v>
      </c>
      <c r="S26" s="1">
        <f t="shared" si="2"/>
        <v>283697.41692243773</v>
      </c>
    </row>
    <row r="27" spans="2:19" ht="12" customHeight="1" x14ac:dyDescent="0.2">
      <c r="B27" s="38" t="s">
        <v>36</v>
      </c>
      <c r="D27" s="34">
        <v>403362</v>
      </c>
      <c r="E27" s="34" t="str">
        <f t="shared" si="0"/>
        <v>403362Situs</v>
      </c>
      <c r="F27" s="34" t="s">
        <v>123</v>
      </c>
      <c r="G27" s="37">
        <f t="shared" si="3"/>
        <v>2347592.0101041109</v>
      </c>
      <c r="H27" s="20" t="s">
        <v>25</v>
      </c>
      <c r="I27" s="7" t="s">
        <v>26</v>
      </c>
      <c r="J27" s="8">
        <f t="shared" si="4"/>
        <v>89154.464405453444</v>
      </c>
      <c r="L27" s="56">
        <v>0.14467072685511262</v>
      </c>
      <c r="M27" s="4">
        <f>$M$23*L27</f>
        <v>20930.679037135706</v>
      </c>
      <c r="N27" s="1">
        <f t="shared" si="5"/>
        <v>79567.252685503292</v>
      </c>
      <c r="O27" s="1">
        <f t="shared" si="6"/>
        <v>1084391.3481895446</v>
      </c>
      <c r="P27" s="1">
        <f t="shared" si="7"/>
        <v>942127.62199960696</v>
      </c>
      <c r="Q27" s="1">
        <f t="shared" si="8"/>
        <v>89154.464405453444</v>
      </c>
      <c r="R27" s="1">
        <f t="shared" si="9"/>
        <v>131420.643786867</v>
      </c>
      <c r="S27" s="1">
        <f t="shared" si="2"/>
        <v>2347592.0101041109</v>
      </c>
    </row>
    <row r="28" spans="2:19" ht="12" customHeight="1" x14ac:dyDescent="0.2">
      <c r="B28" s="38" t="s">
        <v>36</v>
      </c>
      <c r="D28" s="34">
        <v>403364</v>
      </c>
      <c r="E28" s="34" t="str">
        <f t="shared" si="0"/>
        <v>403364Situs</v>
      </c>
      <c r="F28" s="34" t="s">
        <v>123</v>
      </c>
      <c r="G28" s="37">
        <f t="shared" si="3"/>
        <v>2884258.028058419</v>
      </c>
      <c r="H28" s="20" t="s">
        <v>25</v>
      </c>
      <c r="I28" s="7" t="s">
        <v>26</v>
      </c>
      <c r="J28" s="8">
        <f t="shared" si="4"/>
        <v>109535.42122818599</v>
      </c>
      <c r="L28" s="56">
        <v>0.17774285461910408</v>
      </c>
      <c r="M28" s="4">
        <f>$M$23*L28</f>
        <v>25715.490079085532</v>
      </c>
      <c r="N28" s="1">
        <f t="shared" si="5"/>
        <v>97756.546427561814</v>
      </c>
      <c r="O28" s="1">
        <f t="shared" si="6"/>
        <v>1332286.205657209</v>
      </c>
      <c r="P28" s="1">
        <f t="shared" si="7"/>
        <v>1157500.5987038801</v>
      </c>
      <c r="Q28" s="1">
        <f t="shared" si="8"/>
        <v>109535.42122818599</v>
      </c>
      <c r="R28" s="1">
        <f t="shared" si="9"/>
        <v>161463.76596249655</v>
      </c>
      <c r="S28" s="1">
        <f t="shared" si="2"/>
        <v>2884258.028058419</v>
      </c>
    </row>
    <row r="29" spans="2:19" ht="12" customHeight="1" x14ac:dyDescent="0.2">
      <c r="B29" s="38" t="s">
        <v>36</v>
      </c>
      <c r="D29" s="34">
        <v>403365</v>
      </c>
      <c r="E29" s="34" t="str">
        <f t="shared" si="0"/>
        <v>403365Situs</v>
      </c>
      <c r="F29" s="34" t="s">
        <v>123</v>
      </c>
      <c r="G29" s="37">
        <f t="shared" si="3"/>
        <v>1804088.0174331807</v>
      </c>
      <c r="H29" s="20" t="s">
        <v>25</v>
      </c>
      <c r="I29" s="7" t="s">
        <v>26</v>
      </c>
      <c r="J29" s="8">
        <f t="shared" si="4"/>
        <v>68513.821925735116</v>
      </c>
      <c r="L29" s="5">
        <v>0.11117720782372342</v>
      </c>
      <c r="M29" s="4">
        <f t="shared" ref="M29:M36" si="10">$M$23*L29</f>
        <v>16084.901927214252</v>
      </c>
      <c r="N29" s="1">
        <f t="shared" si="5"/>
        <v>61146.198543940598</v>
      </c>
      <c r="O29" s="1">
        <f t="shared" si="6"/>
        <v>833337.91777141462</v>
      </c>
      <c r="P29" s="1">
        <f t="shared" si="7"/>
        <v>724010.45259432902</v>
      </c>
      <c r="Q29" s="1">
        <f t="shared" si="8"/>
        <v>68513.821925735116</v>
      </c>
      <c r="R29" s="1">
        <f t="shared" si="9"/>
        <v>100994.72467054722</v>
      </c>
      <c r="S29" s="1">
        <f t="shared" si="2"/>
        <v>1804088.0174331807</v>
      </c>
    </row>
    <row r="30" spans="2:19" ht="12" customHeight="1" x14ac:dyDescent="0.2">
      <c r="B30" s="38" t="s">
        <v>36</v>
      </c>
      <c r="D30" s="34">
        <v>403366</v>
      </c>
      <c r="E30" s="34" t="str">
        <f t="shared" si="0"/>
        <v>403366Situs</v>
      </c>
      <c r="F30" s="34" t="s">
        <v>123</v>
      </c>
      <c r="G30" s="37">
        <f t="shared" si="3"/>
        <v>908241.5086829348</v>
      </c>
      <c r="H30" s="20" t="s">
        <v>25</v>
      </c>
      <c r="I30" s="7" t="s">
        <v>26</v>
      </c>
      <c r="J30" s="8">
        <f t="shared" si="4"/>
        <v>34492.273320455293</v>
      </c>
      <c r="K30" s="34"/>
      <c r="L30" s="5">
        <v>5.5970525822038854E-2</v>
      </c>
      <c r="M30" s="4">
        <f t="shared" si="10"/>
        <v>8097.7066818366575</v>
      </c>
      <c r="N30" s="1">
        <f t="shared" si="5"/>
        <v>30783.151974364118</v>
      </c>
      <c r="O30" s="1">
        <f t="shared" si="6"/>
        <v>419531.68601843878</v>
      </c>
      <c r="P30" s="1">
        <f t="shared" si="7"/>
        <v>364492.38585491735</v>
      </c>
      <c r="Q30" s="1">
        <f t="shared" si="8"/>
        <v>34492.273320455293</v>
      </c>
      <c r="R30" s="1">
        <f t="shared" si="9"/>
        <v>50844.304832922477</v>
      </c>
      <c r="S30" s="1">
        <f t="shared" si="2"/>
        <v>908241.5086829348</v>
      </c>
    </row>
    <row r="31" spans="2:19" ht="12" customHeight="1" x14ac:dyDescent="0.2">
      <c r="B31" s="38" t="s">
        <v>36</v>
      </c>
      <c r="D31" s="34">
        <v>403367</v>
      </c>
      <c r="E31" s="34" t="str">
        <f t="shared" si="0"/>
        <v>403367Situs</v>
      </c>
      <c r="F31" s="34" t="s">
        <v>123</v>
      </c>
      <c r="G31" s="37">
        <f t="shared" si="3"/>
        <v>2094155.1419311753</v>
      </c>
      <c r="H31" s="20" t="s">
        <v>25</v>
      </c>
      <c r="I31" s="7" t="s">
        <v>26</v>
      </c>
      <c r="J31" s="8">
        <f t="shared" si="4"/>
        <v>79529.696496334713</v>
      </c>
      <c r="K31" s="34"/>
      <c r="L31" s="5">
        <v>0.12905263999306202</v>
      </c>
      <c r="M31" s="4">
        <f t="shared" si="10"/>
        <v>18671.084643785671</v>
      </c>
      <c r="N31" s="1">
        <f t="shared" si="5"/>
        <v>70977.482724221016</v>
      </c>
      <c r="O31" s="1">
        <f t="shared" si="6"/>
        <v>967324.69181308255</v>
      </c>
      <c r="P31" s="1">
        <f t="shared" si="7"/>
        <v>840419.20209055848</v>
      </c>
      <c r="Q31" s="1">
        <f t="shared" si="8"/>
        <v>79529.696496334713</v>
      </c>
      <c r="R31" s="1">
        <f t="shared" si="9"/>
        <v>117232.98416319268</v>
      </c>
      <c r="S31" s="1">
        <f t="shared" si="2"/>
        <v>2094155.1419311753</v>
      </c>
    </row>
    <row r="32" spans="2:19" ht="12" customHeight="1" x14ac:dyDescent="0.2">
      <c r="B32" s="38" t="s">
        <v>36</v>
      </c>
      <c r="D32" s="34">
        <v>403368</v>
      </c>
      <c r="E32" s="34" t="str">
        <f t="shared" si="0"/>
        <v>403368Situs</v>
      </c>
      <c r="F32" s="34" t="s">
        <v>123</v>
      </c>
      <c r="G32" s="37">
        <f t="shared" si="3"/>
        <v>3119492.049556144</v>
      </c>
      <c r="H32" s="20" t="s">
        <v>25</v>
      </c>
      <c r="I32" s="7" t="s">
        <v>26</v>
      </c>
      <c r="J32" s="8">
        <f t="shared" si="4"/>
        <v>118468.89991882123</v>
      </c>
      <c r="K32" s="34"/>
      <c r="L32" s="5">
        <v>0.19223918819182648</v>
      </c>
      <c r="M32" s="4">
        <f t="shared" si="10"/>
        <v>27812.791390979677</v>
      </c>
      <c r="N32" s="1">
        <f t="shared" si="5"/>
        <v>105729.36485094133</v>
      </c>
      <c r="O32" s="1">
        <f t="shared" si="6"/>
        <v>1440944.6678661744</v>
      </c>
      <c r="P32" s="1">
        <f t="shared" si="7"/>
        <v>1251903.9142430346</v>
      </c>
      <c r="Q32" s="1">
        <f t="shared" si="8"/>
        <v>118468.89991882123</v>
      </c>
      <c r="R32" s="1">
        <f t="shared" si="9"/>
        <v>174632.41128619303</v>
      </c>
      <c r="S32" s="1">
        <f t="shared" si="2"/>
        <v>3119492.049556144</v>
      </c>
    </row>
    <row r="33" spans="2:19" ht="12" customHeight="1" x14ac:dyDescent="0.2">
      <c r="B33" s="38" t="s">
        <v>36</v>
      </c>
      <c r="D33" s="34">
        <v>403369</v>
      </c>
      <c r="E33" s="34" t="str">
        <f t="shared" si="0"/>
        <v>403369Situs</v>
      </c>
      <c r="F33" s="34" t="s">
        <v>123</v>
      </c>
      <c r="G33" s="37">
        <f t="shared" si="3"/>
        <v>1962972.3661941998</v>
      </c>
      <c r="H33" s="20" t="s">
        <v>25</v>
      </c>
      <c r="I33" s="7" t="s">
        <v>26</v>
      </c>
      <c r="J33" s="8">
        <f t="shared" si="4"/>
        <v>74547.770309964661</v>
      </c>
      <c r="K33" s="34"/>
      <c r="L33" s="5">
        <v>0.1209684808056665</v>
      </c>
      <c r="M33" s="4">
        <f t="shared" si="10"/>
        <v>17501.484235225147</v>
      </c>
      <c r="N33" s="1">
        <f t="shared" si="5"/>
        <v>66531.287209785471</v>
      </c>
      <c r="O33" s="1">
        <f t="shared" si="6"/>
        <v>906729.21081450954</v>
      </c>
      <c r="P33" s="1">
        <f t="shared" si="7"/>
        <v>787773.37776484725</v>
      </c>
      <c r="Q33" s="1">
        <f t="shared" si="8"/>
        <v>74547.770309964661</v>
      </c>
      <c r="R33" s="1">
        <f t="shared" si="9"/>
        <v>109889.23585986762</v>
      </c>
      <c r="S33" s="1">
        <f t="shared" si="2"/>
        <v>1962972.3661941998</v>
      </c>
    </row>
    <row r="34" spans="2:19" ht="12" customHeight="1" x14ac:dyDescent="0.2">
      <c r="B34" s="38" t="s">
        <v>36</v>
      </c>
      <c r="D34" s="34">
        <v>403370</v>
      </c>
      <c r="E34" s="34" t="str">
        <f t="shared" si="0"/>
        <v>403370Situs</v>
      </c>
      <c r="F34" s="34" t="s">
        <v>123</v>
      </c>
      <c r="G34" s="37">
        <f t="shared" si="3"/>
        <v>532478.98354482336</v>
      </c>
      <c r="H34" s="20" t="s">
        <v>25</v>
      </c>
      <c r="I34" s="7" t="s">
        <v>26</v>
      </c>
      <c r="J34" s="8">
        <f t="shared" si="4"/>
        <v>20221.94588360082</v>
      </c>
      <c r="K34" s="34"/>
      <c r="L34" s="5">
        <v>3.2814101109964529E-2</v>
      </c>
      <c r="M34" s="4">
        <f t="shared" si="10"/>
        <v>4747.4802481129173</v>
      </c>
      <c r="N34" s="1">
        <f t="shared" si="5"/>
        <v>18047.382019992474</v>
      </c>
      <c r="O34" s="1">
        <f t="shared" si="6"/>
        <v>245960.79743139108</v>
      </c>
      <c r="P34" s="1">
        <f t="shared" si="7"/>
        <v>213692.65032964761</v>
      </c>
      <c r="Q34" s="1">
        <f t="shared" si="8"/>
        <v>20221.94588360082</v>
      </c>
      <c r="R34" s="1">
        <f t="shared" si="9"/>
        <v>29808.727632078564</v>
      </c>
      <c r="S34" s="1">
        <f t="shared" si="2"/>
        <v>532478.98354482336</v>
      </c>
    </row>
    <row r="35" spans="2:19" ht="12" customHeight="1" x14ac:dyDescent="0.2">
      <c r="B35" s="38" t="s">
        <v>36</v>
      </c>
      <c r="D35" s="34">
        <v>403371</v>
      </c>
      <c r="E35" s="34" t="str">
        <f t="shared" si="0"/>
        <v>403371Situs</v>
      </c>
      <c r="F35" s="34" t="s">
        <v>123</v>
      </c>
      <c r="G35" s="37">
        <f t="shared" si="3"/>
        <v>17588.447899391482</v>
      </c>
      <c r="H35" s="20" t="s">
        <v>25</v>
      </c>
      <c r="I35" s="7" t="s">
        <v>26</v>
      </c>
      <c r="J35" s="8">
        <f t="shared" si="4"/>
        <v>667.95620595246817</v>
      </c>
      <c r="K35" s="34"/>
      <c r="L35" s="5">
        <v>1.0838908681348764E-3</v>
      </c>
      <c r="M35" s="4">
        <f t="shared" si="10"/>
        <v>156.81522008895431</v>
      </c>
      <c r="N35" s="1">
        <f t="shared" si="5"/>
        <v>596.12763731234043</v>
      </c>
      <c r="O35" s="1">
        <f t="shared" si="6"/>
        <v>8124.3932711020143</v>
      </c>
      <c r="P35" s="1">
        <f t="shared" si="7"/>
        <v>7058.535947812672</v>
      </c>
      <c r="Q35" s="1">
        <f t="shared" si="8"/>
        <v>667.95620595246817</v>
      </c>
      <c r="R35" s="1">
        <f t="shared" si="9"/>
        <v>984.61961712303128</v>
      </c>
      <c r="S35" s="1">
        <f t="shared" si="2"/>
        <v>17588.447899391482</v>
      </c>
    </row>
    <row r="36" spans="2:19" ht="12" customHeight="1" x14ac:dyDescent="0.2">
      <c r="B36" s="38" t="s">
        <v>36</v>
      </c>
      <c r="D36" s="34">
        <v>403373</v>
      </c>
      <c r="E36" s="34" t="str">
        <f t="shared" si="0"/>
        <v>403373Situs</v>
      </c>
      <c r="F36" s="34" t="s">
        <v>123</v>
      </c>
      <c r="G36" s="37">
        <f t="shared" si="3"/>
        <v>126059.38908325606</v>
      </c>
      <c r="H36" s="20" t="s">
        <v>25</v>
      </c>
      <c r="I36" s="7" t="s">
        <v>26</v>
      </c>
      <c r="J36" s="8">
        <f t="shared" si="4"/>
        <v>4787.3554129611912</v>
      </c>
      <c r="K36" s="34"/>
      <c r="L36" s="5">
        <v>7.7684296790468815E-3</v>
      </c>
      <c r="M36" s="4">
        <f t="shared" si="10"/>
        <v>1123.9212781278927</v>
      </c>
      <c r="N36" s="1">
        <f t="shared" si="5"/>
        <v>4272.5478794429828</v>
      </c>
      <c r="O36" s="1">
        <f t="shared" si="6"/>
        <v>58228.904465337706</v>
      </c>
      <c r="P36" s="1">
        <f t="shared" si="7"/>
        <v>50589.724260675212</v>
      </c>
      <c r="Q36" s="1">
        <f t="shared" si="8"/>
        <v>4787.3554129611912</v>
      </c>
      <c r="R36" s="1">
        <f t="shared" si="9"/>
        <v>7056.9357867110657</v>
      </c>
      <c r="S36" s="1">
        <f t="shared" si="2"/>
        <v>126059.38908325606</v>
      </c>
    </row>
    <row r="37" spans="2:19" ht="12" customHeight="1" x14ac:dyDescent="0.2">
      <c r="B37" s="38" t="s">
        <v>37</v>
      </c>
      <c r="D37" s="34" t="s">
        <v>38</v>
      </c>
      <c r="E37" s="34" t="str">
        <f t="shared" si="0"/>
        <v>403GPCA</v>
      </c>
      <c r="F37" s="34" t="s">
        <v>123</v>
      </c>
      <c r="G37" s="37">
        <f>SUMIF('14.2.2-14.2.3'!$H$12:$H$137,'14.2'!E37,'14.2.2-14.2.3'!$K$12:$K$137)</f>
        <v>34417.842372832354</v>
      </c>
      <c r="H37" s="20" t="s">
        <v>30</v>
      </c>
      <c r="I37" s="7">
        <v>0</v>
      </c>
      <c r="J37" s="8">
        <f t="shared" ref="J37:J51" si="11">G37*I37</f>
        <v>0</v>
      </c>
      <c r="K37" s="34"/>
      <c r="L37" s="34"/>
      <c r="M37" s="23">
        <f>SUM(M25:M36)</f>
        <v>144678.05265192135</v>
      </c>
      <c r="N37" s="23">
        <f t="shared" ref="N37:S37" si="12">SUM(N25:N36)</f>
        <v>549988.61494066962</v>
      </c>
      <c r="O37" s="23">
        <f t="shared" si="12"/>
        <v>7495582.359764874</v>
      </c>
      <c r="P37" s="23">
        <f t="shared" si="12"/>
        <v>6512220.1462576836</v>
      </c>
      <c r="Q37" s="23">
        <f t="shared" si="12"/>
        <v>616257.80379704211</v>
      </c>
      <c r="R37" s="23">
        <f t="shared" si="12"/>
        <v>908412.13453281741</v>
      </c>
      <c r="S37" s="23">
        <f t="shared" si="12"/>
        <v>16227139.111945011</v>
      </c>
    </row>
    <row r="38" spans="2:19" ht="12" customHeight="1" x14ac:dyDescent="0.2">
      <c r="B38" s="38" t="s">
        <v>37</v>
      </c>
      <c r="D38" s="34" t="s">
        <v>38</v>
      </c>
      <c r="E38" s="34" t="str">
        <f t="shared" si="0"/>
        <v>403GPOR</v>
      </c>
      <c r="F38" s="34" t="s">
        <v>123</v>
      </c>
      <c r="G38" s="37">
        <f>SUMIF('14.2.2-14.2.3'!$H$12:$H$137,'14.2'!E38,'14.2.2-14.2.3'!$K$12:$K$137)</f>
        <v>1121939.7508657258</v>
      </c>
      <c r="H38" s="20" t="s">
        <v>32</v>
      </c>
      <c r="I38" s="7">
        <v>0</v>
      </c>
      <c r="J38" s="8">
        <f t="shared" si="11"/>
        <v>0</v>
      </c>
      <c r="K38" s="34"/>
      <c r="M38" s="38"/>
      <c r="N38" s="38"/>
      <c r="S38" s="1"/>
    </row>
    <row r="39" spans="2:19" ht="12" customHeight="1" x14ac:dyDescent="0.2">
      <c r="B39" s="38" t="s">
        <v>37</v>
      </c>
      <c r="D39" s="34" t="s">
        <v>38</v>
      </c>
      <c r="E39" s="34" t="str">
        <f t="shared" si="0"/>
        <v>403GPWA</v>
      </c>
      <c r="F39" s="34" t="s">
        <v>123</v>
      </c>
      <c r="G39" s="37">
        <f>SUMIF('14.2.2-14.2.3'!$H$12:$H$137,'14.2'!E39,'14.2.2-14.2.3'!$K$12:$K$137)</f>
        <v>72285.22615349642</v>
      </c>
      <c r="H39" s="20" t="s">
        <v>26</v>
      </c>
      <c r="I39" s="7">
        <v>1</v>
      </c>
      <c r="J39" s="8">
        <f t="shared" si="11"/>
        <v>72285.22615349642</v>
      </c>
      <c r="K39" s="34"/>
      <c r="S39" s="1"/>
    </row>
    <row r="40" spans="2:19" ht="12" customHeight="1" x14ac:dyDescent="0.2">
      <c r="B40" s="38" t="s">
        <v>37</v>
      </c>
      <c r="D40" s="34" t="s">
        <v>38</v>
      </c>
      <c r="E40" s="34" t="str">
        <f t="shared" si="0"/>
        <v>403GPWYP</v>
      </c>
      <c r="F40" s="34" t="s">
        <v>123</v>
      </c>
      <c r="G40" s="37">
        <f>SUMIF('14.2.2-14.2.3'!$H$12:$H$137,'14.2'!E40,'14.2.2-14.2.3'!$K$12:$K$137)</f>
        <v>344434.34864234924</v>
      </c>
      <c r="H40" s="20" t="s">
        <v>34</v>
      </c>
      <c r="I40" s="7">
        <v>0</v>
      </c>
      <c r="J40" s="8">
        <f t="shared" si="11"/>
        <v>0</v>
      </c>
      <c r="K40" s="34"/>
      <c r="S40" s="1"/>
    </row>
    <row r="41" spans="2:19" ht="12" customHeight="1" x14ac:dyDescent="0.2">
      <c r="B41" s="38" t="s">
        <v>37</v>
      </c>
      <c r="D41" s="34" t="s">
        <v>38</v>
      </c>
      <c r="E41" s="34" t="str">
        <f t="shared" si="0"/>
        <v>403GPUT</v>
      </c>
      <c r="F41" s="34" t="s">
        <v>123</v>
      </c>
      <c r="G41" s="37">
        <f>SUMIF('14.2.2-14.2.3'!$H$12:$H$137,'14.2'!E41,'14.2.2-14.2.3'!$K$12:$K$137)</f>
        <v>505071.45682092011</v>
      </c>
      <c r="H41" s="20" t="s">
        <v>33</v>
      </c>
      <c r="I41" s="7">
        <v>0</v>
      </c>
      <c r="J41" s="8">
        <f t="shared" si="11"/>
        <v>0</v>
      </c>
      <c r="K41" s="34"/>
      <c r="S41" s="1"/>
    </row>
    <row r="42" spans="2:19" ht="12" customHeight="1" x14ac:dyDescent="0.2">
      <c r="B42" s="38" t="s">
        <v>37</v>
      </c>
      <c r="D42" s="34" t="s">
        <v>38</v>
      </c>
      <c r="E42" s="34" t="str">
        <f t="shared" si="0"/>
        <v>403GPID</v>
      </c>
      <c r="F42" s="34" t="s">
        <v>123</v>
      </c>
      <c r="G42" s="37">
        <f>SUMIF('14.2.2-14.2.3'!$H$12:$H$137,'14.2'!E42,'14.2.2-14.2.3'!$K$12:$K$137)</f>
        <v>72925.194822631544</v>
      </c>
      <c r="H42" s="20" t="s">
        <v>31</v>
      </c>
      <c r="I42" s="7">
        <v>0</v>
      </c>
      <c r="J42" s="8">
        <f t="shared" si="11"/>
        <v>0</v>
      </c>
    </row>
    <row r="43" spans="2:19" ht="12" customHeight="1" x14ac:dyDescent="0.2">
      <c r="B43" s="38" t="s">
        <v>37</v>
      </c>
      <c r="D43" s="34" t="s">
        <v>38</v>
      </c>
      <c r="E43" s="34" t="str">
        <f t="shared" si="0"/>
        <v>403GPWYU</v>
      </c>
      <c r="F43" s="34" t="s">
        <v>123</v>
      </c>
      <c r="G43" s="37">
        <f>SUMIF('14.2.2-14.2.3'!$H$12:$H$137,'14.2'!E43,'14.2.2-14.2.3'!$K$12:$K$137)</f>
        <v>-6755.110248967947</v>
      </c>
      <c r="H43" s="20" t="s">
        <v>39</v>
      </c>
      <c r="I43" s="7">
        <v>0</v>
      </c>
      <c r="J43" s="8">
        <f t="shared" si="11"/>
        <v>0</v>
      </c>
    </row>
    <row r="44" spans="2:19" ht="12" customHeight="1" x14ac:dyDescent="0.2">
      <c r="B44" s="38" t="s">
        <v>37</v>
      </c>
      <c r="D44" s="34" t="s">
        <v>38</v>
      </c>
      <c r="E44" s="34" t="str">
        <f t="shared" si="0"/>
        <v>403GPCAGE</v>
      </c>
      <c r="F44" s="34" t="s">
        <v>123</v>
      </c>
      <c r="G44" s="37">
        <f>SUMIF('14.2.2-14.2.3'!$H$12:$H$137,'14.2'!E44,'14.2.2-14.2.3'!$K$12:$K$137)</f>
        <v>33056.925234045368</v>
      </c>
      <c r="H44" s="20" t="s">
        <v>13</v>
      </c>
      <c r="I44" s="7">
        <v>0</v>
      </c>
      <c r="J44" s="8">
        <f t="shared" si="11"/>
        <v>0</v>
      </c>
    </row>
    <row r="45" spans="2:19" ht="12" customHeight="1" x14ac:dyDescent="0.2">
      <c r="B45" s="38" t="s">
        <v>37</v>
      </c>
      <c r="D45" s="34" t="s">
        <v>38</v>
      </c>
      <c r="E45" s="34" t="str">
        <f t="shared" si="0"/>
        <v>403GPCAGW</v>
      </c>
      <c r="F45" s="34" t="s">
        <v>123</v>
      </c>
      <c r="G45" s="37">
        <f>SUMIF('14.2.2-14.2.3'!$H$12:$H$137,'14.2'!E45,'14.2.2-14.2.3'!$K$12:$K$137)</f>
        <v>158574.64828973985</v>
      </c>
      <c r="H45" s="20" t="s">
        <v>14</v>
      </c>
      <c r="I45" s="7">
        <v>0.22162982918040364</v>
      </c>
      <c r="J45" s="8">
        <f t="shared" si="11"/>
        <v>35144.872212797629</v>
      </c>
    </row>
    <row r="46" spans="2:19" ht="12" customHeight="1" x14ac:dyDescent="0.2">
      <c r="B46" s="38" t="s">
        <v>37</v>
      </c>
      <c r="D46" s="34" t="s">
        <v>38</v>
      </c>
      <c r="E46" s="34" t="str">
        <f t="shared" si="0"/>
        <v>403GPSG</v>
      </c>
      <c r="F46" s="34" t="s">
        <v>123</v>
      </c>
      <c r="G46" s="37">
        <f>SUMIF('14.2.2-14.2.3'!$H$12:$H$137,'14.2'!E46,'14.2.2-14.2.3'!$K$12:$K$137)</f>
        <v>-102101.67428344302</v>
      </c>
      <c r="H46" s="20" t="s">
        <v>15</v>
      </c>
      <c r="I46" s="7">
        <v>7.9787774498314715E-2</v>
      </c>
      <c r="J46" s="8">
        <f t="shared" si="11"/>
        <v>-8146.4653636277299</v>
      </c>
      <c r="K46" s="34"/>
    </row>
    <row r="47" spans="2:19" ht="12" customHeight="1" x14ac:dyDescent="0.2">
      <c r="B47" s="38" t="s">
        <v>40</v>
      </c>
      <c r="D47" s="34" t="s">
        <v>38</v>
      </c>
      <c r="E47" s="34" t="str">
        <f t="shared" si="0"/>
        <v>403GPSO</v>
      </c>
      <c r="F47" s="34" t="s">
        <v>123</v>
      </c>
      <c r="G47" s="37">
        <f>SUMIF('14.2.2-14.2.3'!$H$12:$H$137,'14.2'!E47,'14.2.2-14.2.3'!$K$12:$K$137)</f>
        <v>8408009.1247975677</v>
      </c>
      <c r="H47" s="20" t="s">
        <v>41</v>
      </c>
      <c r="I47" s="7">
        <v>7.0845810240555085E-2</v>
      </c>
      <c r="J47" s="8">
        <f t="shared" si="11"/>
        <v>595672.21895626409</v>
      </c>
      <c r="K47" s="34"/>
    </row>
    <row r="48" spans="2:19" ht="12" customHeight="1" x14ac:dyDescent="0.2">
      <c r="B48" s="38" t="s">
        <v>37</v>
      </c>
      <c r="D48" s="34" t="s">
        <v>38</v>
      </c>
      <c r="E48" s="34" t="str">
        <f>D48&amp;H48</f>
        <v>403GPJBG</v>
      </c>
      <c r="F48" s="34" t="s">
        <v>123</v>
      </c>
      <c r="G48" s="37">
        <f>SUMIF('14.2.2-14.2.3'!$H$12:$H$137,'14.2'!E48,'14.2.2-14.2.3'!$K$12:$K$137)</f>
        <v>-24319.973957218579</v>
      </c>
      <c r="H48" s="20" t="s">
        <v>17</v>
      </c>
      <c r="I48" s="7">
        <v>0.22162982918040364</v>
      </c>
      <c r="J48" s="8">
        <f t="shared" si="11"/>
        <v>-5390.0316738102183</v>
      </c>
      <c r="K48" s="34"/>
    </row>
    <row r="49" spans="1:14" ht="12" customHeight="1" x14ac:dyDescent="0.2">
      <c r="B49" s="38" t="s">
        <v>37</v>
      </c>
      <c r="D49" s="34" t="s">
        <v>38</v>
      </c>
      <c r="E49" s="34" t="str">
        <f t="shared" ref="E49" si="13">D49&amp;H49</f>
        <v>403GPJBE</v>
      </c>
      <c r="F49" s="34" t="s">
        <v>123</v>
      </c>
      <c r="G49" s="37">
        <f>SUMIF('14.2.2-14.2.3'!$H$12:$H$137,'14.2'!E49,'14.2.2-14.2.3'!$K$12:$K$137)</f>
        <v>0</v>
      </c>
      <c r="H49" s="20" t="s">
        <v>42</v>
      </c>
      <c r="I49" s="7">
        <v>0</v>
      </c>
      <c r="J49" s="8">
        <f t="shared" si="11"/>
        <v>0</v>
      </c>
      <c r="K49" s="34"/>
    </row>
    <row r="50" spans="1:14" ht="12" customHeight="1" x14ac:dyDescent="0.2">
      <c r="B50" s="38" t="s">
        <v>37</v>
      </c>
      <c r="D50" s="34" t="s">
        <v>38</v>
      </c>
      <c r="E50" s="34" t="str">
        <f>D50&amp;H50</f>
        <v>403GPCN</v>
      </c>
      <c r="F50" s="34" t="s">
        <v>123</v>
      </c>
      <c r="G50" s="37">
        <f>SUMIF('14.2.2-14.2.3'!$H$12:$H$137,'14.2'!E50,'14.2.2-14.2.3'!$K$12:$K$137)</f>
        <v>-68412.123555844999</v>
      </c>
      <c r="H50" s="20" t="s">
        <v>43</v>
      </c>
      <c r="I50" s="7">
        <v>6.742981175467383E-2</v>
      </c>
      <c r="J50" s="8">
        <f t="shared" si="11"/>
        <v>-4613.0166131081151</v>
      </c>
      <c r="K50" s="34"/>
    </row>
    <row r="51" spans="1:14" ht="12" customHeight="1" x14ac:dyDescent="0.2">
      <c r="B51" s="38" t="s">
        <v>37</v>
      </c>
      <c r="D51" s="34" t="s">
        <v>38</v>
      </c>
      <c r="E51" s="34" t="str">
        <f>D51&amp;H51</f>
        <v>403GPCAEE</v>
      </c>
      <c r="F51" s="34" t="s">
        <v>123</v>
      </c>
      <c r="G51" s="37">
        <f>SUMIF('14.2.2-14.2.3'!$H$12:$H$137,'14.2'!E51,'14.2.2-14.2.3'!$K$12:$K$137)</f>
        <v>-4977.6708318215387</v>
      </c>
      <c r="H51" s="20" t="s">
        <v>44</v>
      </c>
      <c r="I51" s="7">
        <v>0</v>
      </c>
      <c r="J51" s="8">
        <f t="shared" si="11"/>
        <v>0</v>
      </c>
      <c r="K51" s="34"/>
    </row>
    <row r="52" spans="1:14" ht="12" customHeight="1" x14ac:dyDescent="0.2">
      <c r="B52" s="33" t="s">
        <v>45</v>
      </c>
      <c r="D52" s="34"/>
      <c r="E52" s="34"/>
      <c r="F52" s="34"/>
      <c r="G52" s="6">
        <f>SUM(G9:G51)</f>
        <v>44681784.431142852</v>
      </c>
      <c r="H52" s="34"/>
      <c r="I52" s="7"/>
      <c r="J52" s="6">
        <f>SUM(J9:J51)</f>
        <v>2553798.7811355367</v>
      </c>
      <c r="K52" s="34" t="s">
        <v>46</v>
      </c>
      <c r="L52" s="57"/>
      <c r="M52" s="57"/>
      <c r="N52" s="57"/>
    </row>
    <row r="53" spans="1:14" ht="12" customHeight="1" x14ac:dyDescent="0.2">
      <c r="I53" s="7"/>
      <c r="J53" s="8"/>
      <c r="K53" s="34" t="s">
        <v>47</v>
      </c>
    </row>
    <row r="54" spans="1:14" ht="12" customHeight="1" x14ac:dyDescent="0.2">
      <c r="D54" s="34"/>
      <c r="E54" s="34"/>
      <c r="F54" s="34"/>
      <c r="G54" s="34"/>
      <c r="H54" s="34"/>
      <c r="I54" s="34"/>
      <c r="J54" s="34"/>
      <c r="K54" s="34"/>
    </row>
    <row r="55" spans="1:14" ht="12" customHeight="1" thickBot="1" x14ac:dyDescent="0.25">
      <c r="B55" s="12" t="s">
        <v>48</v>
      </c>
      <c r="D55" s="34"/>
      <c r="E55" s="34"/>
      <c r="F55" s="34"/>
      <c r="G55" s="34"/>
      <c r="H55" s="34"/>
      <c r="I55" s="34"/>
      <c r="J55" s="34"/>
      <c r="K55" s="34"/>
    </row>
    <row r="56" spans="1:14" ht="12" customHeight="1" x14ac:dyDescent="0.2">
      <c r="A56" s="42"/>
      <c r="B56" s="43"/>
      <c r="C56" s="44"/>
      <c r="D56" s="45"/>
      <c r="E56" s="45"/>
      <c r="F56" s="45"/>
      <c r="G56" s="58"/>
      <c r="H56" s="45"/>
      <c r="I56" s="45"/>
      <c r="J56" s="45"/>
      <c r="K56" s="46"/>
    </row>
    <row r="57" spans="1:14" ht="12" customHeight="1" x14ac:dyDescent="0.2">
      <c r="A57" s="47"/>
      <c r="B57" s="41"/>
      <c r="D57" s="34"/>
      <c r="E57" s="34"/>
      <c r="F57" s="34"/>
      <c r="G57" s="34"/>
      <c r="H57" s="34"/>
      <c r="I57" s="34"/>
      <c r="J57" s="34"/>
      <c r="K57" s="49"/>
    </row>
    <row r="58" spans="1:14" ht="12" customHeight="1" x14ac:dyDescent="0.2">
      <c r="A58" s="47"/>
      <c r="B58" s="41"/>
      <c r="D58" s="34"/>
      <c r="E58" s="34"/>
      <c r="F58" s="34"/>
      <c r="G58" s="34"/>
      <c r="H58" s="34"/>
      <c r="I58" s="34"/>
      <c r="J58" s="34"/>
      <c r="K58" s="49"/>
    </row>
    <row r="59" spans="1:14" ht="12" customHeight="1" x14ac:dyDescent="0.2">
      <c r="A59" s="47"/>
      <c r="D59" s="34"/>
      <c r="E59" s="34"/>
      <c r="F59" s="34"/>
      <c r="G59" s="34"/>
      <c r="H59" s="34"/>
      <c r="I59" s="34"/>
      <c r="J59" s="34"/>
      <c r="K59" s="49"/>
    </row>
    <row r="60" spans="1:14" ht="12" customHeight="1" x14ac:dyDescent="0.2">
      <c r="A60" s="47"/>
      <c r="D60" s="34"/>
      <c r="E60" s="34"/>
      <c r="F60" s="34"/>
      <c r="G60" s="34"/>
      <c r="H60" s="34"/>
      <c r="I60" s="34"/>
      <c r="J60" s="34"/>
      <c r="K60" s="49"/>
    </row>
    <row r="61" spans="1:14" ht="12" customHeight="1" x14ac:dyDescent="0.2">
      <c r="A61" s="47"/>
      <c r="D61" s="34"/>
      <c r="E61" s="34"/>
      <c r="F61" s="34"/>
      <c r="G61" s="34"/>
      <c r="H61" s="34"/>
      <c r="I61" s="34"/>
      <c r="J61" s="34"/>
      <c r="K61" s="49"/>
    </row>
    <row r="62" spans="1:14" ht="12" customHeight="1" x14ac:dyDescent="0.2">
      <c r="A62" s="47"/>
      <c r="D62" s="34"/>
      <c r="E62" s="34"/>
      <c r="F62" s="34"/>
      <c r="G62" s="34"/>
      <c r="H62" s="34"/>
      <c r="I62" s="34"/>
      <c r="J62" s="34"/>
      <c r="K62" s="49"/>
    </row>
    <row r="63" spans="1:14" ht="12" customHeight="1" thickBot="1" x14ac:dyDescent="0.25">
      <c r="A63" s="50"/>
      <c r="B63" s="51"/>
      <c r="C63" s="51"/>
      <c r="D63" s="52"/>
      <c r="E63" s="52"/>
      <c r="F63" s="52"/>
      <c r="G63" s="52"/>
      <c r="H63" s="52"/>
      <c r="I63" s="52"/>
      <c r="J63" s="52"/>
      <c r="K63" s="53"/>
    </row>
    <row r="64" spans="1:14" ht="12" customHeight="1" x14ac:dyDescent="0.2">
      <c r="D64" s="34"/>
      <c r="E64" s="34"/>
      <c r="F64" s="34"/>
      <c r="G64" s="34"/>
      <c r="H64" s="34"/>
      <c r="I64" s="34"/>
      <c r="J64" s="34"/>
      <c r="K64" s="34"/>
    </row>
    <row r="65" spans="4:11" ht="12" customHeight="1" x14ac:dyDescent="0.2">
      <c r="D65" s="34"/>
      <c r="E65" s="34"/>
      <c r="F65" s="34"/>
      <c r="G65" s="34"/>
      <c r="H65" s="34"/>
      <c r="I65" s="34"/>
      <c r="J65" s="34"/>
      <c r="K65" s="34"/>
    </row>
    <row r="66" spans="4:11" ht="12" customHeight="1" x14ac:dyDescent="0.2"/>
    <row r="68" spans="4:11" x14ac:dyDescent="0.2">
      <c r="D68" s="35"/>
      <c r="E68" s="35"/>
      <c r="H68" s="35"/>
    </row>
    <row r="69" spans="4:11" x14ac:dyDescent="0.2">
      <c r="D69" s="39"/>
      <c r="E69" s="39"/>
    </row>
    <row r="70" spans="4:11" x14ac:dyDescent="0.2">
      <c r="D70" s="39"/>
      <c r="E70" s="39"/>
    </row>
    <row r="71" spans="4:11" x14ac:dyDescent="0.2">
      <c r="D71" s="39"/>
      <c r="E71" s="39"/>
    </row>
    <row r="72" spans="4:11" x14ac:dyDescent="0.2">
      <c r="D72" s="39"/>
      <c r="E72" s="39"/>
    </row>
    <row r="73" spans="4:11" x14ac:dyDescent="0.2">
      <c r="D73" s="39"/>
      <c r="E73" s="39"/>
    </row>
    <row r="74" spans="4:11" x14ac:dyDescent="0.2">
      <c r="D74" s="39"/>
      <c r="E74" s="39"/>
    </row>
    <row r="75" spans="4:11" x14ac:dyDescent="0.2">
      <c r="D75" s="39"/>
      <c r="E75" s="39"/>
    </row>
    <row r="76" spans="4:11" x14ac:dyDescent="0.2">
      <c r="D76" s="39"/>
      <c r="E76" s="39"/>
    </row>
    <row r="77" spans="4:11" x14ac:dyDescent="0.2">
      <c r="D77" s="39"/>
      <c r="E77" s="39"/>
    </row>
    <row r="78" spans="4:11" x14ac:dyDescent="0.2">
      <c r="D78" s="39"/>
      <c r="E78" s="39"/>
    </row>
    <row r="79" spans="4:11" x14ac:dyDescent="0.2">
      <c r="D79" s="39"/>
      <c r="E79" s="39"/>
    </row>
    <row r="80" spans="4:11" x14ac:dyDescent="0.2">
      <c r="D80" s="39"/>
      <c r="E80" s="39"/>
    </row>
    <row r="81" spans="4:5" x14ac:dyDescent="0.2">
      <c r="D81" s="39"/>
      <c r="E81" s="39"/>
    </row>
    <row r="82" spans="4:5" x14ac:dyDescent="0.2">
      <c r="D82" s="39"/>
      <c r="E82" s="39"/>
    </row>
    <row r="83" spans="4:5" x14ac:dyDescent="0.2">
      <c r="D83" s="39"/>
      <c r="E83" s="39"/>
    </row>
    <row r="84" spans="4:5" x14ac:dyDescent="0.2">
      <c r="D84" s="39"/>
      <c r="E84" s="39"/>
    </row>
    <row r="85" spans="4:5" x14ac:dyDescent="0.2">
      <c r="D85" s="39"/>
      <c r="E85" s="39"/>
    </row>
    <row r="86" spans="4:5" x14ac:dyDescent="0.2">
      <c r="D86" s="39"/>
      <c r="E86" s="39"/>
    </row>
    <row r="87" spans="4:5" x14ac:dyDescent="0.2">
      <c r="D87" s="39"/>
      <c r="E87" s="39"/>
    </row>
    <row r="88" spans="4:5" x14ac:dyDescent="0.2">
      <c r="D88" s="39"/>
      <c r="E88" s="39"/>
    </row>
    <row r="89" spans="4:5" x14ac:dyDescent="0.2">
      <c r="D89" s="39"/>
      <c r="E89" s="39"/>
    </row>
    <row r="90" spans="4:5" x14ac:dyDescent="0.2">
      <c r="D90" s="39"/>
      <c r="E90" s="39"/>
    </row>
    <row r="91" spans="4:5" x14ac:dyDescent="0.2">
      <c r="D91" s="39"/>
      <c r="E91" s="39"/>
    </row>
    <row r="92" spans="4:5" x14ac:dyDescent="0.2">
      <c r="D92" s="39"/>
      <c r="E92" s="39"/>
    </row>
    <row r="93" spans="4:5" x14ac:dyDescent="0.2">
      <c r="D93" s="39"/>
      <c r="E93" s="39"/>
    </row>
    <row r="94" spans="4:5" x14ac:dyDescent="0.2">
      <c r="D94" s="39"/>
      <c r="E94" s="39"/>
    </row>
    <row r="95" spans="4:5" x14ac:dyDescent="0.2">
      <c r="D95" s="39"/>
      <c r="E95" s="39"/>
    </row>
    <row r="96" spans="4:5" x14ac:dyDescent="0.2">
      <c r="D96" s="39"/>
      <c r="E96" s="39"/>
    </row>
    <row r="97" spans="4:5" x14ac:dyDescent="0.2">
      <c r="D97" s="39"/>
      <c r="E97" s="39"/>
    </row>
    <row r="98" spans="4:5" x14ac:dyDescent="0.2">
      <c r="D98" s="39"/>
      <c r="E98" s="39"/>
    </row>
    <row r="99" spans="4:5" x14ac:dyDescent="0.2">
      <c r="D99" s="39"/>
      <c r="E99" s="39"/>
    </row>
    <row r="100" spans="4:5" x14ac:dyDescent="0.2">
      <c r="D100" s="39"/>
      <c r="E100" s="39"/>
    </row>
    <row r="101" spans="4:5" x14ac:dyDescent="0.2">
      <c r="D101" s="39"/>
      <c r="E101" s="39"/>
    </row>
    <row r="102" spans="4:5" x14ac:dyDescent="0.2">
      <c r="D102" s="39"/>
      <c r="E102" s="39"/>
    </row>
    <row r="103" spans="4:5" x14ac:dyDescent="0.2">
      <c r="D103" s="39"/>
      <c r="E103" s="39"/>
    </row>
    <row r="104" spans="4:5" x14ac:dyDescent="0.2">
      <c r="D104" s="39"/>
      <c r="E104" s="39"/>
    </row>
    <row r="105" spans="4:5" x14ac:dyDescent="0.2">
      <c r="D105" s="39"/>
      <c r="E105" s="39"/>
    </row>
    <row r="106" spans="4:5" x14ac:dyDescent="0.2">
      <c r="D106" s="39"/>
      <c r="E106" s="39"/>
    </row>
    <row r="107" spans="4:5" x14ac:dyDescent="0.2">
      <c r="D107" s="39"/>
      <c r="E107" s="39"/>
    </row>
    <row r="108" spans="4:5" x14ac:dyDescent="0.2">
      <c r="D108" s="39"/>
      <c r="E108" s="39"/>
    </row>
    <row r="109" spans="4:5" x14ac:dyDescent="0.2">
      <c r="D109" s="39"/>
      <c r="E109" s="39"/>
    </row>
    <row r="110" spans="4:5" x14ac:dyDescent="0.2">
      <c r="D110" s="39"/>
      <c r="E110" s="39"/>
    </row>
    <row r="111" spans="4:5" x14ac:dyDescent="0.2">
      <c r="D111" s="39"/>
      <c r="E111" s="39"/>
    </row>
    <row r="112" spans="4:5" x14ac:dyDescent="0.2">
      <c r="D112" s="39"/>
      <c r="E112" s="39"/>
    </row>
    <row r="113" spans="4:5" x14ac:dyDescent="0.2">
      <c r="D113" s="39"/>
      <c r="E113" s="39"/>
    </row>
    <row r="114" spans="4:5" x14ac:dyDescent="0.2">
      <c r="D114" s="39"/>
      <c r="E114" s="39"/>
    </row>
    <row r="115" spans="4:5" x14ac:dyDescent="0.2">
      <c r="D115" s="39"/>
      <c r="E115" s="39"/>
    </row>
    <row r="116" spans="4:5" x14ac:dyDescent="0.2">
      <c r="D116" s="39"/>
      <c r="E116" s="39"/>
    </row>
    <row r="117" spans="4:5" x14ac:dyDescent="0.2">
      <c r="D117" s="39"/>
      <c r="E117" s="39"/>
    </row>
    <row r="118" spans="4:5" x14ac:dyDescent="0.2">
      <c r="D118" s="39"/>
      <c r="E118" s="39"/>
    </row>
    <row r="119" spans="4:5" x14ac:dyDescent="0.2">
      <c r="D119" s="39"/>
      <c r="E119" s="39"/>
    </row>
    <row r="120" spans="4:5" x14ac:dyDescent="0.2">
      <c r="D120" s="39"/>
      <c r="E120" s="39"/>
    </row>
    <row r="121" spans="4:5" x14ac:dyDescent="0.2">
      <c r="D121" s="39"/>
      <c r="E121" s="39"/>
    </row>
    <row r="122" spans="4:5" x14ac:dyDescent="0.2">
      <c r="D122" s="39"/>
      <c r="E122" s="39"/>
    </row>
    <row r="123" spans="4:5" x14ac:dyDescent="0.2">
      <c r="D123" s="39"/>
      <c r="E123" s="39"/>
    </row>
    <row r="124" spans="4:5" x14ac:dyDescent="0.2">
      <c r="D124" s="39"/>
      <c r="E124" s="39"/>
    </row>
    <row r="125" spans="4:5" x14ac:dyDescent="0.2">
      <c r="D125" s="39"/>
      <c r="E125" s="39"/>
    </row>
    <row r="126" spans="4:5" x14ac:dyDescent="0.2">
      <c r="D126" s="39"/>
      <c r="E126" s="39"/>
    </row>
    <row r="127" spans="4:5" x14ac:dyDescent="0.2">
      <c r="D127" s="39"/>
      <c r="E127" s="39"/>
    </row>
    <row r="128" spans="4:5" x14ac:dyDescent="0.2">
      <c r="D128" s="39"/>
      <c r="E128" s="39"/>
    </row>
    <row r="129" spans="4:5" x14ac:dyDescent="0.2">
      <c r="D129" s="39"/>
      <c r="E129" s="39"/>
    </row>
    <row r="130" spans="4:5" x14ac:dyDescent="0.2">
      <c r="D130" s="39"/>
      <c r="E130" s="39"/>
    </row>
    <row r="131" spans="4:5" x14ac:dyDescent="0.2">
      <c r="D131" s="39"/>
      <c r="E131" s="39"/>
    </row>
    <row r="132" spans="4:5" x14ac:dyDescent="0.2">
      <c r="D132" s="39"/>
      <c r="E132" s="39"/>
    </row>
    <row r="133" spans="4:5" x14ac:dyDescent="0.2">
      <c r="D133" s="39"/>
      <c r="E133" s="39"/>
    </row>
    <row r="134" spans="4:5" x14ac:dyDescent="0.2">
      <c r="D134" s="39"/>
      <c r="E134" s="39"/>
    </row>
    <row r="135" spans="4:5" x14ac:dyDescent="0.2">
      <c r="D135" s="39"/>
      <c r="E135" s="39"/>
    </row>
    <row r="136" spans="4:5" x14ac:dyDescent="0.2">
      <c r="D136" s="39"/>
      <c r="E136" s="39"/>
    </row>
    <row r="137" spans="4:5" x14ac:dyDescent="0.2">
      <c r="D137" s="39"/>
      <c r="E137" s="39"/>
    </row>
    <row r="138" spans="4:5" x14ac:dyDescent="0.2">
      <c r="D138" s="39"/>
      <c r="E138" s="39"/>
    </row>
    <row r="139" spans="4:5" x14ac:dyDescent="0.2">
      <c r="D139" s="39"/>
      <c r="E139" s="39"/>
    </row>
    <row r="140" spans="4:5" x14ac:dyDescent="0.2">
      <c r="D140" s="39"/>
      <c r="E140" s="39"/>
    </row>
    <row r="141" spans="4:5" x14ac:dyDescent="0.2">
      <c r="D141" s="39"/>
      <c r="E141" s="39"/>
    </row>
    <row r="142" spans="4:5" x14ac:dyDescent="0.2">
      <c r="D142" s="39"/>
      <c r="E142" s="39"/>
    </row>
    <row r="143" spans="4:5" x14ac:dyDescent="0.2">
      <c r="D143" s="39"/>
      <c r="E143" s="39"/>
    </row>
    <row r="144" spans="4:5" x14ac:dyDescent="0.2">
      <c r="D144" s="39"/>
      <c r="E144" s="39"/>
    </row>
    <row r="145" spans="4:5" x14ac:dyDescent="0.2">
      <c r="D145" s="39"/>
      <c r="E145" s="39"/>
    </row>
    <row r="146" spans="4:5" x14ac:dyDescent="0.2">
      <c r="D146" s="39"/>
      <c r="E146" s="39"/>
    </row>
    <row r="147" spans="4:5" x14ac:dyDescent="0.2">
      <c r="D147" s="39"/>
      <c r="E147" s="39"/>
    </row>
    <row r="148" spans="4:5" x14ac:dyDescent="0.2">
      <c r="D148" s="39"/>
      <c r="E148" s="39"/>
    </row>
    <row r="149" spans="4:5" x14ac:dyDescent="0.2">
      <c r="D149" s="39"/>
      <c r="E149" s="39"/>
    </row>
    <row r="150" spans="4:5" x14ac:dyDescent="0.2">
      <c r="D150" s="39"/>
      <c r="E150" s="39"/>
    </row>
    <row r="151" spans="4:5" x14ac:dyDescent="0.2">
      <c r="D151" s="39"/>
      <c r="E151" s="39"/>
    </row>
    <row r="152" spans="4:5" x14ac:dyDescent="0.2">
      <c r="D152" s="39"/>
      <c r="E152" s="39"/>
    </row>
    <row r="153" spans="4:5" x14ac:dyDescent="0.2">
      <c r="D153" s="39"/>
      <c r="E153" s="39"/>
    </row>
    <row r="154" spans="4:5" x14ac:dyDescent="0.2">
      <c r="D154" s="39"/>
      <c r="E154" s="39"/>
    </row>
    <row r="155" spans="4:5" x14ac:dyDescent="0.2">
      <c r="D155" s="39"/>
      <c r="E155" s="39"/>
    </row>
    <row r="156" spans="4:5" x14ac:dyDescent="0.2">
      <c r="D156" s="39"/>
      <c r="E156" s="39"/>
    </row>
    <row r="157" spans="4:5" x14ac:dyDescent="0.2">
      <c r="D157" s="39"/>
      <c r="E157" s="39"/>
    </row>
    <row r="158" spans="4:5" x14ac:dyDescent="0.2">
      <c r="D158" s="39"/>
      <c r="E158" s="39"/>
    </row>
    <row r="159" spans="4:5" x14ac:dyDescent="0.2">
      <c r="D159" s="39"/>
      <c r="E159" s="39"/>
    </row>
    <row r="160" spans="4:5" x14ac:dyDescent="0.2">
      <c r="D160" s="39"/>
      <c r="E160" s="39"/>
    </row>
    <row r="161" spans="4:5" x14ac:dyDescent="0.2">
      <c r="D161" s="39"/>
      <c r="E161" s="39"/>
    </row>
    <row r="162" spans="4:5" x14ac:dyDescent="0.2">
      <c r="D162" s="39"/>
      <c r="E162" s="39"/>
    </row>
    <row r="163" spans="4:5" x14ac:dyDescent="0.2">
      <c r="D163" s="39"/>
      <c r="E163" s="39"/>
    </row>
    <row r="164" spans="4:5" x14ac:dyDescent="0.2">
      <c r="D164" s="39"/>
      <c r="E164" s="39"/>
    </row>
    <row r="165" spans="4:5" x14ac:dyDescent="0.2">
      <c r="D165" s="39"/>
      <c r="E165" s="39"/>
    </row>
    <row r="166" spans="4:5" x14ac:dyDescent="0.2">
      <c r="D166" s="39"/>
      <c r="E166" s="39"/>
    </row>
    <row r="167" spans="4:5" x14ac:dyDescent="0.2">
      <c r="D167" s="39"/>
      <c r="E167" s="39"/>
    </row>
    <row r="168" spans="4:5" x14ac:dyDescent="0.2">
      <c r="D168" s="39"/>
      <c r="E168" s="39"/>
    </row>
    <row r="169" spans="4:5" x14ac:dyDescent="0.2">
      <c r="D169" s="39"/>
      <c r="E169" s="39"/>
    </row>
    <row r="170" spans="4:5" x14ac:dyDescent="0.2">
      <c r="D170" s="39"/>
      <c r="E170" s="39"/>
    </row>
    <row r="171" spans="4:5" x14ac:dyDescent="0.2">
      <c r="D171" s="39"/>
      <c r="E171" s="39"/>
    </row>
    <row r="172" spans="4:5" x14ac:dyDescent="0.2">
      <c r="D172" s="39"/>
      <c r="E172" s="39"/>
    </row>
    <row r="173" spans="4:5" x14ac:dyDescent="0.2">
      <c r="D173" s="39"/>
      <c r="E173" s="39"/>
    </row>
    <row r="174" spans="4:5" x14ac:dyDescent="0.2">
      <c r="D174" s="39"/>
      <c r="E174" s="39"/>
    </row>
    <row r="175" spans="4:5" x14ac:dyDescent="0.2">
      <c r="D175" s="39"/>
      <c r="E175" s="39"/>
    </row>
    <row r="176" spans="4:5" x14ac:dyDescent="0.2">
      <c r="D176" s="39"/>
      <c r="E176" s="39"/>
    </row>
    <row r="177" spans="4:5" x14ac:dyDescent="0.2">
      <c r="D177" s="39"/>
      <c r="E177" s="39"/>
    </row>
    <row r="178" spans="4:5" x14ac:dyDescent="0.2">
      <c r="D178" s="39"/>
      <c r="E178" s="39"/>
    </row>
    <row r="179" spans="4:5" x14ac:dyDescent="0.2">
      <c r="D179" s="39"/>
      <c r="E179" s="39"/>
    </row>
    <row r="180" spans="4:5" x14ac:dyDescent="0.2">
      <c r="D180" s="39"/>
      <c r="E180" s="39"/>
    </row>
    <row r="181" spans="4:5" x14ac:dyDescent="0.2">
      <c r="D181" s="39"/>
      <c r="E181" s="39"/>
    </row>
    <row r="182" spans="4:5" x14ac:dyDescent="0.2">
      <c r="D182" s="39"/>
      <c r="E182" s="39"/>
    </row>
    <row r="183" spans="4:5" x14ac:dyDescent="0.2">
      <c r="D183" s="39"/>
      <c r="E183" s="39"/>
    </row>
    <row r="184" spans="4:5" x14ac:dyDescent="0.2">
      <c r="D184" s="39"/>
      <c r="E184" s="39"/>
    </row>
    <row r="185" spans="4:5" x14ac:dyDescent="0.2">
      <c r="D185" s="39"/>
      <c r="E185" s="39"/>
    </row>
    <row r="186" spans="4:5" x14ac:dyDescent="0.2">
      <c r="D186" s="39"/>
      <c r="E186" s="39"/>
    </row>
    <row r="187" spans="4:5" x14ac:dyDescent="0.2">
      <c r="D187" s="39"/>
      <c r="E187" s="39"/>
    </row>
    <row r="188" spans="4:5" x14ac:dyDescent="0.2">
      <c r="D188" s="39"/>
      <c r="E188" s="39"/>
    </row>
    <row r="189" spans="4:5" x14ac:dyDescent="0.2">
      <c r="D189" s="39"/>
      <c r="E189" s="39"/>
    </row>
    <row r="190" spans="4:5" x14ac:dyDescent="0.2">
      <c r="D190" s="39"/>
      <c r="E190" s="39"/>
    </row>
    <row r="191" spans="4:5" x14ac:dyDescent="0.2">
      <c r="D191" s="39"/>
      <c r="E191" s="39"/>
    </row>
    <row r="192" spans="4:5" x14ac:dyDescent="0.2">
      <c r="D192" s="39"/>
      <c r="E192" s="39"/>
    </row>
    <row r="193" spans="4:5" x14ac:dyDescent="0.2">
      <c r="D193" s="39"/>
      <c r="E193" s="39"/>
    </row>
    <row r="194" spans="4:5" x14ac:dyDescent="0.2">
      <c r="D194" s="39"/>
      <c r="E194" s="39"/>
    </row>
    <row r="195" spans="4:5" x14ac:dyDescent="0.2">
      <c r="D195" s="39"/>
      <c r="E195" s="39"/>
    </row>
    <row r="196" spans="4:5" x14ac:dyDescent="0.2">
      <c r="D196" s="39"/>
      <c r="E196" s="39"/>
    </row>
    <row r="197" spans="4:5" x14ac:dyDescent="0.2">
      <c r="D197" s="39"/>
      <c r="E197" s="39"/>
    </row>
    <row r="198" spans="4:5" x14ac:dyDescent="0.2">
      <c r="D198" s="39"/>
      <c r="E198" s="39"/>
    </row>
    <row r="199" spans="4:5" x14ac:dyDescent="0.2">
      <c r="D199" s="39"/>
      <c r="E199" s="39"/>
    </row>
    <row r="200" spans="4:5" x14ac:dyDescent="0.2">
      <c r="D200" s="39"/>
      <c r="E200" s="39"/>
    </row>
    <row r="201" spans="4:5" x14ac:dyDescent="0.2">
      <c r="D201" s="39"/>
      <c r="E201" s="39"/>
    </row>
    <row r="202" spans="4:5" x14ac:dyDescent="0.2">
      <c r="D202" s="39"/>
      <c r="E202" s="39"/>
    </row>
    <row r="203" spans="4:5" x14ac:dyDescent="0.2">
      <c r="D203" s="39"/>
      <c r="E203" s="39"/>
    </row>
    <row r="204" spans="4:5" x14ac:dyDescent="0.2">
      <c r="D204" s="39"/>
      <c r="E204" s="39"/>
    </row>
    <row r="205" spans="4:5" x14ac:dyDescent="0.2">
      <c r="D205" s="39"/>
      <c r="E205" s="39"/>
    </row>
    <row r="206" spans="4:5" x14ac:dyDescent="0.2">
      <c r="D206" s="39"/>
      <c r="E206" s="39"/>
    </row>
    <row r="207" spans="4:5" x14ac:dyDescent="0.2">
      <c r="D207" s="39"/>
      <c r="E207" s="39"/>
    </row>
    <row r="208" spans="4:5" x14ac:dyDescent="0.2">
      <c r="D208" s="39"/>
      <c r="E208" s="39"/>
    </row>
    <row r="209" spans="4:5" x14ac:dyDescent="0.2">
      <c r="D209" s="39"/>
      <c r="E209" s="39"/>
    </row>
    <row r="210" spans="4:5" x14ac:dyDescent="0.2">
      <c r="D210" s="39"/>
      <c r="E210" s="39"/>
    </row>
    <row r="211" spans="4:5" x14ac:dyDescent="0.2">
      <c r="D211" s="39"/>
      <c r="E211" s="39"/>
    </row>
    <row r="212" spans="4:5" x14ac:dyDescent="0.2">
      <c r="D212" s="39"/>
      <c r="E212" s="39"/>
    </row>
    <row r="213" spans="4:5" x14ac:dyDescent="0.2">
      <c r="D213" s="39"/>
      <c r="E213" s="39"/>
    </row>
    <row r="214" spans="4:5" x14ac:dyDescent="0.2">
      <c r="D214" s="39"/>
      <c r="E214" s="39"/>
    </row>
    <row r="215" spans="4:5" x14ac:dyDescent="0.2">
      <c r="D215" s="39"/>
      <c r="E215" s="39"/>
    </row>
    <row r="216" spans="4:5" x14ac:dyDescent="0.2">
      <c r="D216" s="39"/>
      <c r="E216" s="39"/>
    </row>
    <row r="217" spans="4:5" x14ac:dyDescent="0.2">
      <c r="D217" s="39"/>
      <c r="E217" s="39"/>
    </row>
    <row r="218" spans="4:5" x14ac:dyDescent="0.2">
      <c r="D218" s="39"/>
      <c r="E218" s="39"/>
    </row>
    <row r="219" spans="4:5" x14ac:dyDescent="0.2">
      <c r="D219" s="39"/>
      <c r="E219" s="39"/>
    </row>
    <row r="220" spans="4:5" x14ac:dyDescent="0.2">
      <c r="D220" s="39"/>
      <c r="E220" s="39"/>
    </row>
    <row r="221" spans="4:5" x14ac:dyDescent="0.2">
      <c r="D221" s="39"/>
      <c r="E221" s="39"/>
    </row>
    <row r="222" spans="4:5" x14ac:dyDescent="0.2">
      <c r="D222" s="39"/>
      <c r="E222" s="39"/>
    </row>
    <row r="223" spans="4:5" x14ac:dyDescent="0.2">
      <c r="D223" s="39"/>
      <c r="E223" s="39"/>
    </row>
    <row r="224" spans="4:5" x14ac:dyDescent="0.2">
      <c r="D224" s="39"/>
      <c r="E224" s="39"/>
    </row>
    <row r="225" spans="4:5" x14ac:dyDescent="0.2">
      <c r="D225" s="39"/>
      <c r="E225" s="39"/>
    </row>
    <row r="226" spans="4:5" x14ac:dyDescent="0.2">
      <c r="D226" s="39"/>
      <c r="E226" s="39"/>
    </row>
    <row r="227" spans="4:5" x14ac:dyDescent="0.2">
      <c r="D227" s="39"/>
      <c r="E227" s="39"/>
    </row>
    <row r="228" spans="4:5" x14ac:dyDescent="0.2">
      <c r="D228" s="39"/>
      <c r="E228" s="39"/>
    </row>
    <row r="229" spans="4:5" x14ac:dyDescent="0.2">
      <c r="D229" s="39"/>
      <c r="E229" s="39"/>
    </row>
    <row r="230" spans="4:5" x14ac:dyDescent="0.2">
      <c r="D230" s="39"/>
      <c r="E230" s="39"/>
    </row>
    <row r="231" spans="4:5" x14ac:dyDescent="0.2">
      <c r="D231" s="39"/>
      <c r="E231" s="39"/>
    </row>
    <row r="232" spans="4:5" x14ac:dyDescent="0.2">
      <c r="D232" s="39"/>
      <c r="E232" s="39"/>
    </row>
    <row r="233" spans="4:5" x14ac:dyDescent="0.2">
      <c r="D233" s="39"/>
      <c r="E233" s="39"/>
    </row>
    <row r="234" spans="4:5" x14ac:dyDescent="0.2">
      <c r="D234" s="39"/>
      <c r="E234" s="39"/>
    </row>
    <row r="235" spans="4:5" x14ac:dyDescent="0.2">
      <c r="D235" s="39"/>
      <c r="E235" s="39"/>
    </row>
    <row r="236" spans="4:5" x14ac:dyDescent="0.2">
      <c r="D236" s="39"/>
      <c r="E236" s="39"/>
    </row>
    <row r="237" spans="4:5" x14ac:dyDescent="0.2">
      <c r="D237" s="39"/>
      <c r="E237" s="39"/>
    </row>
    <row r="238" spans="4:5" x14ac:dyDescent="0.2">
      <c r="D238" s="39"/>
      <c r="E238" s="39"/>
    </row>
    <row r="239" spans="4:5" x14ac:dyDescent="0.2">
      <c r="D239" s="39"/>
      <c r="E239" s="39"/>
    </row>
    <row r="240" spans="4:5" x14ac:dyDescent="0.2">
      <c r="D240" s="39"/>
      <c r="E240" s="39"/>
    </row>
    <row r="241" spans="4:5" x14ac:dyDescent="0.2">
      <c r="D241" s="39"/>
      <c r="E241" s="39"/>
    </row>
    <row r="242" spans="4:5" x14ac:dyDescent="0.2">
      <c r="D242" s="39"/>
      <c r="E242" s="39"/>
    </row>
    <row r="243" spans="4:5" x14ac:dyDescent="0.2">
      <c r="D243" s="39"/>
      <c r="E243" s="39"/>
    </row>
    <row r="244" spans="4:5" x14ac:dyDescent="0.2">
      <c r="D244" s="39"/>
      <c r="E244" s="39"/>
    </row>
    <row r="245" spans="4:5" x14ac:dyDescent="0.2">
      <c r="D245" s="39"/>
      <c r="E245" s="39"/>
    </row>
    <row r="246" spans="4:5" x14ac:dyDescent="0.2">
      <c r="D246" s="39"/>
      <c r="E246" s="39"/>
    </row>
    <row r="247" spans="4:5" x14ac:dyDescent="0.2">
      <c r="D247" s="39"/>
      <c r="E247" s="39"/>
    </row>
    <row r="248" spans="4:5" x14ac:dyDescent="0.2">
      <c r="D248" s="39"/>
      <c r="E248" s="39"/>
    </row>
    <row r="249" spans="4:5" x14ac:dyDescent="0.2">
      <c r="D249" s="39"/>
      <c r="E249" s="39"/>
    </row>
    <row r="250" spans="4:5" x14ac:dyDescent="0.2">
      <c r="D250" s="39"/>
      <c r="E250" s="39"/>
    </row>
    <row r="251" spans="4:5" x14ac:dyDescent="0.2">
      <c r="D251" s="39"/>
      <c r="E251" s="39"/>
    </row>
    <row r="252" spans="4:5" x14ac:dyDescent="0.2">
      <c r="D252" s="39"/>
      <c r="E252" s="39"/>
    </row>
    <row r="253" spans="4:5" x14ac:dyDescent="0.2">
      <c r="D253" s="39"/>
      <c r="E253" s="39"/>
    </row>
    <row r="254" spans="4:5" x14ac:dyDescent="0.2">
      <c r="D254" s="39"/>
      <c r="E254" s="39"/>
    </row>
    <row r="255" spans="4:5" x14ac:dyDescent="0.2">
      <c r="D255" s="39"/>
      <c r="E255" s="39"/>
    </row>
    <row r="256" spans="4:5" x14ac:dyDescent="0.2">
      <c r="D256" s="39"/>
      <c r="E256" s="39"/>
    </row>
    <row r="257" spans="4:5" x14ac:dyDescent="0.2">
      <c r="D257" s="39"/>
      <c r="E257" s="39"/>
    </row>
    <row r="258" spans="4:5" x14ac:dyDescent="0.2">
      <c r="D258" s="39"/>
      <c r="E258" s="39"/>
    </row>
    <row r="259" spans="4:5" x14ac:dyDescent="0.2">
      <c r="D259" s="39"/>
      <c r="E259" s="39"/>
    </row>
    <row r="260" spans="4:5" x14ac:dyDescent="0.2">
      <c r="D260" s="39"/>
      <c r="E260" s="39"/>
    </row>
    <row r="261" spans="4:5" x14ac:dyDescent="0.2">
      <c r="D261" s="39"/>
      <c r="E261" s="39"/>
    </row>
    <row r="262" spans="4:5" x14ac:dyDescent="0.2">
      <c r="D262" s="39"/>
      <c r="E262" s="39"/>
    </row>
    <row r="263" spans="4:5" x14ac:dyDescent="0.2">
      <c r="D263" s="39"/>
      <c r="E263" s="39"/>
    </row>
    <row r="264" spans="4:5" x14ac:dyDescent="0.2">
      <c r="D264" s="39"/>
      <c r="E264" s="39"/>
    </row>
    <row r="265" spans="4:5" x14ac:dyDescent="0.2">
      <c r="D265" s="39"/>
      <c r="E265" s="39"/>
    </row>
    <row r="266" spans="4:5" x14ac:dyDescent="0.2">
      <c r="D266" s="39"/>
      <c r="E266" s="39"/>
    </row>
    <row r="267" spans="4:5" x14ac:dyDescent="0.2">
      <c r="D267" s="39"/>
      <c r="E267" s="39"/>
    </row>
    <row r="268" spans="4:5" x14ac:dyDescent="0.2">
      <c r="D268" s="39"/>
      <c r="E268" s="39"/>
    </row>
    <row r="269" spans="4:5" x14ac:dyDescent="0.2">
      <c r="D269" s="39"/>
      <c r="E269" s="39"/>
    </row>
    <row r="270" spans="4:5" x14ac:dyDescent="0.2">
      <c r="D270" s="39"/>
      <c r="E270" s="39"/>
    </row>
    <row r="271" spans="4:5" x14ac:dyDescent="0.2">
      <c r="D271" s="39"/>
      <c r="E271" s="39"/>
    </row>
    <row r="272" spans="4:5" x14ac:dyDescent="0.2">
      <c r="D272" s="39"/>
      <c r="E272" s="39"/>
    </row>
    <row r="273" spans="4:5" x14ac:dyDescent="0.2">
      <c r="D273" s="39"/>
      <c r="E273" s="39"/>
    </row>
    <row r="274" spans="4:5" x14ac:dyDescent="0.2">
      <c r="D274" s="39"/>
      <c r="E274" s="39"/>
    </row>
    <row r="275" spans="4:5" x14ac:dyDescent="0.2">
      <c r="D275" s="39"/>
      <c r="E275" s="39"/>
    </row>
    <row r="276" spans="4:5" x14ac:dyDescent="0.2">
      <c r="D276" s="39"/>
      <c r="E276" s="39"/>
    </row>
    <row r="277" spans="4:5" x14ac:dyDescent="0.2">
      <c r="D277" s="39"/>
      <c r="E277" s="39"/>
    </row>
    <row r="278" spans="4:5" x14ac:dyDescent="0.2">
      <c r="D278" s="39"/>
      <c r="E278" s="39"/>
    </row>
    <row r="279" spans="4:5" x14ac:dyDescent="0.2">
      <c r="D279" s="39"/>
      <c r="E279" s="39"/>
    </row>
    <row r="280" spans="4:5" x14ac:dyDescent="0.2">
      <c r="D280" s="39"/>
      <c r="E280" s="39"/>
    </row>
    <row r="281" spans="4:5" x14ac:dyDescent="0.2">
      <c r="D281" s="39"/>
      <c r="E281" s="39"/>
    </row>
    <row r="282" spans="4:5" x14ac:dyDescent="0.2">
      <c r="D282" s="39"/>
      <c r="E282" s="39"/>
    </row>
    <row r="283" spans="4:5" x14ac:dyDescent="0.2">
      <c r="D283" s="39"/>
      <c r="E283" s="39"/>
    </row>
    <row r="284" spans="4:5" x14ac:dyDescent="0.2">
      <c r="D284" s="39"/>
      <c r="E284" s="39"/>
    </row>
    <row r="285" spans="4:5" x14ac:dyDescent="0.2">
      <c r="D285" s="39"/>
      <c r="E285" s="39"/>
    </row>
    <row r="286" spans="4:5" x14ac:dyDescent="0.2">
      <c r="D286" s="39"/>
      <c r="E286" s="39"/>
    </row>
    <row r="287" spans="4:5" x14ac:dyDescent="0.2">
      <c r="D287" s="39"/>
      <c r="E287" s="39"/>
    </row>
    <row r="288" spans="4:5" x14ac:dyDescent="0.2">
      <c r="D288" s="39"/>
      <c r="E288" s="39"/>
    </row>
    <row r="289" spans="4:5" x14ac:dyDescent="0.2">
      <c r="D289" s="39"/>
      <c r="E289" s="39"/>
    </row>
    <row r="290" spans="4:5" x14ac:dyDescent="0.2">
      <c r="D290" s="39"/>
      <c r="E290" s="39"/>
    </row>
    <row r="291" spans="4:5" x14ac:dyDescent="0.2">
      <c r="D291" s="39"/>
      <c r="E291" s="39"/>
    </row>
    <row r="292" spans="4:5" x14ac:dyDescent="0.2">
      <c r="D292" s="39"/>
      <c r="E292" s="39"/>
    </row>
    <row r="293" spans="4:5" x14ac:dyDescent="0.2">
      <c r="D293" s="39"/>
      <c r="E293" s="39"/>
    </row>
    <row r="294" spans="4:5" x14ac:dyDescent="0.2">
      <c r="D294" s="39"/>
      <c r="E294" s="39"/>
    </row>
    <row r="295" spans="4:5" x14ac:dyDescent="0.2">
      <c r="D295" s="39"/>
      <c r="E295" s="39"/>
    </row>
    <row r="296" spans="4:5" x14ac:dyDescent="0.2">
      <c r="D296" s="39"/>
      <c r="E296" s="39"/>
    </row>
    <row r="297" spans="4:5" x14ac:dyDescent="0.2">
      <c r="D297" s="39"/>
      <c r="E297" s="39"/>
    </row>
    <row r="298" spans="4:5" x14ac:dyDescent="0.2">
      <c r="D298" s="39"/>
      <c r="E298" s="39"/>
    </row>
    <row r="299" spans="4:5" x14ac:dyDescent="0.2">
      <c r="D299" s="39"/>
      <c r="E299" s="39"/>
    </row>
    <row r="300" spans="4:5" x14ac:dyDescent="0.2">
      <c r="D300" s="39"/>
      <c r="E300" s="39"/>
    </row>
    <row r="301" spans="4:5" x14ac:dyDescent="0.2">
      <c r="D301" s="39"/>
      <c r="E301" s="39"/>
    </row>
    <row r="302" spans="4:5" x14ac:dyDescent="0.2">
      <c r="D302" s="39"/>
      <c r="E302" s="39"/>
    </row>
    <row r="303" spans="4:5" x14ac:dyDescent="0.2">
      <c r="D303" s="39"/>
      <c r="E303" s="39"/>
    </row>
    <row r="304" spans="4:5" x14ac:dyDescent="0.2">
      <c r="D304" s="39"/>
      <c r="E304" s="39"/>
    </row>
    <row r="305" spans="4:5" x14ac:dyDescent="0.2">
      <c r="D305" s="39"/>
      <c r="E305" s="39"/>
    </row>
    <row r="306" spans="4:5" x14ac:dyDescent="0.2">
      <c r="D306" s="39"/>
      <c r="E306" s="39"/>
    </row>
    <row r="307" spans="4:5" x14ac:dyDescent="0.2">
      <c r="D307" s="39"/>
      <c r="E307" s="39"/>
    </row>
    <row r="308" spans="4:5" x14ac:dyDescent="0.2">
      <c r="D308" s="39"/>
      <c r="E308" s="39"/>
    </row>
    <row r="309" spans="4:5" x14ac:dyDescent="0.2">
      <c r="D309" s="39"/>
      <c r="E309" s="39"/>
    </row>
    <row r="310" spans="4:5" x14ac:dyDescent="0.2">
      <c r="D310" s="39"/>
      <c r="E310" s="39"/>
    </row>
    <row r="311" spans="4:5" x14ac:dyDescent="0.2">
      <c r="D311" s="39"/>
      <c r="E311" s="39"/>
    </row>
    <row r="312" spans="4:5" x14ac:dyDescent="0.2">
      <c r="D312" s="39"/>
      <c r="E312" s="39"/>
    </row>
    <row r="313" spans="4:5" x14ac:dyDescent="0.2">
      <c r="D313" s="39"/>
      <c r="E313" s="39"/>
    </row>
    <row r="314" spans="4:5" x14ac:dyDescent="0.2">
      <c r="D314" s="39"/>
      <c r="E314" s="39"/>
    </row>
    <row r="315" spans="4:5" x14ac:dyDescent="0.2">
      <c r="D315" s="39"/>
      <c r="E315" s="39"/>
    </row>
    <row r="316" spans="4:5" x14ac:dyDescent="0.2">
      <c r="D316" s="39"/>
      <c r="E316" s="39"/>
    </row>
    <row r="317" spans="4:5" x14ac:dyDescent="0.2">
      <c r="D317" s="39"/>
      <c r="E317" s="39"/>
    </row>
    <row r="318" spans="4:5" x14ac:dyDescent="0.2">
      <c r="D318" s="39"/>
      <c r="E318" s="39"/>
    </row>
    <row r="319" spans="4:5" x14ac:dyDescent="0.2">
      <c r="D319" s="39"/>
      <c r="E319" s="39"/>
    </row>
    <row r="320" spans="4:5" x14ac:dyDescent="0.2">
      <c r="D320" s="39"/>
      <c r="E320" s="39"/>
    </row>
    <row r="321" spans="4:5" x14ac:dyDescent="0.2">
      <c r="D321" s="39"/>
      <c r="E321" s="39"/>
    </row>
    <row r="322" spans="4:5" x14ac:dyDescent="0.2">
      <c r="D322" s="39"/>
      <c r="E322" s="39"/>
    </row>
    <row r="323" spans="4:5" x14ac:dyDescent="0.2">
      <c r="D323" s="39"/>
      <c r="E323" s="39"/>
    </row>
    <row r="324" spans="4:5" x14ac:dyDescent="0.2">
      <c r="D324" s="39"/>
      <c r="E324" s="39"/>
    </row>
    <row r="325" spans="4:5" x14ac:dyDescent="0.2">
      <c r="D325" s="39"/>
      <c r="E325" s="39"/>
    </row>
    <row r="326" spans="4:5" x14ac:dyDescent="0.2">
      <c r="D326" s="39"/>
      <c r="E326" s="39"/>
    </row>
    <row r="327" spans="4:5" x14ac:dyDescent="0.2">
      <c r="D327" s="39"/>
      <c r="E327" s="39"/>
    </row>
    <row r="328" spans="4:5" x14ac:dyDescent="0.2">
      <c r="D328" s="39"/>
      <c r="E328" s="39"/>
    </row>
    <row r="329" spans="4:5" x14ac:dyDescent="0.2">
      <c r="D329" s="39"/>
      <c r="E329" s="39"/>
    </row>
    <row r="330" spans="4:5" x14ac:dyDescent="0.2">
      <c r="D330" s="39"/>
      <c r="E330" s="39"/>
    </row>
    <row r="331" spans="4:5" x14ac:dyDescent="0.2">
      <c r="D331" s="39"/>
      <c r="E331" s="39"/>
    </row>
    <row r="332" spans="4:5" x14ac:dyDescent="0.2">
      <c r="D332" s="39"/>
      <c r="E332" s="39"/>
    </row>
    <row r="333" spans="4:5" x14ac:dyDescent="0.2">
      <c r="D333" s="39"/>
      <c r="E333" s="39"/>
    </row>
    <row r="334" spans="4:5" x14ac:dyDescent="0.2">
      <c r="D334" s="39"/>
      <c r="E334" s="39"/>
    </row>
    <row r="335" spans="4:5" x14ac:dyDescent="0.2">
      <c r="D335" s="39"/>
      <c r="E335" s="39"/>
    </row>
    <row r="336" spans="4:5" x14ac:dyDescent="0.2">
      <c r="D336" s="39"/>
      <c r="E336" s="39"/>
    </row>
    <row r="337" spans="4:5" x14ac:dyDescent="0.2">
      <c r="D337" s="39"/>
      <c r="E337" s="39"/>
    </row>
    <row r="338" spans="4:5" x14ac:dyDescent="0.2">
      <c r="D338" s="39"/>
      <c r="E338" s="39"/>
    </row>
    <row r="339" spans="4:5" x14ac:dyDescent="0.2">
      <c r="D339" s="39"/>
      <c r="E339" s="39"/>
    </row>
    <row r="340" spans="4:5" x14ac:dyDescent="0.2">
      <c r="D340" s="39"/>
      <c r="E340" s="39"/>
    </row>
    <row r="341" spans="4:5" x14ac:dyDescent="0.2">
      <c r="D341" s="39"/>
      <c r="E341" s="39"/>
    </row>
    <row r="342" spans="4:5" x14ac:dyDescent="0.2">
      <c r="D342" s="39"/>
      <c r="E342" s="39"/>
    </row>
    <row r="343" spans="4:5" x14ac:dyDescent="0.2">
      <c r="D343" s="39"/>
      <c r="E343" s="39"/>
    </row>
    <row r="344" spans="4:5" x14ac:dyDescent="0.2">
      <c r="D344" s="39"/>
      <c r="E344" s="39"/>
    </row>
    <row r="345" spans="4:5" x14ac:dyDescent="0.2">
      <c r="D345" s="39"/>
      <c r="E345" s="39"/>
    </row>
    <row r="346" spans="4:5" x14ac:dyDescent="0.2">
      <c r="D346" s="39"/>
      <c r="E346" s="39"/>
    </row>
    <row r="347" spans="4:5" x14ac:dyDescent="0.2">
      <c r="D347" s="39"/>
      <c r="E347" s="39"/>
    </row>
    <row r="348" spans="4:5" x14ac:dyDescent="0.2">
      <c r="D348" s="39"/>
      <c r="E348" s="39"/>
    </row>
    <row r="349" spans="4:5" x14ac:dyDescent="0.2">
      <c r="D349" s="39"/>
      <c r="E349" s="39"/>
    </row>
    <row r="350" spans="4:5" x14ac:dyDescent="0.2">
      <c r="D350" s="39"/>
      <c r="E350" s="39"/>
    </row>
    <row r="351" spans="4:5" x14ac:dyDescent="0.2">
      <c r="D351" s="39"/>
      <c r="E351" s="39"/>
    </row>
    <row r="352" spans="4:5" x14ac:dyDescent="0.2">
      <c r="D352" s="39"/>
      <c r="E352" s="39"/>
    </row>
    <row r="353" spans="4:5" x14ac:dyDescent="0.2">
      <c r="D353" s="39"/>
      <c r="E353" s="39"/>
    </row>
    <row r="354" spans="4:5" x14ac:dyDescent="0.2">
      <c r="D354" s="39"/>
      <c r="E354" s="39"/>
    </row>
    <row r="355" spans="4:5" x14ac:dyDescent="0.2">
      <c r="D355" s="39"/>
      <c r="E355" s="39"/>
    </row>
    <row r="356" spans="4:5" x14ac:dyDescent="0.2">
      <c r="D356" s="39"/>
      <c r="E356" s="39"/>
    </row>
    <row r="357" spans="4:5" x14ac:dyDescent="0.2">
      <c r="D357" s="39"/>
      <c r="E357" s="39"/>
    </row>
    <row r="358" spans="4:5" x14ac:dyDescent="0.2">
      <c r="D358" s="39"/>
      <c r="E358" s="39"/>
    </row>
    <row r="359" spans="4:5" x14ac:dyDescent="0.2">
      <c r="D359" s="39"/>
      <c r="E359" s="39"/>
    </row>
    <row r="360" spans="4:5" x14ac:dyDescent="0.2">
      <c r="D360" s="39"/>
      <c r="E360" s="39"/>
    </row>
    <row r="361" spans="4:5" x14ac:dyDescent="0.2">
      <c r="D361" s="39"/>
      <c r="E361" s="39"/>
    </row>
    <row r="362" spans="4:5" x14ac:dyDescent="0.2">
      <c r="D362" s="39"/>
      <c r="E362" s="39"/>
    </row>
    <row r="363" spans="4:5" x14ac:dyDescent="0.2">
      <c r="D363" s="39"/>
      <c r="E363" s="39"/>
    </row>
    <row r="364" spans="4:5" x14ac:dyDescent="0.2">
      <c r="D364" s="39"/>
      <c r="E364" s="39"/>
    </row>
    <row r="365" spans="4:5" x14ac:dyDescent="0.2">
      <c r="D365" s="39"/>
      <c r="E365" s="39"/>
    </row>
    <row r="366" spans="4:5" x14ac:dyDescent="0.2">
      <c r="D366" s="39"/>
      <c r="E366" s="39"/>
    </row>
    <row r="367" spans="4:5" x14ac:dyDescent="0.2">
      <c r="D367" s="39"/>
      <c r="E367" s="39"/>
    </row>
    <row r="368" spans="4:5" x14ac:dyDescent="0.2">
      <c r="D368" s="39"/>
      <c r="E368" s="39"/>
    </row>
    <row r="369" spans="4:5" x14ac:dyDescent="0.2">
      <c r="D369" s="39"/>
      <c r="E369" s="39"/>
    </row>
    <row r="370" spans="4:5" x14ac:dyDescent="0.2">
      <c r="D370" s="39"/>
      <c r="E370" s="39"/>
    </row>
    <row r="371" spans="4:5" x14ac:dyDescent="0.2">
      <c r="D371" s="39"/>
      <c r="E371" s="39"/>
    </row>
    <row r="372" spans="4:5" x14ac:dyDescent="0.2">
      <c r="D372" s="39"/>
      <c r="E372" s="39"/>
    </row>
    <row r="373" spans="4:5" x14ac:dyDescent="0.2">
      <c r="D373" s="39"/>
      <c r="E373" s="39"/>
    </row>
    <row r="374" spans="4:5" x14ac:dyDescent="0.2">
      <c r="D374" s="39"/>
      <c r="E374" s="39"/>
    </row>
    <row r="375" spans="4:5" x14ac:dyDescent="0.2">
      <c r="D375" s="39"/>
      <c r="E375" s="39"/>
    </row>
    <row r="376" spans="4:5" x14ac:dyDescent="0.2">
      <c r="D376" s="39"/>
      <c r="E376" s="39"/>
    </row>
    <row r="377" spans="4:5" x14ac:dyDescent="0.2">
      <c r="D377" s="39"/>
      <c r="E377" s="39"/>
    </row>
    <row r="378" spans="4:5" x14ac:dyDescent="0.2">
      <c r="D378" s="39"/>
      <c r="E378" s="39"/>
    </row>
    <row r="379" spans="4:5" x14ac:dyDescent="0.2">
      <c r="D379" s="39"/>
      <c r="E379" s="39"/>
    </row>
    <row r="380" spans="4:5" x14ac:dyDescent="0.2">
      <c r="D380" s="39"/>
      <c r="E380" s="39"/>
    </row>
    <row r="381" spans="4:5" x14ac:dyDescent="0.2">
      <c r="D381" s="39"/>
      <c r="E381" s="39"/>
    </row>
    <row r="382" spans="4:5" x14ac:dyDescent="0.2">
      <c r="D382" s="39"/>
      <c r="E382" s="39"/>
    </row>
    <row r="383" spans="4:5" x14ac:dyDescent="0.2">
      <c r="D383" s="39"/>
      <c r="E383" s="39"/>
    </row>
    <row r="384" spans="4:5" x14ac:dyDescent="0.2">
      <c r="D384" s="39"/>
      <c r="E384" s="39"/>
    </row>
    <row r="385" spans="4:5" x14ac:dyDescent="0.2">
      <c r="D385" s="39"/>
      <c r="E385" s="39"/>
    </row>
    <row r="386" spans="4:5" x14ac:dyDescent="0.2">
      <c r="D386" s="39"/>
      <c r="E386" s="39"/>
    </row>
    <row r="387" spans="4:5" x14ac:dyDescent="0.2">
      <c r="D387" s="39"/>
      <c r="E387" s="39"/>
    </row>
    <row r="388" spans="4:5" x14ac:dyDescent="0.2">
      <c r="D388" s="39"/>
      <c r="E388" s="39"/>
    </row>
    <row r="389" spans="4:5" x14ac:dyDescent="0.2">
      <c r="D389" s="39"/>
      <c r="E389" s="39"/>
    </row>
    <row r="390" spans="4:5" x14ac:dyDescent="0.2">
      <c r="D390" s="39"/>
      <c r="E390" s="39"/>
    </row>
    <row r="391" spans="4:5" x14ac:dyDescent="0.2">
      <c r="D391" s="39"/>
      <c r="E391" s="39"/>
    </row>
    <row r="392" spans="4:5" x14ac:dyDescent="0.2">
      <c r="D392" s="39"/>
      <c r="E392" s="39"/>
    </row>
    <row r="393" spans="4:5" x14ac:dyDescent="0.2">
      <c r="D393" s="39"/>
      <c r="E393" s="39"/>
    </row>
    <row r="394" spans="4:5" x14ac:dyDescent="0.2">
      <c r="D394" s="39"/>
      <c r="E394" s="39"/>
    </row>
    <row r="395" spans="4:5" x14ac:dyDescent="0.2">
      <c r="D395" s="39"/>
      <c r="E395" s="39"/>
    </row>
    <row r="396" spans="4:5" x14ac:dyDescent="0.2">
      <c r="D396" s="39"/>
      <c r="E396" s="39"/>
    </row>
    <row r="397" spans="4:5" x14ac:dyDescent="0.2">
      <c r="D397" s="39"/>
      <c r="E397" s="39"/>
    </row>
    <row r="398" spans="4:5" x14ac:dyDescent="0.2">
      <c r="D398" s="39"/>
      <c r="E398" s="39"/>
    </row>
    <row r="399" spans="4:5" x14ac:dyDescent="0.2">
      <c r="D399" s="39"/>
      <c r="E399" s="39"/>
    </row>
    <row r="400" spans="4:5" x14ac:dyDescent="0.2">
      <c r="D400" s="39"/>
      <c r="E400" s="39"/>
    </row>
    <row r="401" spans="4:5" x14ac:dyDescent="0.2">
      <c r="D401" s="39"/>
      <c r="E401" s="39"/>
    </row>
    <row r="402" spans="4:5" x14ac:dyDescent="0.2">
      <c r="D402" s="39"/>
      <c r="E402" s="39"/>
    </row>
    <row r="403" spans="4:5" x14ac:dyDescent="0.2">
      <c r="D403" s="39"/>
      <c r="E403" s="39"/>
    </row>
  </sheetData>
  <mergeCells count="1">
    <mergeCell ref="M22:R22"/>
  </mergeCells>
  <conditionalFormatting sqref="B8:B11 B13:B17 B19:B51">
    <cfRule type="cellIs" dxfId="6" priority="4" stopIfTrue="1" operator="equal">
      <formula>"Adjustment to Income/Expense/Rate Base:"</formula>
    </cfRule>
  </conditionalFormatting>
  <conditionalFormatting sqref="K1">
    <cfRule type="cellIs" dxfId="5" priority="3" stopIfTrue="1" operator="equal">
      <formula>"x.x"</formula>
    </cfRule>
  </conditionalFormatting>
  <conditionalFormatting sqref="B12">
    <cfRule type="cellIs" dxfId="4" priority="2" stopIfTrue="1" operator="equal">
      <formula>"Adjustment to Income/Expense/Rate Base:"</formula>
    </cfRule>
  </conditionalFormatting>
  <conditionalFormatting sqref="B18">
    <cfRule type="cellIs" dxfId="3"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P983085:WVP983089 WLT983085:WLT983089 WBX983085:WBX983089 VSB983085:VSB983089 VIF983085:VIF983089 UYJ983085:UYJ983089 UON983085:UON983089 UER983085:UER983089 TUV983085:TUV983089 TKZ983085:TKZ983089 TBD983085:TBD983089 SRH983085:SRH983089 SHL983085:SHL983089 RXP983085:RXP983089 RNT983085:RNT983089 RDX983085:RDX983089 QUB983085:QUB983089 QKF983085:QKF983089 QAJ983085:QAJ983089 PQN983085:PQN983089 PGR983085:PGR983089 OWV983085:OWV983089 OMZ983085:OMZ983089 ODD983085:ODD983089 NTH983085:NTH983089 NJL983085:NJL983089 MZP983085:MZP983089 MPT983085:MPT983089 MFX983085:MFX983089 LWB983085:LWB983089 LMF983085:LMF983089 LCJ983085:LCJ983089 KSN983085:KSN983089 KIR983085:KIR983089 JYV983085:JYV983089 JOZ983085:JOZ983089 JFD983085:JFD983089 IVH983085:IVH983089 ILL983085:ILL983089 IBP983085:IBP983089 HRT983085:HRT983089 HHX983085:HHX983089 GYB983085:GYB983089 GOF983085:GOF983089 GEJ983085:GEJ983089 FUN983085:FUN983089 FKR983085:FKR983089 FAV983085:FAV983089 EQZ983085:EQZ983089 EHD983085:EHD983089 DXH983085:DXH983089 DNL983085:DNL983089 DDP983085:DDP983089 CTT983085:CTT983089 CJX983085:CJX983089 CAB983085:CAB983089 BQF983085:BQF983089 BGJ983085:BGJ983089 AWN983085:AWN983089 AMR983085:AMR983089 ACV983085:ACV983089 SZ983085:SZ983089 JD983085:JD983089 H983085:H983089 WVP917549:WVP917553 WLT917549:WLT917553 WBX917549:WBX917553 VSB917549:VSB917553 VIF917549:VIF917553 UYJ917549:UYJ917553 UON917549:UON917553 UER917549:UER917553 TUV917549:TUV917553 TKZ917549:TKZ917553 TBD917549:TBD917553 SRH917549:SRH917553 SHL917549:SHL917553 RXP917549:RXP917553 RNT917549:RNT917553 RDX917549:RDX917553 QUB917549:QUB917553 QKF917549:QKF917553 QAJ917549:QAJ917553 PQN917549:PQN917553 PGR917549:PGR917553 OWV917549:OWV917553 OMZ917549:OMZ917553 ODD917549:ODD917553 NTH917549:NTH917553 NJL917549:NJL917553 MZP917549:MZP917553 MPT917549:MPT917553 MFX917549:MFX917553 LWB917549:LWB917553 LMF917549:LMF917553 LCJ917549:LCJ917553 KSN917549:KSN917553 KIR917549:KIR917553 JYV917549:JYV917553 JOZ917549:JOZ917553 JFD917549:JFD917553 IVH917549:IVH917553 ILL917549:ILL917553 IBP917549:IBP917553 HRT917549:HRT917553 HHX917549:HHX917553 GYB917549:GYB917553 GOF917549:GOF917553 GEJ917549:GEJ917553 FUN917549:FUN917553 FKR917549:FKR917553 FAV917549:FAV917553 EQZ917549:EQZ917553 EHD917549:EHD917553 DXH917549:DXH917553 DNL917549:DNL917553 DDP917549:DDP917553 CTT917549:CTT917553 CJX917549:CJX917553 CAB917549:CAB917553 BQF917549:BQF917553 BGJ917549:BGJ917553 AWN917549:AWN917553 AMR917549:AMR917553 ACV917549:ACV917553 SZ917549:SZ917553 JD917549:JD917553 H917549:H917553 WVP852013:WVP852017 WLT852013:WLT852017 WBX852013:WBX852017 VSB852013:VSB852017 VIF852013:VIF852017 UYJ852013:UYJ852017 UON852013:UON852017 UER852013:UER852017 TUV852013:TUV852017 TKZ852013:TKZ852017 TBD852013:TBD852017 SRH852013:SRH852017 SHL852013:SHL852017 RXP852013:RXP852017 RNT852013:RNT852017 RDX852013:RDX852017 QUB852013:QUB852017 QKF852013:QKF852017 QAJ852013:QAJ852017 PQN852013:PQN852017 PGR852013:PGR852017 OWV852013:OWV852017 OMZ852013:OMZ852017 ODD852013:ODD852017 NTH852013:NTH852017 NJL852013:NJL852017 MZP852013:MZP852017 MPT852013:MPT852017 MFX852013:MFX852017 LWB852013:LWB852017 LMF852013:LMF852017 LCJ852013:LCJ852017 KSN852013:KSN852017 KIR852013:KIR852017 JYV852013:JYV852017 JOZ852013:JOZ852017 JFD852013:JFD852017 IVH852013:IVH852017 ILL852013:ILL852017 IBP852013:IBP852017 HRT852013:HRT852017 HHX852013:HHX852017 GYB852013:GYB852017 GOF852013:GOF852017 GEJ852013:GEJ852017 FUN852013:FUN852017 FKR852013:FKR852017 FAV852013:FAV852017 EQZ852013:EQZ852017 EHD852013:EHD852017 DXH852013:DXH852017 DNL852013:DNL852017 DDP852013:DDP852017 CTT852013:CTT852017 CJX852013:CJX852017 CAB852013:CAB852017 BQF852013:BQF852017 BGJ852013:BGJ852017 AWN852013:AWN852017 AMR852013:AMR852017 ACV852013:ACV852017 SZ852013:SZ852017 JD852013:JD852017 H852013:H852017 WVP786477:WVP786481 WLT786477:WLT786481 WBX786477:WBX786481 VSB786477:VSB786481 VIF786477:VIF786481 UYJ786477:UYJ786481 UON786477:UON786481 UER786477:UER786481 TUV786477:TUV786481 TKZ786477:TKZ786481 TBD786477:TBD786481 SRH786477:SRH786481 SHL786477:SHL786481 RXP786477:RXP786481 RNT786477:RNT786481 RDX786477:RDX786481 QUB786477:QUB786481 QKF786477:QKF786481 QAJ786477:QAJ786481 PQN786477:PQN786481 PGR786477:PGR786481 OWV786477:OWV786481 OMZ786477:OMZ786481 ODD786477:ODD786481 NTH786477:NTH786481 NJL786477:NJL786481 MZP786477:MZP786481 MPT786477:MPT786481 MFX786477:MFX786481 LWB786477:LWB786481 LMF786477:LMF786481 LCJ786477:LCJ786481 KSN786477:KSN786481 KIR786477:KIR786481 JYV786477:JYV786481 JOZ786477:JOZ786481 JFD786477:JFD786481 IVH786477:IVH786481 ILL786477:ILL786481 IBP786477:IBP786481 HRT786477:HRT786481 HHX786477:HHX786481 GYB786477:GYB786481 GOF786477:GOF786481 GEJ786477:GEJ786481 FUN786477:FUN786481 FKR786477:FKR786481 FAV786477:FAV786481 EQZ786477:EQZ786481 EHD786477:EHD786481 DXH786477:DXH786481 DNL786477:DNL786481 DDP786477:DDP786481 CTT786477:CTT786481 CJX786477:CJX786481 CAB786477:CAB786481 BQF786477:BQF786481 BGJ786477:BGJ786481 AWN786477:AWN786481 AMR786477:AMR786481 ACV786477:ACV786481 SZ786477:SZ786481 JD786477:JD786481 H786477:H786481 WVP720941:WVP720945 WLT720941:WLT720945 WBX720941:WBX720945 VSB720941:VSB720945 VIF720941:VIF720945 UYJ720941:UYJ720945 UON720941:UON720945 UER720941:UER720945 TUV720941:TUV720945 TKZ720941:TKZ720945 TBD720941:TBD720945 SRH720941:SRH720945 SHL720941:SHL720945 RXP720941:RXP720945 RNT720941:RNT720945 RDX720941:RDX720945 QUB720941:QUB720945 QKF720941:QKF720945 QAJ720941:QAJ720945 PQN720941:PQN720945 PGR720941:PGR720945 OWV720941:OWV720945 OMZ720941:OMZ720945 ODD720941:ODD720945 NTH720941:NTH720945 NJL720941:NJL720945 MZP720941:MZP720945 MPT720941:MPT720945 MFX720941:MFX720945 LWB720941:LWB720945 LMF720941:LMF720945 LCJ720941:LCJ720945 KSN720941:KSN720945 KIR720941:KIR720945 JYV720941:JYV720945 JOZ720941:JOZ720945 JFD720941:JFD720945 IVH720941:IVH720945 ILL720941:ILL720945 IBP720941:IBP720945 HRT720941:HRT720945 HHX720941:HHX720945 GYB720941:GYB720945 GOF720941:GOF720945 GEJ720941:GEJ720945 FUN720941:FUN720945 FKR720941:FKR720945 FAV720941:FAV720945 EQZ720941:EQZ720945 EHD720941:EHD720945 DXH720941:DXH720945 DNL720941:DNL720945 DDP720941:DDP720945 CTT720941:CTT720945 CJX720941:CJX720945 CAB720941:CAB720945 BQF720941:BQF720945 BGJ720941:BGJ720945 AWN720941:AWN720945 AMR720941:AMR720945 ACV720941:ACV720945 SZ720941:SZ720945 JD720941:JD720945 H720941:H720945 WVP655405:WVP655409 WLT655405:WLT655409 WBX655405:WBX655409 VSB655405:VSB655409 VIF655405:VIF655409 UYJ655405:UYJ655409 UON655405:UON655409 UER655405:UER655409 TUV655405:TUV655409 TKZ655405:TKZ655409 TBD655405:TBD655409 SRH655405:SRH655409 SHL655405:SHL655409 RXP655405:RXP655409 RNT655405:RNT655409 RDX655405:RDX655409 QUB655405:QUB655409 QKF655405:QKF655409 QAJ655405:QAJ655409 PQN655405:PQN655409 PGR655405:PGR655409 OWV655405:OWV655409 OMZ655405:OMZ655409 ODD655405:ODD655409 NTH655405:NTH655409 NJL655405:NJL655409 MZP655405:MZP655409 MPT655405:MPT655409 MFX655405:MFX655409 LWB655405:LWB655409 LMF655405:LMF655409 LCJ655405:LCJ655409 KSN655405:KSN655409 KIR655405:KIR655409 JYV655405:JYV655409 JOZ655405:JOZ655409 JFD655405:JFD655409 IVH655405:IVH655409 ILL655405:ILL655409 IBP655405:IBP655409 HRT655405:HRT655409 HHX655405:HHX655409 GYB655405:GYB655409 GOF655405:GOF655409 GEJ655405:GEJ655409 FUN655405:FUN655409 FKR655405:FKR655409 FAV655405:FAV655409 EQZ655405:EQZ655409 EHD655405:EHD655409 DXH655405:DXH655409 DNL655405:DNL655409 DDP655405:DDP655409 CTT655405:CTT655409 CJX655405:CJX655409 CAB655405:CAB655409 BQF655405:BQF655409 BGJ655405:BGJ655409 AWN655405:AWN655409 AMR655405:AMR655409 ACV655405:ACV655409 SZ655405:SZ655409 JD655405:JD655409 H655405:H655409 WVP589869:WVP589873 WLT589869:WLT589873 WBX589869:WBX589873 VSB589869:VSB589873 VIF589869:VIF589873 UYJ589869:UYJ589873 UON589869:UON589873 UER589869:UER589873 TUV589869:TUV589873 TKZ589869:TKZ589873 TBD589869:TBD589873 SRH589869:SRH589873 SHL589869:SHL589873 RXP589869:RXP589873 RNT589869:RNT589873 RDX589869:RDX589873 QUB589869:QUB589873 QKF589869:QKF589873 QAJ589869:QAJ589873 PQN589869:PQN589873 PGR589869:PGR589873 OWV589869:OWV589873 OMZ589869:OMZ589873 ODD589869:ODD589873 NTH589869:NTH589873 NJL589869:NJL589873 MZP589869:MZP589873 MPT589869:MPT589873 MFX589869:MFX589873 LWB589869:LWB589873 LMF589869:LMF589873 LCJ589869:LCJ589873 KSN589869:KSN589873 KIR589869:KIR589873 JYV589869:JYV589873 JOZ589869:JOZ589873 JFD589869:JFD589873 IVH589869:IVH589873 ILL589869:ILL589873 IBP589869:IBP589873 HRT589869:HRT589873 HHX589869:HHX589873 GYB589869:GYB589873 GOF589869:GOF589873 GEJ589869:GEJ589873 FUN589869:FUN589873 FKR589869:FKR589873 FAV589869:FAV589873 EQZ589869:EQZ589873 EHD589869:EHD589873 DXH589869:DXH589873 DNL589869:DNL589873 DDP589869:DDP589873 CTT589869:CTT589873 CJX589869:CJX589873 CAB589869:CAB589873 BQF589869:BQF589873 BGJ589869:BGJ589873 AWN589869:AWN589873 AMR589869:AMR589873 ACV589869:ACV589873 SZ589869:SZ589873 JD589869:JD589873 H589869:H589873 WVP524333:WVP524337 WLT524333:WLT524337 WBX524333:WBX524337 VSB524333:VSB524337 VIF524333:VIF524337 UYJ524333:UYJ524337 UON524333:UON524337 UER524333:UER524337 TUV524333:TUV524337 TKZ524333:TKZ524337 TBD524333:TBD524337 SRH524333:SRH524337 SHL524333:SHL524337 RXP524333:RXP524337 RNT524333:RNT524337 RDX524333:RDX524337 QUB524333:QUB524337 QKF524333:QKF524337 QAJ524333:QAJ524337 PQN524333:PQN524337 PGR524333:PGR524337 OWV524333:OWV524337 OMZ524333:OMZ524337 ODD524333:ODD524337 NTH524333:NTH524337 NJL524333:NJL524337 MZP524333:MZP524337 MPT524333:MPT524337 MFX524333:MFX524337 LWB524333:LWB524337 LMF524333:LMF524337 LCJ524333:LCJ524337 KSN524333:KSN524337 KIR524333:KIR524337 JYV524333:JYV524337 JOZ524333:JOZ524337 JFD524333:JFD524337 IVH524333:IVH524337 ILL524333:ILL524337 IBP524333:IBP524337 HRT524333:HRT524337 HHX524333:HHX524337 GYB524333:GYB524337 GOF524333:GOF524337 GEJ524333:GEJ524337 FUN524333:FUN524337 FKR524333:FKR524337 FAV524333:FAV524337 EQZ524333:EQZ524337 EHD524333:EHD524337 DXH524333:DXH524337 DNL524333:DNL524337 DDP524333:DDP524337 CTT524333:CTT524337 CJX524333:CJX524337 CAB524333:CAB524337 BQF524333:BQF524337 BGJ524333:BGJ524337 AWN524333:AWN524337 AMR524333:AMR524337 ACV524333:ACV524337 SZ524333:SZ524337 JD524333:JD524337 H524333:H524337 WVP458797:WVP458801 WLT458797:WLT458801 WBX458797:WBX458801 VSB458797:VSB458801 VIF458797:VIF458801 UYJ458797:UYJ458801 UON458797:UON458801 UER458797:UER458801 TUV458797:TUV458801 TKZ458797:TKZ458801 TBD458797:TBD458801 SRH458797:SRH458801 SHL458797:SHL458801 RXP458797:RXP458801 RNT458797:RNT458801 RDX458797:RDX458801 QUB458797:QUB458801 QKF458797:QKF458801 QAJ458797:QAJ458801 PQN458797:PQN458801 PGR458797:PGR458801 OWV458797:OWV458801 OMZ458797:OMZ458801 ODD458797:ODD458801 NTH458797:NTH458801 NJL458797:NJL458801 MZP458797:MZP458801 MPT458797:MPT458801 MFX458797:MFX458801 LWB458797:LWB458801 LMF458797:LMF458801 LCJ458797:LCJ458801 KSN458797:KSN458801 KIR458797:KIR458801 JYV458797:JYV458801 JOZ458797:JOZ458801 JFD458797:JFD458801 IVH458797:IVH458801 ILL458797:ILL458801 IBP458797:IBP458801 HRT458797:HRT458801 HHX458797:HHX458801 GYB458797:GYB458801 GOF458797:GOF458801 GEJ458797:GEJ458801 FUN458797:FUN458801 FKR458797:FKR458801 FAV458797:FAV458801 EQZ458797:EQZ458801 EHD458797:EHD458801 DXH458797:DXH458801 DNL458797:DNL458801 DDP458797:DDP458801 CTT458797:CTT458801 CJX458797:CJX458801 CAB458797:CAB458801 BQF458797:BQF458801 BGJ458797:BGJ458801 AWN458797:AWN458801 AMR458797:AMR458801 ACV458797:ACV458801 SZ458797:SZ458801 JD458797:JD458801 H458797:H458801 WVP393261:WVP393265 WLT393261:WLT393265 WBX393261:WBX393265 VSB393261:VSB393265 VIF393261:VIF393265 UYJ393261:UYJ393265 UON393261:UON393265 UER393261:UER393265 TUV393261:TUV393265 TKZ393261:TKZ393265 TBD393261:TBD393265 SRH393261:SRH393265 SHL393261:SHL393265 RXP393261:RXP393265 RNT393261:RNT393265 RDX393261:RDX393265 QUB393261:QUB393265 QKF393261:QKF393265 QAJ393261:QAJ393265 PQN393261:PQN393265 PGR393261:PGR393265 OWV393261:OWV393265 OMZ393261:OMZ393265 ODD393261:ODD393265 NTH393261:NTH393265 NJL393261:NJL393265 MZP393261:MZP393265 MPT393261:MPT393265 MFX393261:MFX393265 LWB393261:LWB393265 LMF393261:LMF393265 LCJ393261:LCJ393265 KSN393261:KSN393265 KIR393261:KIR393265 JYV393261:JYV393265 JOZ393261:JOZ393265 JFD393261:JFD393265 IVH393261:IVH393265 ILL393261:ILL393265 IBP393261:IBP393265 HRT393261:HRT393265 HHX393261:HHX393265 GYB393261:GYB393265 GOF393261:GOF393265 GEJ393261:GEJ393265 FUN393261:FUN393265 FKR393261:FKR393265 FAV393261:FAV393265 EQZ393261:EQZ393265 EHD393261:EHD393265 DXH393261:DXH393265 DNL393261:DNL393265 DDP393261:DDP393265 CTT393261:CTT393265 CJX393261:CJX393265 CAB393261:CAB393265 BQF393261:BQF393265 BGJ393261:BGJ393265 AWN393261:AWN393265 AMR393261:AMR393265 ACV393261:ACV393265 SZ393261:SZ393265 JD393261:JD393265 H393261:H393265 WVP327725:WVP327729 WLT327725:WLT327729 WBX327725:WBX327729 VSB327725:VSB327729 VIF327725:VIF327729 UYJ327725:UYJ327729 UON327725:UON327729 UER327725:UER327729 TUV327725:TUV327729 TKZ327725:TKZ327729 TBD327725:TBD327729 SRH327725:SRH327729 SHL327725:SHL327729 RXP327725:RXP327729 RNT327725:RNT327729 RDX327725:RDX327729 QUB327725:QUB327729 QKF327725:QKF327729 QAJ327725:QAJ327729 PQN327725:PQN327729 PGR327725:PGR327729 OWV327725:OWV327729 OMZ327725:OMZ327729 ODD327725:ODD327729 NTH327725:NTH327729 NJL327725:NJL327729 MZP327725:MZP327729 MPT327725:MPT327729 MFX327725:MFX327729 LWB327725:LWB327729 LMF327725:LMF327729 LCJ327725:LCJ327729 KSN327725:KSN327729 KIR327725:KIR327729 JYV327725:JYV327729 JOZ327725:JOZ327729 JFD327725:JFD327729 IVH327725:IVH327729 ILL327725:ILL327729 IBP327725:IBP327729 HRT327725:HRT327729 HHX327725:HHX327729 GYB327725:GYB327729 GOF327725:GOF327729 GEJ327725:GEJ327729 FUN327725:FUN327729 FKR327725:FKR327729 FAV327725:FAV327729 EQZ327725:EQZ327729 EHD327725:EHD327729 DXH327725:DXH327729 DNL327725:DNL327729 DDP327725:DDP327729 CTT327725:CTT327729 CJX327725:CJX327729 CAB327725:CAB327729 BQF327725:BQF327729 BGJ327725:BGJ327729 AWN327725:AWN327729 AMR327725:AMR327729 ACV327725:ACV327729 SZ327725:SZ327729 JD327725:JD327729 H327725:H327729 WVP262189:WVP262193 WLT262189:WLT262193 WBX262189:WBX262193 VSB262189:VSB262193 VIF262189:VIF262193 UYJ262189:UYJ262193 UON262189:UON262193 UER262189:UER262193 TUV262189:TUV262193 TKZ262189:TKZ262193 TBD262189:TBD262193 SRH262189:SRH262193 SHL262189:SHL262193 RXP262189:RXP262193 RNT262189:RNT262193 RDX262189:RDX262193 QUB262189:QUB262193 QKF262189:QKF262193 QAJ262189:QAJ262193 PQN262189:PQN262193 PGR262189:PGR262193 OWV262189:OWV262193 OMZ262189:OMZ262193 ODD262189:ODD262193 NTH262189:NTH262193 NJL262189:NJL262193 MZP262189:MZP262193 MPT262189:MPT262193 MFX262189:MFX262193 LWB262189:LWB262193 LMF262189:LMF262193 LCJ262189:LCJ262193 KSN262189:KSN262193 KIR262189:KIR262193 JYV262189:JYV262193 JOZ262189:JOZ262193 JFD262189:JFD262193 IVH262189:IVH262193 ILL262189:ILL262193 IBP262189:IBP262193 HRT262189:HRT262193 HHX262189:HHX262193 GYB262189:GYB262193 GOF262189:GOF262193 GEJ262189:GEJ262193 FUN262189:FUN262193 FKR262189:FKR262193 FAV262189:FAV262193 EQZ262189:EQZ262193 EHD262189:EHD262193 DXH262189:DXH262193 DNL262189:DNL262193 DDP262189:DDP262193 CTT262189:CTT262193 CJX262189:CJX262193 CAB262189:CAB262193 BQF262189:BQF262193 BGJ262189:BGJ262193 AWN262189:AWN262193 AMR262189:AMR262193 ACV262189:ACV262193 SZ262189:SZ262193 JD262189:JD262193 H262189:H262193 WVP196653:WVP196657 WLT196653:WLT196657 WBX196653:WBX196657 VSB196653:VSB196657 VIF196653:VIF196657 UYJ196653:UYJ196657 UON196653:UON196657 UER196653:UER196657 TUV196653:TUV196657 TKZ196653:TKZ196657 TBD196653:TBD196657 SRH196653:SRH196657 SHL196653:SHL196657 RXP196653:RXP196657 RNT196653:RNT196657 RDX196653:RDX196657 QUB196653:QUB196657 QKF196653:QKF196657 QAJ196653:QAJ196657 PQN196653:PQN196657 PGR196653:PGR196657 OWV196653:OWV196657 OMZ196653:OMZ196657 ODD196653:ODD196657 NTH196653:NTH196657 NJL196653:NJL196657 MZP196653:MZP196657 MPT196653:MPT196657 MFX196653:MFX196657 LWB196653:LWB196657 LMF196653:LMF196657 LCJ196653:LCJ196657 KSN196653:KSN196657 KIR196653:KIR196657 JYV196653:JYV196657 JOZ196653:JOZ196657 JFD196653:JFD196657 IVH196653:IVH196657 ILL196653:ILL196657 IBP196653:IBP196657 HRT196653:HRT196657 HHX196653:HHX196657 GYB196653:GYB196657 GOF196653:GOF196657 GEJ196653:GEJ196657 FUN196653:FUN196657 FKR196653:FKR196657 FAV196653:FAV196657 EQZ196653:EQZ196657 EHD196653:EHD196657 DXH196653:DXH196657 DNL196653:DNL196657 DDP196653:DDP196657 CTT196653:CTT196657 CJX196653:CJX196657 CAB196653:CAB196657 BQF196653:BQF196657 BGJ196653:BGJ196657 AWN196653:AWN196657 AMR196653:AMR196657 ACV196653:ACV196657 SZ196653:SZ196657 JD196653:JD196657 H196653:H196657 WVP131117:WVP131121 WLT131117:WLT131121 WBX131117:WBX131121 VSB131117:VSB131121 VIF131117:VIF131121 UYJ131117:UYJ131121 UON131117:UON131121 UER131117:UER131121 TUV131117:TUV131121 TKZ131117:TKZ131121 TBD131117:TBD131121 SRH131117:SRH131121 SHL131117:SHL131121 RXP131117:RXP131121 RNT131117:RNT131121 RDX131117:RDX131121 QUB131117:QUB131121 QKF131117:QKF131121 QAJ131117:QAJ131121 PQN131117:PQN131121 PGR131117:PGR131121 OWV131117:OWV131121 OMZ131117:OMZ131121 ODD131117:ODD131121 NTH131117:NTH131121 NJL131117:NJL131121 MZP131117:MZP131121 MPT131117:MPT131121 MFX131117:MFX131121 LWB131117:LWB131121 LMF131117:LMF131121 LCJ131117:LCJ131121 KSN131117:KSN131121 KIR131117:KIR131121 JYV131117:JYV131121 JOZ131117:JOZ131121 JFD131117:JFD131121 IVH131117:IVH131121 ILL131117:ILL131121 IBP131117:IBP131121 HRT131117:HRT131121 HHX131117:HHX131121 GYB131117:GYB131121 GOF131117:GOF131121 GEJ131117:GEJ131121 FUN131117:FUN131121 FKR131117:FKR131121 FAV131117:FAV131121 EQZ131117:EQZ131121 EHD131117:EHD131121 DXH131117:DXH131121 DNL131117:DNL131121 DDP131117:DDP131121 CTT131117:CTT131121 CJX131117:CJX131121 CAB131117:CAB131121 BQF131117:BQF131121 BGJ131117:BGJ131121 AWN131117:AWN131121 AMR131117:AMR131121 ACV131117:ACV131121 SZ131117:SZ131121 JD131117:JD131121 H131117:H131121 WVP65581:WVP65585 WLT65581:WLT65585 WBX65581:WBX65585 VSB65581:VSB65585 VIF65581:VIF65585 UYJ65581:UYJ65585 UON65581:UON65585 UER65581:UER65585 TUV65581:TUV65585 TKZ65581:TKZ65585 TBD65581:TBD65585 SRH65581:SRH65585 SHL65581:SHL65585 RXP65581:RXP65585 RNT65581:RNT65585 RDX65581:RDX65585 QUB65581:QUB65585 QKF65581:QKF65585 QAJ65581:QAJ65585 PQN65581:PQN65585 PGR65581:PGR65585 OWV65581:OWV65585 OMZ65581:OMZ65585 ODD65581:ODD65585 NTH65581:NTH65585 NJL65581:NJL65585 MZP65581:MZP65585 MPT65581:MPT65585 MFX65581:MFX65585 LWB65581:LWB65585 LMF65581:LMF65585 LCJ65581:LCJ65585 KSN65581:KSN65585 KIR65581:KIR65585 JYV65581:JYV65585 JOZ65581:JOZ65585 JFD65581:JFD65585 IVH65581:IVH65585 ILL65581:ILL65585 IBP65581:IBP65585 HRT65581:HRT65585 HHX65581:HHX65585 GYB65581:GYB65585 GOF65581:GOF65585 GEJ65581:GEJ65585 FUN65581:FUN65585 FKR65581:FKR65585 FAV65581:FAV65585 EQZ65581:EQZ65585 EHD65581:EHD65585 DXH65581:DXH65585 DNL65581:DNL65585 DDP65581:DDP65585 CTT65581:CTT65585 CJX65581:CJX65585 CAB65581:CAB65585 BQF65581:BQF65585 BGJ65581:BGJ65585 AWN65581:AWN65585 AMR65581:AMR65585 ACV65581:ACV65585 SZ65581:SZ65585 JD65581:JD65585 H65581:H65585 WVN52:WVN53 WLR52:WLR53 WBV52:WBV53 VRZ52:VRZ53 VID52:VID53 UYH52:UYH53 UOL52:UOL53 UEP52:UEP53 TUT52:TUT53 TKX52:TKX53 TBB52:TBB53 SRF52:SRF53 SHJ52:SHJ53 RXN52:RXN53 RNR52:RNR53 RDV52:RDV53 QTZ52:QTZ53 QKD52:QKD53 QAH52:QAH53 PQL52:PQL53 PGP52:PGP53 OWT52:OWT53 OMX52:OMX53 ODB52:ODB53 NTF52:NTF53 NJJ52:NJJ53 MZN52:MZN53 MPR52:MPR53 MFV52:MFV53 LVZ52:LVZ53 LMD52:LMD53 LCH52:LCH53 KSL52:KSL53 KIP52:KIP53 JYT52:JYT53 JOX52:JOX53 JFB52:JFB53 IVF52:IVF53 ILJ52:ILJ53 IBN52:IBN53 HRR52:HRR53 HHV52:HHV53 GXZ52:GXZ53 GOD52:GOD53 GEH52:GEH53 FUL52:FUL53 FKP52:FKP53 FAT52:FAT53 EQX52:EQX53 EHB52:EHB53 DXF52:DXF53 DNJ52:DNJ53 DDN52:DDN53 CTR52:CTR53 CJV52:CJV53 BZZ52:BZZ53 BQD52:BQD53 BGH52:BGH53 AWL52:AWL53 AMP52:AMP53 ACT52:ACT53 SX52:SX53 JB52:JB53 H52" xr:uid="{713D0BD0-FFB1-4E24-B671-5ED11253C725}">
      <formula1>$H$69:$H$160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2" xr:uid="{39C41ED8-7C97-46C9-AAAF-B90BEACBF477}">
      <formula1>"1, 2, 3"</formula1>
    </dataValidation>
    <dataValidation type="list" errorStyle="warning" allowBlank="1" showInputMessage="1" showErrorMessage="1" errorTitle="FERC ACCOUNT" error="This FERC Account is not included in the drop-down list. Is this the account you want to use?" sqref="WVM983086:WVM983089 WLQ983086:WLQ983089 WBU983086:WBU983089 VRY983086:VRY983089 VIC983086:VIC983089 UYG983086:UYG983089 UOK983086:UOK983089 UEO983086:UEO983089 TUS983086:TUS983089 TKW983086:TKW983089 TBA983086:TBA983089 SRE983086:SRE983089 SHI983086:SHI983089 RXM983086:RXM983089 RNQ983086:RNQ983089 RDU983086:RDU983089 QTY983086:QTY983089 QKC983086:QKC983089 QAG983086:QAG983089 PQK983086:PQK983089 PGO983086:PGO983089 OWS983086:OWS983089 OMW983086:OMW983089 ODA983086:ODA983089 NTE983086:NTE983089 NJI983086:NJI983089 MZM983086:MZM983089 MPQ983086:MPQ983089 MFU983086:MFU983089 LVY983086:LVY983089 LMC983086:LMC983089 LCG983086:LCG983089 KSK983086:KSK983089 KIO983086:KIO983089 JYS983086:JYS983089 JOW983086:JOW983089 JFA983086:JFA983089 IVE983086:IVE983089 ILI983086:ILI983089 IBM983086:IBM983089 HRQ983086:HRQ983089 HHU983086:HHU983089 GXY983086:GXY983089 GOC983086:GOC983089 GEG983086:GEG983089 FUK983086:FUK983089 FKO983086:FKO983089 FAS983086:FAS983089 EQW983086:EQW983089 EHA983086:EHA983089 DXE983086:DXE983089 DNI983086:DNI983089 DDM983086:DDM983089 CTQ983086:CTQ983089 CJU983086:CJU983089 BZY983086:BZY983089 BQC983086:BQC983089 BGG983086:BGG983089 AWK983086:AWK983089 AMO983086:AMO983089 ACS983086:ACS983089 SW983086:SW983089 JA983086:JA983089 E983086:E983089 WVM917550:WVM917553 WLQ917550:WLQ917553 WBU917550:WBU917553 VRY917550:VRY917553 VIC917550:VIC917553 UYG917550:UYG917553 UOK917550:UOK917553 UEO917550:UEO917553 TUS917550:TUS917553 TKW917550:TKW917553 TBA917550:TBA917553 SRE917550:SRE917553 SHI917550:SHI917553 RXM917550:RXM917553 RNQ917550:RNQ917553 RDU917550:RDU917553 QTY917550:QTY917553 QKC917550:QKC917553 QAG917550:QAG917553 PQK917550:PQK917553 PGO917550:PGO917553 OWS917550:OWS917553 OMW917550:OMW917553 ODA917550:ODA917553 NTE917550:NTE917553 NJI917550:NJI917553 MZM917550:MZM917553 MPQ917550:MPQ917553 MFU917550:MFU917553 LVY917550:LVY917553 LMC917550:LMC917553 LCG917550:LCG917553 KSK917550:KSK917553 KIO917550:KIO917553 JYS917550:JYS917553 JOW917550:JOW917553 JFA917550:JFA917553 IVE917550:IVE917553 ILI917550:ILI917553 IBM917550:IBM917553 HRQ917550:HRQ917553 HHU917550:HHU917553 GXY917550:GXY917553 GOC917550:GOC917553 GEG917550:GEG917553 FUK917550:FUK917553 FKO917550:FKO917553 FAS917550:FAS917553 EQW917550:EQW917553 EHA917550:EHA917553 DXE917550:DXE917553 DNI917550:DNI917553 DDM917550:DDM917553 CTQ917550:CTQ917553 CJU917550:CJU917553 BZY917550:BZY917553 BQC917550:BQC917553 BGG917550:BGG917553 AWK917550:AWK917553 AMO917550:AMO917553 ACS917550:ACS917553 SW917550:SW917553 JA917550:JA917553 E917550:E917553 WVM852014:WVM852017 WLQ852014:WLQ852017 WBU852014:WBU852017 VRY852014:VRY852017 VIC852014:VIC852017 UYG852014:UYG852017 UOK852014:UOK852017 UEO852014:UEO852017 TUS852014:TUS852017 TKW852014:TKW852017 TBA852014:TBA852017 SRE852014:SRE852017 SHI852014:SHI852017 RXM852014:RXM852017 RNQ852014:RNQ852017 RDU852014:RDU852017 QTY852014:QTY852017 QKC852014:QKC852017 QAG852014:QAG852017 PQK852014:PQK852017 PGO852014:PGO852017 OWS852014:OWS852017 OMW852014:OMW852017 ODA852014:ODA852017 NTE852014:NTE852017 NJI852014:NJI852017 MZM852014:MZM852017 MPQ852014:MPQ852017 MFU852014:MFU852017 LVY852014:LVY852017 LMC852014:LMC852017 LCG852014:LCG852017 KSK852014:KSK852017 KIO852014:KIO852017 JYS852014:JYS852017 JOW852014:JOW852017 JFA852014:JFA852017 IVE852014:IVE852017 ILI852014:ILI852017 IBM852014:IBM852017 HRQ852014:HRQ852017 HHU852014:HHU852017 GXY852014:GXY852017 GOC852014:GOC852017 GEG852014:GEG852017 FUK852014:FUK852017 FKO852014:FKO852017 FAS852014:FAS852017 EQW852014:EQW852017 EHA852014:EHA852017 DXE852014:DXE852017 DNI852014:DNI852017 DDM852014:DDM852017 CTQ852014:CTQ852017 CJU852014:CJU852017 BZY852014:BZY852017 BQC852014:BQC852017 BGG852014:BGG852017 AWK852014:AWK852017 AMO852014:AMO852017 ACS852014:ACS852017 SW852014:SW852017 JA852014:JA852017 E852014:E852017 WVM786478:WVM786481 WLQ786478:WLQ786481 WBU786478:WBU786481 VRY786478:VRY786481 VIC786478:VIC786481 UYG786478:UYG786481 UOK786478:UOK786481 UEO786478:UEO786481 TUS786478:TUS786481 TKW786478:TKW786481 TBA786478:TBA786481 SRE786478:SRE786481 SHI786478:SHI786481 RXM786478:RXM786481 RNQ786478:RNQ786481 RDU786478:RDU786481 QTY786478:QTY786481 QKC786478:QKC786481 QAG786478:QAG786481 PQK786478:PQK786481 PGO786478:PGO786481 OWS786478:OWS786481 OMW786478:OMW786481 ODA786478:ODA786481 NTE786478:NTE786481 NJI786478:NJI786481 MZM786478:MZM786481 MPQ786478:MPQ786481 MFU786478:MFU786481 LVY786478:LVY786481 LMC786478:LMC786481 LCG786478:LCG786481 KSK786478:KSK786481 KIO786478:KIO786481 JYS786478:JYS786481 JOW786478:JOW786481 JFA786478:JFA786481 IVE786478:IVE786481 ILI786478:ILI786481 IBM786478:IBM786481 HRQ786478:HRQ786481 HHU786478:HHU786481 GXY786478:GXY786481 GOC786478:GOC786481 GEG786478:GEG786481 FUK786478:FUK786481 FKO786478:FKO786481 FAS786478:FAS786481 EQW786478:EQW786481 EHA786478:EHA786481 DXE786478:DXE786481 DNI786478:DNI786481 DDM786478:DDM786481 CTQ786478:CTQ786481 CJU786478:CJU786481 BZY786478:BZY786481 BQC786478:BQC786481 BGG786478:BGG786481 AWK786478:AWK786481 AMO786478:AMO786481 ACS786478:ACS786481 SW786478:SW786481 JA786478:JA786481 E786478:E786481 WVM720942:WVM720945 WLQ720942:WLQ720945 WBU720942:WBU720945 VRY720942:VRY720945 VIC720942:VIC720945 UYG720942:UYG720945 UOK720942:UOK720945 UEO720942:UEO720945 TUS720942:TUS720945 TKW720942:TKW720945 TBA720942:TBA720945 SRE720942:SRE720945 SHI720942:SHI720945 RXM720942:RXM720945 RNQ720942:RNQ720945 RDU720942:RDU720945 QTY720942:QTY720945 QKC720942:QKC720945 QAG720942:QAG720945 PQK720942:PQK720945 PGO720942:PGO720945 OWS720942:OWS720945 OMW720942:OMW720945 ODA720942:ODA720945 NTE720942:NTE720945 NJI720942:NJI720945 MZM720942:MZM720945 MPQ720942:MPQ720945 MFU720942:MFU720945 LVY720942:LVY720945 LMC720942:LMC720945 LCG720942:LCG720945 KSK720942:KSK720945 KIO720942:KIO720945 JYS720942:JYS720945 JOW720942:JOW720945 JFA720942:JFA720945 IVE720942:IVE720945 ILI720942:ILI720945 IBM720942:IBM720945 HRQ720942:HRQ720945 HHU720942:HHU720945 GXY720942:GXY720945 GOC720942:GOC720945 GEG720942:GEG720945 FUK720942:FUK720945 FKO720942:FKO720945 FAS720942:FAS720945 EQW720942:EQW720945 EHA720942:EHA720945 DXE720942:DXE720945 DNI720942:DNI720945 DDM720942:DDM720945 CTQ720942:CTQ720945 CJU720942:CJU720945 BZY720942:BZY720945 BQC720942:BQC720945 BGG720942:BGG720945 AWK720942:AWK720945 AMO720942:AMO720945 ACS720942:ACS720945 SW720942:SW720945 JA720942:JA720945 E720942:E720945 WVM655406:WVM655409 WLQ655406:WLQ655409 WBU655406:WBU655409 VRY655406:VRY655409 VIC655406:VIC655409 UYG655406:UYG655409 UOK655406:UOK655409 UEO655406:UEO655409 TUS655406:TUS655409 TKW655406:TKW655409 TBA655406:TBA655409 SRE655406:SRE655409 SHI655406:SHI655409 RXM655406:RXM655409 RNQ655406:RNQ655409 RDU655406:RDU655409 QTY655406:QTY655409 QKC655406:QKC655409 QAG655406:QAG655409 PQK655406:PQK655409 PGO655406:PGO655409 OWS655406:OWS655409 OMW655406:OMW655409 ODA655406:ODA655409 NTE655406:NTE655409 NJI655406:NJI655409 MZM655406:MZM655409 MPQ655406:MPQ655409 MFU655406:MFU655409 LVY655406:LVY655409 LMC655406:LMC655409 LCG655406:LCG655409 KSK655406:KSK655409 KIO655406:KIO655409 JYS655406:JYS655409 JOW655406:JOW655409 JFA655406:JFA655409 IVE655406:IVE655409 ILI655406:ILI655409 IBM655406:IBM655409 HRQ655406:HRQ655409 HHU655406:HHU655409 GXY655406:GXY655409 GOC655406:GOC655409 GEG655406:GEG655409 FUK655406:FUK655409 FKO655406:FKO655409 FAS655406:FAS655409 EQW655406:EQW655409 EHA655406:EHA655409 DXE655406:DXE655409 DNI655406:DNI655409 DDM655406:DDM655409 CTQ655406:CTQ655409 CJU655406:CJU655409 BZY655406:BZY655409 BQC655406:BQC655409 BGG655406:BGG655409 AWK655406:AWK655409 AMO655406:AMO655409 ACS655406:ACS655409 SW655406:SW655409 JA655406:JA655409 E655406:E655409 WVM589870:WVM589873 WLQ589870:WLQ589873 WBU589870:WBU589873 VRY589870:VRY589873 VIC589870:VIC589873 UYG589870:UYG589873 UOK589870:UOK589873 UEO589870:UEO589873 TUS589870:TUS589873 TKW589870:TKW589873 TBA589870:TBA589873 SRE589870:SRE589873 SHI589870:SHI589873 RXM589870:RXM589873 RNQ589870:RNQ589873 RDU589870:RDU589873 QTY589870:QTY589873 QKC589870:QKC589873 QAG589870:QAG589873 PQK589870:PQK589873 PGO589870:PGO589873 OWS589870:OWS589873 OMW589870:OMW589873 ODA589870:ODA589873 NTE589870:NTE589873 NJI589870:NJI589873 MZM589870:MZM589873 MPQ589870:MPQ589873 MFU589870:MFU589873 LVY589870:LVY589873 LMC589870:LMC589873 LCG589870:LCG589873 KSK589870:KSK589873 KIO589870:KIO589873 JYS589870:JYS589873 JOW589870:JOW589873 JFA589870:JFA589873 IVE589870:IVE589873 ILI589870:ILI589873 IBM589870:IBM589873 HRQ589870:HRQ589873 HHU589870:HHU589873 GXY589870:GXY589873 GOC589870:GOC589873 GEG589870:GEG589873 FUK589870:FUK589873 FKO589870:FKO589873 FAS589870:FAS589873 EQW589870:EQW589873 EHA589870:EHA589873 DXE589870:DXE589873 DNI589870:DNI589873 DDM589870:DDM589873 CTQ589870:CTQ589873 CJU589870:CJU589873 BZY589870:BZY589873 BQC589870:BQC589873 BGG589870:BGG589873 AWK589870:AWK589873 AMO589870:AMO589873 ACS589870:ACS589873 SW589870:SW589873 JA589870:JA589873 E589870:E589873 WVM524334:WVM524337 WLQ524334:WLQ524337 WBU524334:WBU524337 VRY524334:VRY524337 VIC524334:VIC524337 UYG524334:UYG524337 UOK524334:UOK524337 UEO524334:UEO524337 TUS524334:TUS524337 TKW524334:TKW524337 TBA524334:TBA524337 SRE524334:SRE524337 SHI524334:SHI524337 RXM524334:RXM524337 RNQ524334:RNQ524337 RDU524334:RDU524337 QTY524334:QTY524337 QKC524334:QKC524337 QAG524334:QAG524337 PQK524334:PQK524337 PGO524334:PGO524337 OWS524334:OWS524337 OMW524334:OMW524337 ODA524334:ODA524337 NTE524334:NTE524337 NJI524334:NJI524337 MZM524334:MZM524337 MPQ524334:MPQ524337 MFU524334:MFU524337 LVY524334:LVY524337 LMC524334:LMC524337 LCG524334:LCG524337 KSK524334:KSK524337 KIO524334:KIO524337 JYS524334:JYS524337 JOW524334:JOW524337 JFA524334:JFA524337 IVE524334:IVE524337 ILI524334:ILI524337 IBM524334:IBM524337 HRQ524334:HRQ524337 HHU524334:HHU524337 GXY524334:GXY524337 GOC524334:GOC524337 GEG524334:GEG524337 FUK524334:FUK524337 FKO524334:FKO524337 FAS524334:FAS524337 EQW524334:EQW524337 EHA524334:EHA524337 DXE524334:DXE524337 DNI524334:DNI524337 DDM524334:DDM524337 CTQ524334:CTQ524337 CJU524334:CJU524337 BZY524334:BZY524337 BQC524334:BQC524337 BGG524334:BGG524337 AWK524334:AWK524337 AMO524334:AMO524337 ACS524334:ACS524337 SW524334:SW524337 JA524334:JA524337 E524334:E524337 WVM458798:WVM458801 WLQ458798:WLQ458801 WBU458798:WBU458801 VRY458798:VRY458801 VIC458798:VIC458801 UYG458798:UYG458801 UOK458798:UOK458801 UEO458798:UEO458801 TUS458798:TUS458801 TKW458798:TKW458801 TBA458798:TBA458801 SRE458798:SRE458801 SHI458798:SHI458801 RXM458798:RXM458801 RNQ458798:RNQ458801 RDU458798:RDU458801 QTY458798:QTY458801 QKC458798:QKC458801 QAG458798:QAG458801 PQK458798:PQK458801 PGO458798:PGO458801 OWS458798:OWS458801 OMW458798:OMW458801 ODA458798:ODA458801 NTE458798:NTE458801 NJI458798:NJI458801 MZM458798:MZM458801 MPQ458798:MPQ458801 MFU458798:MFU458801 LVY458798:LVY458801 LMC458798:LMC458801 LCG458798:LCG458801 KSK458798:KSK458801 KIO458798:KIO458801 JYS458798:JYS458801 JOW458798:JOW458801 JFA458798:JFA458801 IVE458798:IVE458801 ILI458798:ILI458801 IBM458798:IBM458801 HRQ458798:HRQ458801 HHU458798:HHU458801 GXY458798:GXY458801 GOC458798:GOC458801 GEG458798:GEG458801 FUK458798:FUK458801 FKO458798:FKO458801 FAS458798:FAS458801 EQW458798:EQW458801 EHA458798:EHA458801 DXE458798:DXE458801 DNI458798:DNI458801 DDM458798:DDM458801 CTQ458798:CTQ458801 CJU458798:CJU458801 BZY458798:BZY458801 BQC458798:BQC458801 BGG458798:BGG458801 AWK458798:AWK458801 AMO458798:AMO458801 ACS458798:ACS458801 SW458798:SW458801 JA458798:JA458801 E458798:E458801 WVM393262:WVM393265 WLQ393262:WLQ393265 WBU393262:WBU393265 VRY393262:VRY393265 VIC393262:VIC393265 UYG393262:UYG393265 UOK393262:UOK393265 UEO393262:UEO393265 TUS393262:TUS393265 TKW393262:TKW393265 TBA393262:TBA393265 SRE393262:SRE393265 SHI393262:SHI393265 RXM393262:RXM393265 RNQ393262:RNQ393265 RDU393262:RDU393265 QTY393262:QTY393265 QKC393262:QKC393265 QAG393262:QAG393265 PQK393262:PQK393265 PGO393262:PGO393265 OWS393262:OWS393265 OMW393262:OMW393265 ODA393262:ODA393265 NTE393262:NTE393265 NJI393262:NJI393265 MZM393262:MZM393265 MPQ393262:MPQ393265 MFU393262:MFU393265 LVY393262:LVY393265 LMC393262:LMC393265 LCG393262:LCG393265 KSK393262:KSK393265 KIO393262:KIO393265 JYS393262:JYS393265 JOW393262:JOW393265 JFA393262:JFA393265 IVE393262:IVE393265 ILI393262:ILI393265 IBM393262:IBM393265 HRQ393262:HRQ393265 HHU393262:HHU393265 GXY393262:GXY393265 GOC393262:GOC393265 GEG393262:GEG393265 FUK393262:FUK393265 FKO393262:FKO393265 FAS393262:FAS393265 EQW393262:EQW393265 EHA393262:EHA393265 DXE393262:DXE393265 DNI393262:DNI393265 DDM393262:DDM393265 CTQ393262:CTQ393265 CJU393262:CJU393265 BZY393262:BZY393265 BQC393262:BQC393265 BGG393262:BGG393265 AWK393262:AWK393265 AMO393262:AMO393265 ACS393262:ACS393265 SW393262:SW393265 JA393262:JA393265 E393262:E393265 WVM327726:WVM327729 WLQ327726:WLQ327729 WBU327726:WBU327729 VRY327726:VRY327729 VIC327726:VIC327729 UYG327726:UYG327729 UOK327726:UOK327729 UEO327726:UEO327729 TUS327726:TUS327729 TKW327726:TKW327729 TBA327726:TBA327729 SRE327726:SRE327729 SHI327726:SHI327729 RXM327726:RXM327729 RNQ327726:RNQ327729 RDU327726:RDU327729 QTY327726:QTY327729 QKC327726:QKC327729 QAG327726:QAG327729 PQK327726:PQK327729 PGO327726:PGO327729 OWS327726:OWS327729 OMW327726:OMW327729 ODA327726:ODA327729 NTE327726:NTE327729 NJI327726:NJI327729 MZM327726:MZM327729 MPQ327726:MPQ327729 MFU327726:MFU327729 LVY327726:LVY327729 LMC327726:LMC327729 LCG327726:LCG327729 KSK327726:KSK327729 KIO327726:KIO327729 JYS327726:JYS327729 JOW327726:JOW327729 JFA327726:JFA327729 IVE327726:IVE327729 ILI327726:ILI327729 IBM327726:IBM327729 HRQ327726:HRQ327729 HHU327726:HHU327729 GXY327726:GXY327729 GOC327726:GOC327729 GEG327726:GEG327729 FUK327726:FUK327729 FKO327726:FKO327729 FAS327726:FAS327729 EQW327726:EQW327729 EHA327726:EHA327729 DXE327726:DXE327729 DNI327726:DNI327729 DDM327726:DDM327729 CTQ327726:CTQ327729 CJU327726:CJU327729 BZY327726:BZY327729 BQC327726:BQC327729 BGG327726:BGG327729 AWK327726:AWK327729 AMO327726:AMO327729 ACS327726:ACS327729 SW327726:SW327729 JA327726:JA327729 E327726:E327729 WVM262190:WVM262193 WLQ262190:WLQ262193 WBU262190:WBU262193 VRY262190:VRY262193 VIC262190:VIC262193 UYG262190:UYG262193 UOK262190:UOK262193 UEO262190:UEO262193 TUS262190:TUS262193 TKW262190:TKW262193 TBA262190:TBA262193 SRE262190:SRE262193 SHI262190:SHI262193 RXM262190:RXM262193 RNQ262190:RNQ262193 RDU262190:RDU262193 QTY262190:QTY262193 QKC262190:QKC262193 QAG262190:QAG262193 PQK262190:PQK262193 PGO262190:PGO262193 OWS262190:OWS262193 OMW262190:OMW262193 ODA262190:ODA262193 NTE262190:NTE262193 NJI262190:NJI262193 MZM262190:MZM262193 MPQ262190:MPQ262193 MFU262190:MFU262193 LVY262190:LVY262193 LMC262190:LMC262193 LCG262190:LCG262193 KSK262190:KSK262193 KIO262190:KIO262193 JYS262190:JYS262193 JOW262190:JOW262193 JFA262190:JFA262193 IVE262190:IVE262193 ILI262190:ILI262193 IBM262190:IBM262193 HRQ262190:HRQ262193 HHU262190:HHU262193 GXY262190:GXY262193 GOC262190:GOC262193 GEG262190:GEG262193 FUK262190:FUK262193 FKO262190:FKO262193 FAS262190:FAS262193 EQW262190:EQW262193 EHA262190:EHA262193 DXE262190:DXE262193 DNI262190:DNI262193 DDM262190:DDM262193 CTQ262190:CTQ262193 CJU262190:CJU262193 BZY262190:BZY262193 BQC262190:BQC262193 BGG262190:BGG262193 AWK262190:AWK262193 AMO262190:AMO262193 ACS262190:ACS262193 SW262190:SW262193 JA262190:JA262193 E262190:E262193 WVM196654:WVM196657 WLQ196654:WLQ196657 WBU196654:WBU196657 VRY196654:VRY196657 VIC196654:VIC196657 UYG196654:UYG196657 UOK196654:UOK196657 UEO196654:UEO196657 TUS196654:TUS196657 TKW196654:TKW196657 TBA196654:TBA196657 SRE196654:SRE196657 SHI196654:SHI196657 RXM196654:RXM196657 RNQ196654:RNQ196657 RDU196654:RDU196657 QTY196654:QTY196657 QKC196654:QKC196657 QAG196654:QAG196657 PQK196654:PQK196657 PGO196654:PGO196657 OWS196654:OWS196657 OMW196654:OMW196657 ODA196654:ODA196657 NTE196654:NTE196657 NJI196654:NJI196657 MZM196654:MZM196657 MPQ196654:MPQ196657 MFU196654:MFU196657 LVY196654:LVY196657 LMC196654:LMC196657 LCG196654:LCG196657 KSK196654:KSK196657 KIO196654:KIO196657 JYS196654:JYS196657 JOW196654:JOW196657 JFA196654:JFA196657 IVE196654:IVE196657 ILI196654:ILI196657 IBM196654:IBM196657 HRQ196654:HRQ196657 HHU196654:HHU196657 GXY196654:GXY196657 GOC196654:GOC196657 GEG196654:GEG196657 FUK196654:FUK196657 FKO196654:FKO196657 FAS196654:FAS196657 EQW196654:EQW196657 EHA196654:EHA196657 DXE196654:DXE196657 DNI196654:DNI196657 DDM196654:DDM196657 CTQ196654:CTQ196657 CJU196654:CJU196657 BZY196654:BZY196657 BQC196654:BQC196657 BGG196654:BGG196657 AWK196654:AWK196657 AMO196654:AMO196657 ACS196654:ACS196657 SW196654:SW196657 JA196654:JA196657 E196654:E196657 WVM131118:WVM131121 WLQ131118:WLQ131121 WBU131118:WBU131121 VRY131118:VRY131121 VIC131118:VIC131121 UYG131118:UYG131121 UOK131118:UOK131121 UEO131118:UEO131121 TUS131118:TUS131121 TKW131118:TKW131121 TBA131118:TBA131121 SRE131118:SRE131121 SHI131118:SHI131121 RXM131118:RXM131121 RNQ131118:RNQ131121 RDU131118:RDU131121 QTY131118:QTY131121 QKC131118:QKC131121 QAG131118:QAG131121 PQK131118:PQK131121 PGO131118:PGO131121 OWS131118:OWS131121 OMW131118:OMW131121 ODA131118:ODA131121 NTE131118:NTE131121 NJI131118:NJI131121 MZM131118:MZM131121 MPQ131118:MPQ131121 MFU131118:MFU131121 LVY131118:LVY131121 LMC131118:LMC131121 LCG131118:LCG131121 KSK131118:KSK131121 KIO131118:KIO131121 JYS131118:JYS131121 JOW131118:JOW131121 JFA131118:JFA131121 IVE131118:IVE131121 ILI131118:ILI131121 IBM131118:IBM131121 HRQ131118:HRQ131121 HHU131118:HHU131121 GXY131118:GXY131121 GOC131118:GOC131121 GEG131118:GEG131121 FUK131118:FUK131121 FKO131118:FKO131121 FAS131118:FAS131121 EQW131118:EQW131121 EHA131118:EHA131121 DXE131118:DXE131121 DNI131118:DNI131121 DDM131118:DDM131121 CTQ131118:CTQ131121 CJU131118:CJU131121 BZY131118:BZY131121 BQC131118:BQC131121 BGG131118:BGG131121 AWK131118:AWK131121 AMO131118:AMO131121 ACS131118:ACS131121 SW131118:SW131121 JA131118:JA131121 E131118:E131121 WVM65582:WVM65585 WLQ65582:WLQ65585 WBU65582:WBU65585 VRY65582:VRY65585 VIC65582:VIC65585 UYG65582:UYG65585 UOK65582:UOK65585 UEO65582:UEO65585 TUS65582:TUS65585 TKW65582:TKW65585 TBA65582:TBA65585 SRE65582:SRE65585 SHI65582:SHI65585 RXM65582:RXM65585 RNQ65582:RNQ65585 RDU65582:RDU65585 QTY65582:QTY65585 QKC65582:QKC65585 QAG65582:QAG65585 PQK65582:PQK65585 PGO65582:PGO65585 OWS65582:OWS65585 OMW65582:OMW65585 ODA65582:ODA65585 NTE65582:NTE65585 NJI65582:NJI65585 MZM65582:MZM65585 MPQ65582:MPQ65585 MFU65582:MFU65585 LVY65582:LVY65585 LMC65582:LMC65585 LCG65582:LCG65585 KSK65582:KSK65585 KIO65582:KIO65585 JYS65582:JYS65585 JOW65582:JOW65585 JFA65582:JFA65585 IVE65582:IVE65585 ILI65582:ILI65585 IBM65582:IBM65585 HRQ65582:HRQ65585 HHU65582:HHU65585 GXY65582:GXY65585 GOC65582:GOC65585 GEG65582:GEG65585 FUK65582:FUK65585 FKO65582:FKO65585 FAS65582:FAS65585 EQW65582:EQW65585 EHA65582:EHA65585 DXE65582:DXE65585 DNI65582:DNI65585 DDM65582:DDM65585 CTQ65582:CTQ65585 CJU65582:CJU65585 BZY65582:BZY65585 BQC65582:BQC65585 BGG65582:BGG65585 AWK65582:AWK65585 AMO65582:AMO65585 ACS65582:ACS65585 SW65582:SW65585 JA65582:JA65585 E65582:E65585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WVL983085:WVL983089 WLP983085:WLP983089 WBT983085:WBT983089 VRX983085:VRX983089 VIB983085:VIB983089 UYF983085:UYF983089 UOJ983085:UOJ983089 UEN983085:UEN983089 TUR983085:TUR983089 TKV983085:TKV983089 TAZ983085:TAZ983089 SRD983085:SRD983089 SHH983085:SHH983089 RXL983085:RXL983089 RNP983085:RNP983089 RDT983085:RDT983089 QTX983085:QTX983089 QKB983085:QKB983089 QAF983085:QAF983089 PQJ983085:PQJ983089 PGN983085:PGN983089 OWR983085:OWR983089 OMV983085:OMV983089 OCZ983085:OCZ983089 NTD983085:NTD983089 NJH983085:NJH983089 MZL983085:MZL983089 MPP983085:MPP983089 MFT983085:MFT983089 LVX983085:LVX983089 LMB983085:LMB983089 LCF983085:LCF983089 KSJ983085:KSJ983089 KIN983085:KIN983089 JYR983085:JYR983089 JOV983085:JOV983089 JEZ983085:JEZ983089 IVD983085:IVD983089 ILH983085:ILH983089 IBL983085:IBL983089 HRP983085:HRP983089 HHT983085:HHT983089 GXX983085:GXX983089 GOB983085:GOB983089 GEF983085:GEF983089 FUJ983085:FUJ983089 FKN983085:FKN983089 FAR983085:FAR983089 EQV983085:EQV983089 EGZ983085:EGZ983089 DXD983085:DXD983089 DNH983085:DNH983089 DDL983085:DDL983089 CTP983085:CTP983089 CJT983085:CJT983089 BZX983085:BZX983089 BQB983085:BQB983089 BGF983085:BGF983089 AWJ983085:AWJ983089 AMN983085:AMN983089 ACR983085:ACR983089 SV983085:SV983089 IZ983085:IZ983089 D983085:D983089 WVL917549:WVL917553 WLP917549:WLP917553 WBT917549:WBT917553 VRX917549:VRX917553 VIB917549:VIB917553 UYF917549:UYF917553 UOJ917549:UOJ917553 UEN917549:UEN917553 TUR917549:TUR917553 TKV917549:TKV917553 TAZ917549:TAZ917553 SRD917549:SRD917553 SHH917549:SHH917553 RXL917549:RXL917553 RNP917549:RNP917553 RDT917549:RDT917553 QTX917549:QTX917553 QKB917549:QKB917553 QAF917549:QAF917553 PQJ917549:PQJ917553 PGN917549:PGN917553 OWR917549:OWR917553 OMV917549:OMV917553 OCZ917549:OCZ917553 NTD917549:NTD917553 NJH917549:NJH917553 MZL917549:MZL917553 MPP917549:MPP917553 MFT917549:MFT917553 LVX917549:LVX917553 LMB917549:LMB917553 LCF917549:LCF917553 KSJ917549:KSJ917553 KIN917549:KIN917553 JYR917549:JYR917553 JOV917549:JOV917553 JEZ917549:JEZ917553 IVD917549:IVD917553 ILH917549:ILH917553 IBL917549:IBL917553 HRP917549:HRP917553 HHT917549:HHT917553 GXX917549:GXX917553 GOB917549:GOB917553 GEF917549:GEF917553 FUJ917549:FUJ917553 FKN917549:FKN917553 FAR917549:FAR917553 EQV917549:EQV917553 EGZ917549:EGZ917553 DXD917549:DXD917553 DNH917549:DNH917553 DDL917549:DDL917553 CTP917549:CTP917553 CJT917549:CJT917553 BZX917549:BZX917553 BQB917549:BQB917553 BGF917549:BGF917553 AWJ917549:AWJ917553 AMN917549:AMN917553 ACR917549:ACR917553 SV917549:SV917553 IZ917549:IZ917553 D917549:D917553 WVL852013:WVL852017 WLP852013:WLP852017 WBT852013:WBT852017 VRX852013:VRX852017 VIB852013:VIB852017 UYF852013:UYF852017 UOJ852013:UOJ852017 UEN852013:UEN852017 TUR852013:TUR852017 TKV852013:TKV852017 TAZ852013:TAZ852017 SRD852013:SRD852017 SHH852013:SHH852017 RXL852013:RXL852017 RNP852013:RNP852017 RDT852013:RDT852017 QTX852013:QTX852017 QKB852013:QKB852017 QAF852013:QAF852017 PQJ852013:PQJ852017 PGN852013:PGN852017 OWR852013:OWR852017 OMV852013:OMV852017 OCZ852013:OCZ852017 NTD852013:NTD852017 NJH852013:NJH852017 MZL852013:MZL852017 MPP852013:MPP852017 MFT852013:MFT852017 LVX852013:LVX852017 LMB852013:LMB852017 LCF852013:LCF852017 KSJ852013:KSJ852017 KIN852013:KIN852017 JYR852013:JYR852017 JOV852013:JOV852017 JEZ852013:JEZ852017 IVD852013:IVD852017 ILH852013:ILH852017 IBL852013:IBL852017 HRP852013:HRP852017 HHT852013:HHT852017 GXX852013:GXX852017 GOB852013:GOB852017 GEF852013:GEF852017 FUJ852013:FUJ852017 FKN852013:FKN852017 FAR852013:FAR852017 EQV852013:EQV852017 EGZ852013:EGZ852017 DXD852013:DXD852017 DNH852013:DNH852017 DDL852013:DDL852017 CTP852013:CTP852017 CJT852013:CJT852017 BZX852013:BZX852017 BQB852013:BQB852017 BGF852013:BGF852017 AWJ852013:AWJ852017 AMN852013:AMN852017 ACR852013:ACR852017 SV852013:SV852017 IZ852013:IZ852017 D852013:D852017 WVL786477:WVL786481 WLP786477:WLP786481 WBT786477:WBT786481 VRX786477:VRX786481 VIB786477:VIB786481 UYF786477:UYF786481 UOJ786477:UOJ786481 UEN786477:UEN786481 TUR786477:TUR786481 TKV786477:TKV786481 TAZ786477:TAZ786481 SRD786477:SRD786481 SHH786477:SHH786481 RXL786477:RXL786481 RNP786477:RNP786481 RDT786477:RDT786481 QTX786477:QTX786481 QKB786477:QKB786481 QAF786477:QAF786481 PQJ786477:PQJ786481 PGN786477:PGN786481 OWR786477:OWR786481 OMV786477:OMV786481 OCZ786477:OCZ786481 NTD786477:NTD786481 NJH786477:NJH786481 MZL786477:MZL786481 MPP786477:MPP786481 MFT786477:MFT786481 LVX786477:LVX786481 LMB786477:LMB786481 LCF786477:LCF786481 KSJ786477:KSJ786481 KIN786477:KIN786481 JYR786477:JYR786481 JOV786477:JOV786481 JEZ786477:JEZ786481 IVD786477:IVD786481 ILH786477:ILH786481 IBL786477:IBL786481 HRP786477:HRP786481 HHT786477:HHT786481 GXX786477:GXX786481 GOB786477:GOB786481 GEF786477:GEF786481 FUJ786477:FUJ786481 FKN786477:FKN786481 FAR786477:FAR786481 EQV786477:EQV786481 EGZ786477:EGZ786481 DXD786477:DXD786481 DNH786477:DNH786481 DDL786477:DDL786481 CTP786477:CTP786481 CJT786477:CJT786481 BZX786477:BZX786481 BQB786477:BQB786481 BGF786477:BGF786481 AWJ786477:AWJ786481 AMN786477:AMN786481 ACR786477:ACR786481 SV786477:SV786481 IZ786477:IZ786481 D786477:D786481 WVL720941:WVL720945 WLP720941:WLP720945 WBT720941:WBT720945 VRX720941:VRX720945 VIB720941:VIB720945 UYF720941:UYF720945 UOJ720941:UOJ720945 UEN720941:UEN720945 TUR720941:TUR720945 TKV720941:TKV720945 TAZ720941:TAZ720945 SRD720941:SRD720945 SHH720941:SHH720945 RXL720941:RXL720945 RNP720941:RNP720945 RDT720941:RDT720945 QTX720941:QTX720945 QKB720941:QKB720945 QAF720941:QAF720945 PQJ720941:PQJ720945 PGN720941:PGN720945 OWR720941:OWR720945 OMV720941:OMV720945 OCZ720941:OCZ720945 NTD720941:NTD720945 NJH720941:NJH720945 MZL720941:MZL720945 MPP720941:MPP720945 MFT720941:MFT720945 LVX720941:LVX720945 LMB720941:LMB720945 LCF720941:LCF720945 KSJ720941:KSJ720945 KIN720941:KIN720945 JYR720941:JYR720945 JOV720941:JOV720945 JEZ720941:JEZ720945 IVD720941:IVD720945 ILH720941:ILH720945 IBL720941:IBL720945 HRP720941:HRP720945 HHT720941:HHT720945 GXX720941:GXX720945 GOB720941:GOB720945 GEF720941:GEF720945 FUJ720941:FUJ720945 FKN720941:FKN720945 FAR720941:FAR720945 EQV720941:EQV720945 EGZ720941:EGZ720945 DXD720941:DXD720945 DNH720941:DNH720945 DDL720941:DDL720945 CTP720941:CTP720945 CJT720941:CJT720945 BZX720941:BZX720945 BQB720941:BQB720945 BGF720941:BGF720945 AWJ720941:AWJ720945 AMN720941:AMN720945 ACR720941:ACR720945 SV720941:SV720945 IZ720941:IZ720945 D720941:D720945 WVL655405:WVL655409 WLP655405:WLP655409 WBT655405:WBT655409 VRX655405:VRX655409 VIB655405:VIB655409 UYF655405:UYF655409 UOJ655405:UOJ655409 UEN655405:UEN655409 TUR655405:TUR655409 TKV655405:TKV655409 TAZ655405:TAZ655409 SRD655405:SRD655409 SHH655405:SHH655409 RXL655405:RXL655409 RNP655405:RNP655409 RDT655405:RDT655409 QTX655405:QTX655409 QKB655405:QKB655409 QAF655405:QAF655409 PQJ655405:PQJ655409 PGN655405:PGN655409 OWR655405:OWR655409 OMV655405:OMV655409 OCZ655405:OCZ655409 NTD655405:NTD655409 NJH655405:NJH655409 MZL655405:MZL655409 MPP655405:MPP655409 MFT655405:MFT655409 LVX655405:LVX655409 LMB655405:LMB655409 LCF655405:LCF655409 KSJ655405:KSJ655409 KIN655405:KIN655409 JYR655405:JYR655409 JOV655405:JOV655409 JEZ655405:JEZ655409 IVD655405:IVD655409 ILH655405:ILH655409 IBL655405:IBL655409 HRP655405:HRP655409 HHT655405:HHT655409 GXX655405:GXX655409 GOB655405:GOB655409 GEF655405:GEF655409 FUJ655405:FUJ655409 FKN655405:FKN655409 FAR655405:FAR655409 EQV655405:EQV655409 EGZ655405:EGZ655409 DXD655405:DXD655409 DNH655405:DNH655409 DDL655405:DDL655409 CTP655405:CTP655409 CJT655405:CJT655409 BZX655405:BZX655409 BQB655405:BQB655409 BGF655405:BGF655409 AWJ655405:AWJ655409 AMN655405:AMN655409 ACR655405:ACR655409 SV655405:SV655409 IZ655405:IZ655409 D655405:D655409 WVL589869:WVL589873 WLP589869:WLP589873 WBT589869:WBT589873 VRX589869:VRX589873 VIB589869:VIB589873 UYF589869:UYF589873 UOJ589869:UOJ589873 UEN589869:UEN589873 TUR589869:TUR589873 TKV589869:TKV589873 TAZ589869:TAZ589873 SRD589869:SRD589873 SHH589869:SHH589873 RXL589869:RXL589873 RNP589869:RNP589873 RDT589869:RDT589873 QTX589869:QTX589873 QKB589869:QKB589873 QAF589869:QAF589873 PQJ589869:PQJ589873 PGN589869:PGN589873 OWR589869:OWR589873 OMV589869:OMV589873 OCZ589869:OCZ589873 NTD589869:NTD589873 NJH589869:NJH589873 MZL589869:MZL589873 MPP589869:MPP589873 MFT589869:MFT589873 LVX589869:LVX589873 LMB589869:LMB589873 LCF589869:LCF589873 KSJ589869:KSJ589873 KIN589869:KIN589873 JYR589869:JYR589873 JOV589869:JOV589873 JEZ589869:JEZ589873 IVD589869:IVD589873 ILH589869:ILH589873 IBL589869:IBL589873 HRP589869:HRP589873 HHT589869:HHT589873 GXX589869:GXX589873 GOB589869:GOB589873 GEF589869:GEF589873 FUJ589869:FUJ589873 FKN589869:FKN589873 FAR589869:FAR589873 EQV589869:EQV589873 EGZ589869:EGZ589873 DXD589869:DXD589873 DNH589869:DNH589873 DDL589869:DDL589873 CTP589869:CTP589873 CJT589869:CJT589873 BZX589869:BZX589873 BQB589869:BQB589873 BGF589869:BGF589873 AWJ589869:AWJ589873 AMN589869:AMN589873 ACR589869:ACR589873 SV589869:SV589873 IZ589869:IZ589873 D589869:D589873 WVL524333:WVL524337 WLP524333:WLP524337 WBT524333:WBT524337 VRX524333:VRX524337 VIB524333:VIB524337 UYF524333:UYF524337 UOJ524333:UOJ524337 UEN524333:UEN524337 TUR524333:TUR524337 TKV524333:TKV524337 TAZ524333:TAZ524337 SRD524333:SRD524337 SHH524333:SHH524337 RXL524333:RXL524337 RNP524333:RNP524337 RDT524333:RDT524337 QTX524333:QTX524337 QKB524333:QKB524337 QAF524333:QAF524337 PQJ524333:PQJ524337 PGN524333:PGN524337 OWR524333:OWR524337 OMV524333:OMV524337 OCZ524333:OCZ524337 NTD524333:NTD524337 NJH524333:NJH524337 MZL524333:MZL524337 MPP524333:MPP524337 MFT524333:MFT524337 LVX524333:LVX524337 LMB524333:LMB524337 LCF524333:LCF524337 KSJ524333:KSJ524337 KIN524333:KIN524337 JYR524333:JYR524337 JOV524333:JOV524337 JEZ524333:JEZ524337 IVD524333:IVD524337 ILH524333:ILH524337 IBL524333:IBL524337 HRP524333:HRP524337 HHT524333:HHT524337 GXX524333:GXX524337 GOB524333:GOB524337 GEF524333:GEF524337 FUJ524333:FUJ524337 FKN524333:FKN524337 FAR524333:FAR524337 EQV524333:EQV524337 EGZ524333:EGZ524337 DXD524333:DXD524337 DNH524333:DNH524337 DDL524333:DDL524337 CTP524333:CTP524337 CJT524333:CJT524337 BZX524333:BZX524337 BQB524333:BQB524337 BGF524333:BGF524337 AWJ524333:AWJ524337 AMN524333:AMN524337 ACR524333:ACR524337 SV524333:SV524337 IZ524333:IZ524337 D524333:D524337 WVL458797:WVL458801 WLP458797:WLP458801 WBT458797:WBT458801 VRX458797:VRX458801 VIB458797:VIB458801 UYF458797:UYF458801 UOJ458797:UOJ458801 UEN458797:UEN458801 TUR458797:TUR458801 TKV458797:TKV458801 TAZ458797:TAZ458801 SRD458797:SRD458801 SHH458797:SHH458801 RXL458797:RXL458801 RNP458797:RNP458801 RDT458797:RDT458801 QTX458797:QTX458801 QKB458797:QKB458801 QAF458797:QAF458801 PQJ458797:PQJ458801 PGN458797:PGN458801 OWR458797:OWR458801 OMV458797:OMV458801 OCZ458797:OCZ458801 NTD458797:NTD458801 NJH458797:NJH458801 MZL458797:MZL458801 MPP458797:MPP458801 MFT458797:MFT458801 LVX458797:LVX458801 LMB458797:LMB458801 LCF458797:LCF458801 KSJ458797:KSJ458801 KIN458797:KIN458801 JYR458797:JYR458801 JOV458797:JOV458801 JEZ458797:JEZ458801 IVD458797:IVD458801 ILH458797:ILH458801 IBL458797:IBL458801 HRP458797:HRP458801 HHT458797:HHT458801 GXX458797:GXX458801 GOB458797:GOB458801 GEF458797:GEF458801 FUJ458797:FUJ458801 FKN458797:FKN458801 FAR458797:FAR458801 EQV458797:EQV458801 EGZ458797:EGZ458801 DXD458797:DXD458801 DNH458797:DNH458801 DDL458797:DDL458801 CTP458797:CTP458801 CJT458797:CJT458801 BZX458797:BZX458801 BQB458797:BQB458801 BGF458797:BGF458801 AWJ458797:AWJ458801 AMN458797:AMN458801 ACR458797:ACR458801 SV458797:SV458801 IZ458797:IZ458801 D458797:D458801 WVL393261:WVL393265 WLP393261:WLP393265 WBT393261:WBT393265 VRX393261:VRX393265 VIB393261:VIB393265 UYF393261:UYF393265 UOJ393261:UOJ393265 UEN393261:UEN393265 TUR393261:TUR393265 TKV393261:TKV393265 TAZ393261:TAZ393265 SRD393261:SRD393265 SHH393261:SHH393265 RXL393261:RXL393265 RNP393261:RNP393265 RDT393261:RDT393265 QTX393261:QTX393265 QKB393261:QKB393265 QAF393261:QAF393265 PQJ393261:PQJ393265 PGN393261:PGN393265 OWR393261:OWR393265 OMV393261:OMV393265 OCZ393261:OCZ393265 NTD393261:NTD393265 NJH393261:NJH393265 MZL393261:MZL393265 MPP393261:MPP393265 MFT393261:MFT393265 LVX393261:LVX393265 LMB393261:LMB393265 LCF393261:LCF393265 KSJ393261:KSJ393265 KIN393261:KIN393265 JYR393261:JYR393265 JOV393261:JOV393265 JEZ393261:JEZ393265 IVD393261:IVD393265 ILH393261:ILH393265 IBL393261:IBL393265 HRP393261:HRP393265 HHT393261:HHT393265 GXX393261:GXX393265 GOB393261:GOB393265 GEF393261:GEF393265 FUJ393261:FUJ393265 FKN393261:FKN393265 FAR393261:FAR393265 EQV393261:EQV393265 EGZ393261:EGZ393265 DXD393261:DXD393265 DNH393261:DNH393265 DDL393261:DDL393265 CTP393261:CTP393265 CJT393261:CJT393265 BZX393261:BZX393265 BQB393261:BQB393265 BGF393261:BGF393265 AWJ393261:AWJ393265 AMN393261:AMN393265 ACR393261:ACR393265 SV393261:SV393265 IZ393261:IZ393265 D393261:D393265 WVL327725:WVL327729 WLP327725:WLP327729 WBT327725:WBT327729 VRX327725:VRX327729 VIB327725:VIB327729 UYF327725:UYF327729 UOJ327725:UOJ327729 UEN327725:UEN327729 TUR327725:TUR327729 TKV327725:TKV327729 TAZ327725:TAZ327729 SRD327725:SRD327729 SHH327725:SHH327729 RXL327725:RXL327729 RNP327725:RNP327729 RDT327725:RDT327729 QTX327725:QTX327729 QKB327725:QKB327729 QAF327725:QAF327729 PQJ327725:PQJ327729 PGN327725:PGN327729 OWR327725:OWR327729 OMV327725:OMV327729 OCZ327725:OCZ327729 NTD327725:NTD327729 NJH327725:NJH327729 MZL327725:MZL327729 MPP327725:MPP327729 MFT327725:MFT327729 LVX327725:LVX327729 LMB327725:LMB327729 LCF327725:LCF327729 KSJ327725:KSJ327729 KIN327725:KIN327729 JYR327725:JYR327729 JOV327725:JOV327729 JEZ327725:JEZ327729 IVD327725:IVD327729 ILH327725:ILH327729 IBL327725:IBL327729 HRP327725:HRP327729 HHT327725:HHT327729 GXX327725:GXX327729 GOB327725:GOB327729 GEF327725:GEF327729 FUJ327725:FUJ327729 FKN327725:FKN327729 FAR327725:FAR327729 EQV327725:EQV327729 EGZ327725:EGZ327729 DXD327725:DXD327729 DNH327725:DNH327729 DDL327725:DDL327729 CTP327725:CTP327729 CJT327725:CJT327729 BZX327725:BZX327729 BQB327725:BQB327729 BGF327725:BGF327729 AWJ327725:AWJ327729 AMN327725:AMN327729 ACR327725:ACR327729 SV327725:SV327729 IZ327725:IZ327729 D327725:D327729 WVL262189:WVL262193 WLP262189:WLP262193 WBT262189:WBT262193 VRX262189:VRX262193 VIB262189:VIB262193 UYF262189:UYF262193 UOJ262189:UOJ262193 UEN262189:UEN262193 TUR262189:TUR262193 TKV262189:TKV262193 TAZ262189:TAZ262193 SRD262189:SRD262193 SHH262189:SHH262193 RXL262189:RXL262193 RNP262189:RNP262193 RDT262189:RDT262193 QTX262189:QTX262193 QKB262189:QKB262193 QAF262189:QAF262193 PQJ262189:PQJ262193 PGN262189:PGN262193 OWR262189:OWR262193 OMV262189:OMV262193 OCZ262189:OCZ262193 NTD262189:NTD262193 NJH262189:NJH262193 MZL262189:MZL262193 MPP262189:MPP262193 MFT262189:MFT262193 LVX262189:LVX262193 LMB262189:LMB262193 LCF262189:LCF262193 KSJ262189:KSJ262193 KIN262189:KIN262193 JYR262189:JYR262193 JOV262189:JOV262193 JEZ262189:JEZ262193 IVD262189:IVD262193 ILH262189:ILH262193 IBL262189:IBL262193 HRP262189:HRP262193 HHT262189:HHT262193 GXX262189:GXX262193 GOB262189:GOB262193 GEF262189:GEF262193 FUJ262189:FUJ262193 FKN262189:FKN262193 FAR262189:FAR262193 EQV262189:EQV262193 EGZ262189:EGZ262193 DXD262189:DXD262193 DNH262189:DNH262193 DDL262189:DDL262193 CTP262189:CTP262193 CJT262189:CJT262193 BZX262189:BZX262193 BQB262189:BQB262193 BGF262189:BGF262193 AWJ262189:AWJ262193 AMN262189:AMN262193 ACR262189:ACR262193 SV262189:SV262193 IZ262189:IZ262193 D262189:D262193 WVL196653:WVL196657 WLP196653:WLP196657 WBT196653:WBT196657 VRX196653:VRX196657 VIB196653:VIB196657 UYF196653:UYF196657 UOJ196653:UOJ196657 UEN196653:UEN196657 TUR196653:TUR196657 TKV196653:TKV196657 TAZ196653:TAZ196657 SRD196653:SRD196657 SHH196653:SHH196657 RXL196653:RXL196657 RNP196653:RNP196657 RDT196653:RDT196657 QTX196653:QTX196657 QKB196653:QKB196657 QAF196653:QAF196657 PQJ196653:PQJ196657 PGN196653:PGN196657 OWR196653:OWR196657 OMV196653:OMV196657 OCZ196653:OCZ196657 NTD196653:NTD196657 NJH196653:NJH196657 MZL196653:MZL196657 MPP196653:MPP196657 MFT196653:MFT196657 LVX196653:LVX196657 LMB196653:LMB196657 LCF196653:LCF196657 KSJ196653:KSJ196657 KIN196653:KIN196657 JYR196653:JYR196657 JOV196653:JOV196657 JEZ196653:JEZ196657 IVD196653:IVD196657 ILH196653:ILH196657 IBL196653:IBL196657 HRP196653:HRP196657 HHT196653:HHT196657 GXX196653:GXX196657 GOB196653:GOB196657 GEF196653:GEF196657 FUJ196653:FUJ196657 FKN196653:FKN196657 FAR196653:FAR196657 EQV196653:EQV196657 EGZ196653:EGZ196657 DXD196653:DXD196657 DNH196653:DNH196657 DDL196653:DDL196657 CTP196653:CTP196657 CJT196653:CJT196657 BZX196653:BZX196657 BQB196653:BQB196657 BGF196653:BGF196657 AWJ196653:AWJ196657 AMN196653:AMN196657 ACR196653:ACR196657 SV196653:SV196657 IZ196653:IZ196657 D196653:D196657 WVL131117:WVL131121 WLP131117:WLP131121 WBT131117:WBT131121 VRX131117:VRX131121 VIB131117:VIB131121 UYF131117:UYF131121 UOJ131117:UOJ131121 UEN131117:UEN131121 TUR131117:TUR131121 TKV131117:TKV131121 TAZ131117:TAZ131121 SRD131117:SRD131121 SHH131117:SHH131121 RXL131117:RXL131121 RNP131117:RNP131121 RDT131117:RDT131121 QTX131117:QTX131121 QKB131117:QKB131121 QAF131117:QAF131121 PQJ131117:PQJ131121 PGN131117:PGN131121 OWR131117:OWR131121 OMV131117:OMV131121 OCZ131117:OCZ131121 NTD131117:NTD131121 NJH131117:NJH131121 MZL131117:MZL131121 MPP131117:MPP131121 MFT131117:MFT131121 LVX131117:LVX131121 LMB131117:LMB131121 LCF131117:LCF131121 KSJ131117:KSJ131121 KIN131117:KIN131121 JYR131117:JYR131121 JOV131117:JOV131121 JEZ131117:JEZ131121 IVD131117:IVD131121 ILH131117:ILH131121 IBL131117:IBL131121 HRP131117:HRP131121 HHT131117:HHT131121 GXX131117:GXX131121 GOB131117:GOB131121 GEF131117:GEF131121 FUJ131117:FUJ131121 FKN131117:FKN131121 FAR131117:FAR131121 EQV131117:EQV131121 EGZ131117:EGZ131121 DXD131117:DXD131121 DNH131117:DNH131121 DDL131117:DDL131121 CTP131117:CTP131121 CJT131117:CJT131121 BZX131117:BZX131121 BQB131117:BQB131121 BGF131117:BGF131121 AWJ131117:AWJ131121 AMN131117:AMN131121 ACR131117:ACR131121 SV131117:SV131121 IZ131117:IZ131121 D131117:D131121 WVL65581:WVL65585 WLP65581:WLP65585 WBT65581:WBT65585 VRX65581:VRX65585 VIB65581:VIB65585 UYF65581:UYF65585 UOJ65581:UOJ65585 UEN65581:UEN65585 TUR65581:TUR65585 TKV65581:TKV65585 TAZ65581:TAZ65585 SRD65581:SRD65585 SHH65581:SHH65585 RXL65581:RXL65585 RNP65581:RNP65585 RDT65581:RDT65585 QTX65581:QTX65585 QKB65581:QKB65585 QAF65581:QAF65585 PQJ65581:PQJ65585 PGN65581:PGN65585 OWR65581:OWR65585 OMV65581:OMV65585 OCZ65581:OCZ65585 NTD65581:NTD65585 NJH65581:NJH65585 MZL65581:MZL65585 MPP65581:MPP65585 MFT65581:MFT65585 LVX65581:LVX65585 LMB65581:LMB65585 LCF65581:LCF65585 KSJ65581:KSJ65585 KIN65581:KIN65585 JYR65581:JYR65585 JOV65581:JOV65585 JEZ65581:JEZ65585 IVD65581:IVD65585 ILH65581:ILH65585 IBL65581:IBL65585 HRP65581:HRP65585 HHT65581:HHT65585 GXX65581:GXX65585 GOB65581:GOB65585 GEF65581:GEF65585 FUJ65581:FUJ65585 FKN65581:FKN65585 FAR65581:FAR65585 EQV65581:EQV65585 EGZ65581:EGZ65585 DXD65581:DXD65585 DNH65581:DNH65585 DDL65581:DDL65585 CTP65581:CTP65585 CJT65581:CJT65585 BZX65581:BZX65585 BQB65581:BQB65585 BGF65581:BGF65585 AWJ65581:AWJ65585 AMN65581:AMN65585 ACR65581:ACR65585 SV65581:SV65585 IZ65581:IZ65585 D65581:D65585 WVJ52:WVJ53 WLN52:WLN53 WBR52:WBR53 VRV52:VRV53 VHZ52:VHZ53 UYD52:UYD53 UOH52:UOH53 UEL52:UEL53 TUP52:TUP53 TKT52:TKT53 TAX52:TAX53 SRB52:SRB53 SHF52:SHF53 RXJ52:RXJ53 RNN52:RNN53 RDR52:RDR53 QTV52:QTV53 QJZ52:QJZ53 QAD52:QAD53 PQH52:PQH53 PGL52:PGL53 OWP52:OWP53 OMT52:OMT53 OCX52:OCX53 NTB52:NTB53 NJF52:NJF53 MZJ52:MZJ53 MPN52:MPN53 MFR52:MFR53 LVV52:LVV53 LLZ52:LLZ53 LCD52:LCD53 KSH52:KSH53 KIL52:KIL53 JYP52:JYP53 JOT52:JOT53 JEX52:JEX53 IVB52:IVB53 ILF52:ILF53 IBJ52:IBJ53 HRN52:HRN53 HHR52:HHR53 GXV52:GXV53 GNZ52:GNZ53 GED52:GED53 FUH52:FUH53 FKL52:FKL53 FAP52:FAP53 EQT52:EQT53 EGX52:EGX53 DXB52:DXB53 DNF52:DNF53 DDJ52:DDJ53 CTN52:CTN53 CJR52:CJR53 BZV52:BZV53 BPZ52:BPZ53 BGD52:BGD53 AWH52:AWH53 AML52:AML53 ACP52:ACP53 ST52:ST53 IX52:IX53 E52 D51:D52" xr:uid="{6F045EE7-0326-4A45-8514-7716D3F23BE3}">
      <formula1>$D$69:$D$403</formula1>
    </dataValidation>
    <dataValidation type="list" errorStyle="warning" allowBlank="1" showInputMessage="1" showErrorMessage="1" errorTitle="Factor" error="This factor is not included in the drop-down list. Is this the factor you want to use?" sqref="H51" xr:uid="{2DAEA892-FCA5-4BF8-A224-1C7F68346CE6}">
      <formula1>#REF!</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CDAB4-B881-4608-8AC2-0453793D0AD1}">
  <sheetPr>
    <pageSetUpPr fitToPage="1"/>
  </sheetPr>
  <dimension ref="A1:T401"/>
  <sheetViews>
    <sheetView tabSelected="1" view="pageBreakPreview" zoomScale="90" zoomScaleNormal="100" zoomScaleSheetLayoutView="90" workbookViewId="0">
      <selection activeCell="J32" sqref="J32"/>
    </sheetView>
  </sheetViews>
  <sheetFormatPr defaultColWidth="10" defaultRowHeight="12.75" x14ac:dyDescent="0.2"/>
  <cols>
    <col min="1" max="1" width="2.5703125" style="33" customWidth="1"/>
    <col min="2" max="2" width="7.28515625" style="33" customWidth="1"/>
    <col min="3" max="3" width="23.5703125" style="33" customWidth="1"/>
    <col min="4" max="4" width="9.7109375" style="33" customWidth="1"/>
    <col min="5" max="5" width="9.7109375" style="33" hidden="1" customWidth="1"/>
    <col min="6" max="6" width="5.42578125" style="33" bestFit="1" customWidth="1"/>
    <col min="7" max="7" width="14.42578125" style="33" customWidth="1"/>
    <col min="8" max="8" width="11.28515625" style="33" customWidth="1"/>
    <col min="9" max="9" width="11.140625" style="33" bestFit="1" customWidth="1"/>
    <col min="10" max="10" width="13" style="33" customWidth="1"/>
    <col min="11" max="11" width="8.28515625" style="33" customWidth="1"/>
    <col min="12" max="12" width="12.85546875" style="33" bestFit="1" customWidth="1"/>
    <col min="13" max="13" width="12.7109375" style="33" bestFit="1" customWidth="1"/>
    <col min="14" max="18" width="10" style="33"/>
    <col min="19" max="19" width="13.28515625" style="33" customWidth="1"/>
    <col min="20" max="20" width="11.5703125" style="33" bestFit="1" customWidth="1"/>
    <col min="21" max="256" width="10" style="33"/>
    <col min="257" max="257" width="2.5703125" style="33" customWidth="1"/>
    <col min="258" max="258" width="7.28515625" style="33" customWidth="1"/>
    <col min="259" max="259" width="23.5703125" style="33" customWidth="1"/>
    <col min="260" max="260" width="9.7109375" style="33" customWidth="1"/>
    <col min="261" max="261" width="0" style="33" hidden="1" customWidth="1"/>
    <col min="262" max="262" width="4.7109375" style="33" customWidth="1"/>
    <col min="263" max="263" width="14.42578125" style="33" customWidth="1"/>
    <col min="264" max="264" width="11.28515625" style="33" customWidth="1"/>
    <col min="265" max="265" width="10.28515625" style="33" customWidth="1"/>
    <col min="266" max="266" width="13" style="33" customWidth="1"/>
    <col min="267" max="267" width="8.28515625" style="33" customWidth="1"/>
    <col min="268" max="512" width="10" style="33"/>
    <col min="513" max="513" width="2.5703125" style="33" customWidth="1"/>
    <col min="514" max="514" width="7.28515625" style="33" customWidth="1"/>
    <col min="515" max="515" width="23.5703125" style="33" customWidth="1"/>
    <col min="516" max="516" width="9.7109375" style="33" customWidth="1"/>
    <col min="517" max="517" width="0" style="33" hidden="1" customWidth="1"/>
    <col min="518" max="518" width="4.7109375" style="33" customWidth="1"/>
    <col min="519" max="519" width="14.42578125" style="33" customWidth="1"/>
    <col min="520" max="520" width="11.28515625" style="33" customWidth="1"/>
    <col min="521" max="521" width="10.28515625" style="33" customWidth="1"/>
    <col min="522" max="522" width="13" style="33" customWidth="1"/>
    <col min="523" max="523" width="8.28515625" style="33" customWidth="1"/>
    <col min="524" max="768" width="10" style="33"/>
    <col min="769" max="769" width="2.5703125" style="33" customWidth="1"/>
    <col min="770" max="770" width="7.28515625" style="33" customWidth="1"/>
    <col min="771" max="771" width="23.5703125" style="33" customWidth="1"/>
    <col min="772" max="772" width="9.7109375" style="33" customWidth="1"/>
    <col min="773" max="773" width="0" style="33" hidden="1" customWidth="1"/>
    <col min="774" max="774" width="4.7109375" style="33" customWidth="1"/>
    <col min="775" max="775" width="14.42578125" style="33" customWidth="1"/>
    <col min="776" max="776" width="11.28515625" style="33" customWidth="1"/>
    <col min="777" max="777" width="10.28515625" style="33" customWidth="1"/>
    <col min="778" max="778" width="13" style="33" customWidth="1"/>
    <col min="779" max="779" width="8.28515625" style="33" customWidth="1"/>
    <col min="780" max="1024" width="10" style="33"/>
    <col min="1025" max="1025" width="2.5703125" style="33" customWidth="1"/>
    <col min="1026" max="1026" width="7.28515625" style="33" customWidth="1"/>
    <col min="1027" max="1027" width="23.5703125" style="33" customWidth="1"/>
    <col min="1028" max="1028" width="9.7109375" style="33" customWidth="1"/>
    <col min="1029" max="1029" width="0" style="33" hidden="1" customWidth="1"/>
    <col min="1030" max="1030" width="4.7109375" style="33" customWidth="1"/>
    <col min="1031" max="1031" width="14.42578125" style="33" customWidth="1"/>
    <col min="1032" max="1032" width="11.28515625" style="33" customWidth="1"/>
    <col min="1033" max="1033" width="10.28515625" style="33" customWidth="1"/>
    <col min="1034" max="1034" width="13" style="33" customWidth="1"/>
    <col min="1035" max="1035" width="8.28515625" style="33" customWidth="1"/>
    <col min="1036" max="1280" width="10" style="33"/>
    <col min="1281" max="1281" width="2.5703125" style="33" customWidth="1"/>
    <col min="1282" max="1282" width="7.28515625" style="33" customWidth="1"/>
    <col min="1283" max="1283" width="23.5703125" style="33" customWidth="1"/>
    <col min="1284" max="1284" width="9.7109375" style="33" customWidth="1"/>
    <col min="1285" max="1285" width="0" style="33" hidden="1" customWidth="1"/>
    <col min="1286" max="1286" width="4.7109375" style="33" customWidth="1"/>
    <col min="1287" max="1287" width="14.42578125" style="33" customWidth="1"/>
    <col min="1288" max="1288" width="11.28515625" style="33" customWidth="1"/>
    <col min="1289" max="1289" width="10.28515625" style="33" customWidth="1"/>
    <col min="1290" max="1290" width="13" style="33" customWidth="1"/>
    <col min="1291" max="1291" width="8.28515625" style="33" customWidth="1"/>
    <col min="1292" max="1536" width="10" style="33"/>
    <col min="1537" max="1537" width="2.5703125" style="33" customWidth="1"/>
    <col min="1538" max="1538" width="7.28515625" style="33" customWidth="1"/>
    <col min="1539" max="1539" width="23.5703125" style="33" customWidth="1"/>
    <col min="1540" max="1540" width="9.7109375" style="33" customWidth="1"/>
    <col min="1541" max="1541" width="0" style="33" hidden="1" customWidth="1"/>
    <col min="1542" max="1542" width="4.7109375" style="33" customWidth="1"/>
    <col min="1543" max="1543" width="14.42578125" style="33" customWidth="1"/>
    <col min="1544" max="1544" width="11.28515625" style="33" customWidth="1"/>
    <col min="1545" max="1545" width="10.28515625" style="33" customWidth="1"/>
    <col min="1546" max="1546" width="13" style="33" customWidth="1"/>
    <col min="1547" max="1547" width="8.28515625" style="33" customWidth="1"/>
    <col min="1548" max="1792" width="10" style="33"/>
    <col min="1793" max="1793" width="2.5703125" style="33" customWidth="1"/>
    <col min="1794" max="1794" width="7.28515625" style="33" customWidth="1"/>
    <col min="1795" max="1795" width="23.5703125" style="33" customWidth="1"/>
    <col min="1796" max="1796" width="9.7109375" style="33" customWidth="1"/>
    <col min="1797" max="1797" width="0" style="33" hidden="1" customWidth="1"/>
    <col min="1798" max="1798" width="4.7109375" style="33" customWidth="1"/>
    <col min="1799" max="1799" width="14.42578125" style="33" customWidth="1"/>
    <col min="1800" max="1800" width="11.28515625" style="33" customWidth="1"/>
    <col min="1801" max="1801" width="10.28515625" style="33" customWidth="1"/>
    <col min="1802" max="1802" width="13" style="33" customWidth="1"/>
    <col min="1803" max="1803" width="8.28515625" style="33" customWidth="1"/>
    <col min="1804" max="2048" width="10" style="33"/>
    <col min="2049" max="2049" width="2.5703125" style="33" customWidth="1"/>
    <col min="2050" max="2050" width="7.28515625" style="33" customWidth="1"/>
    <col min="2051" max="2051" width="23.5703125" style="33" customWidth="1"/>
    <col min="2052" max="2052" width="9.7109375" style="33" customWidth="1"/>
    <col min="2053" max="2053" width="0" style="33" hidden="1" customWidth="1"/>
    <col min="2054" max="2054" width="4.7109375" style="33" customWidth="1"/>
    <col min="2055" max="2055" width="14.42578125" style="33" customWidth="1"/>
    <col min="2056" max="2056" width="11.28515625" style="33" customWidth="1"/>
    <col min="2057" max="2057" width="10.28515625" style="33" customWidth="1"/>
    <col min="2058" max="2058" width="13" style="33" customWidth="1"/>
    <col min="2059" max="2059" width="8.28515625" style="33" customWidth="1"/>
    <col min="2060" max="2304" width="10" style="33"/>
    <col min="2305" max="2305" width="2.5703125" style="33" customWidth="1"/>
    <col min="2306" max="2306" width="7.28515625" style="33" customWidth="1"/>
    <col min="2307" max="2307" width="23.5703125" style="33" customWidth="1"/>
    <col min="2308" max="2308" width="9.7109375" style="33" customWidth="1"/>
    <col min="2309" max="2309" width="0" style="33" hidden="1" customWidth="1"/>
    <col min="2310" max="2310" width="4.7109375" style="33" customWidth="1"/>
    <col min="2311" max="2311" width="14.42578125" style="33" customWidth="1"/>
    <col min="2312" max="2312" width="11.28515625" style="33" customWidth="1"/>
    <col min="2313" max="2313" width="10.28515625" style="33" customWidth="1"/>
    <col min="2314" max="2314" width="13" style="33" customWidth="1"/>
    <col min="2315" max="2315" width="8.28515625" style="33" customWidth="1"/>
    <col min="2316" max="2560" width="10" style="33"/>
    <col min="2561" max="2561" width="2.5703125" style="33" customWidth="1"/>
    <col min="2562" max="2562" width="7.28515625" style="33" customWidth="1"/>
    <col min="2563" max="2563" width="23.5703125" style="33" customWidth="1"/>
    <col min="2564" max="2564" width="9.7109375" style="33" customWidth="1"/>
    <col min="2565" max="2565" width="0" style="33" hidden="1" customWidth="1"/>
    <col min="2566" max="2566" width="4.7109375" style="33" customWidth="1"/>
    <col min="2567" max="2567" width="14.42578125" style="33" customWidth="1"/>
    <col min="2568" max="2568" width="11.28515625" style="33" customWidth="1"/>
    <col min="2569" max="2569" width="10.28515625" style="33" customWidth="1"/>
    <col min="2570" max="2570" width="13" style="33" customWidth="1"/>
    <col min="2571" max="2571" width="8.28515625" style="33" customWidth="1"/>
    <col min="2572" max="2816" width="10" style="33"/>
    <col min="2817" max="2817" width="2.5703125" style="33" customWidth="1"/>
    <col min="2818" max="2818" width="7.28515625" style="33" customWidth="1"/>
    <col min="2819" max="2819" width="23.5703125" style="33" customWidth="1"/>
    <col min="2820" max="2820" width="9.7109375" style="33" customWidth="1"/>
    <col min="2821" max="2821" width="0" style="33" hidden="1" customWidth="1"/>
    <col min="2822" max="2822" width="4.7109375" style="33" customWidth="1"/>
    <col min="2823" max="2823" width="14.42578125" style="33" customWidth="1"/>
    <col min="2824" max="2824" width="11.28515625" style="33" customWidth="1"/>
    <col min="2825" max="2825" width="10.28515625" style="33" customWidth="1"/>
    <col min="2826" max="2826" width="13" style="33" customWidth="1"/>
    <col min="2827" max="2827" width="8.28515625" style="33" customWidth="1"/>
    <col min="2828" max="3072" width="10" style="33"/>
    <col min="3073" max="3073" width="2.5703125" style="33" customWidth="1"/>
    <col min="3074" max="3074" width="7.28515625" style="33" customWidth="1"/>
    <col min="3075" max="3075" width="23.5703125" style="33" customWidth="1"/>
    <col min="3076" max="3076" width="9.7109375" style="33" customWidth="1"/>
    <col min="3077" max="3077" width="0" style="33" hidden="1" customWidth="1"/>
    <col min="3078" max="3078" width="4.7109375" style="33" customWidth="1"/>
    <col min="3079" max="3079" width="14.42578125" style="33" customWidth="1"/>
    <col min="3080" max="3080" width="11.28515625" style="33" customWidth="1"/>
    <col min="3081" max="3081" width="10.28515625" style="33" customWidth="1"/>
    <col min="3082" max="3082" width="13" style="33" customWidth="1"/>
    <col min="3083" max="3083" width="8.28515625" style="33" customWidth="1"/>
    <col min="3084" max="3328" width="10" style="33"/>
    <col min="3329" max="3329" width="2.5703125" style="33" customWidth="1"/>
    <col min="3330" max="3330" width="7.28515625" style="33" customWidth="1"/>
    <col min="3331" max="3331" width="23.5703125" style="33" customWidth="1"/>
    <col min="3332" max="3332" width="9.7109375" style="33" customWidth="1"/>
    <col min="3333" max="3333" width="0" style="33" hidden="1" customWidth="1"/>
    <col min="3334" max="3334" width="4.7109375" style="33" customWidth="1"/>
    <col min="3335" max="3335" width="14.42578125" style="33" customWidth="1"/>
    <col min="3336" max="3336" width="11.28515625" style="33" customWidth="1"/>
    <col min="3337" max="3337" width="10.28515625" style="33" customWidth="1"/>
    <col min="3338" max="3338" width="13" style="33" customWidth="1"/>
    <col min="3339" max="3339" width="8.28515625" style="33" customWidth="1"/>
    <col min="3340" max="3584" width="10" style="33"/>
    <col min="3585" max="3585" width="2.5703125" style="33" customWidth="1"/>
    <col min="3586" max="3586" width="7.28515625" style="33" customWidth="1"/>
    <col min="3587" max="3587" width="23.5703125" style="33" customWidth="1"/>
    <col min="3588" max="3588" width="9.7109375" style="33" customWidth="1"/>
    <col min="3589" max="3589" width="0" style="33" hidden="1" customWidth="1"/>
    <col min="3590" max="3590" width="4.7109375" style="33" customWidth="1"/>
    <col min="3591" max="3591" width="14.42578125" style="33" customWidth="1"/>
    <col min="3592" max="3592" width="11.28515625" style="33" customWidth="1"/>
    <col min="3593" max="3593" width="10.28515625" style="33" customWidth="1"/>
    <col min="3594" max="3594" width="13" style="33" customWidth="1"/>
    <col min="3595" max="3595" width="8.28515625" style="33" customWidth="1"/>
    <col min="3596" max="3840" width="10" style="33"/>
    <col min="3841" max="3841" width="2.5703125" style="33" customWidth="1"/>
    <col min="3842" max="3842" width="7.28515625" style="33" customWidth="1"/>
    <col min="3843" max="3843" width="23.5703125" style="33" customWidth="1"/>
    <col min="3844" max="3844" width="9.7109375" style="33" customWidth="1"/>
    <col min="3845" max="3845" width="0" style="33" hidden="1" customWidth="1"/>
    <col min="3846" max="3846" width="4.7109375" style="33" customWidth="1"/>
    <col min="3847" max="3847" width="14.42578125" style="33" customWidth="1"/>
    <col min="3848" max="3848" width="11.28515625" style="33" customWidth="1"/>
    <col min="3849" max="3849" width="10.28515625" style="33" customWidth="1"/>
    <col min="3850" max="3850" width="13" style="33" customWidth="1"/>
    <col min="3851" max="3851" width="8.28515625" style="33" customWidth="1"/>
    <col min="3852" max="4096" width="10" style="33"/>
    <col min="4097" max="4097" width="2.5703125" style="33" customWidth="1"/>
    <col min="4098" max="4098" width="7.28515625" style="33" customWidth="1"/>
    <col min="4099" max="4099" width="23.5703125" style="33" customWidth="1"/>
    <col min="4100" max="4100" width="9.7109375" style="33" customWidth="1"/>
    <col min="4101" max="4101" width="0" style="33" hidden="1" customWidth="1"/>
    <col min="4102" max="4102" width="4.7109375" style="33" customWidth="1"/>
    <col min="4103" max="4103" width="14.42578125" style="33" customWidth="1"/>
    <col min="4104" max="4104" width="11.28515625" style="33" customWidth="1"/>
    <col min="4105" max="4105" width="10.28515625" style="33" customWidth="1"/>
    <col min="4106" max="4106" width="13" style="33" customWidth="1"/>
    <col min="4107" max="4107" width="8.28515625" style="33" customWidth="1"/>
    <col min="4108" max="4352" width="10" style="33"/>
    <col min="4353" max="4353" width="2.5703125" style="33" customWidth="1"/>
    <col min="4354" max="4354" width="7.28515625" style="33" customWidth="1"/>
    <col min="4355" max="4355" width="23.5703125" style="33" customWidth="1"/>
    <col min="4356" max="4356" width="9.7109375" style="33" customWidth="1"/>
    <col min="4357" max="4357" width="0" style="33" hidden="1" customWidth="1"/>
    <col min="4358" max="4358" width="4.7109375" style="33" customWidth="1"/>
    <col min="4359" max="4359" width="14.42578125" style="33" customWidth="1"/>
    <col min="4360" max="4360" width="11.28515625" style="33" customWidth="1"/>
    <col min="4361" max="4361" width="10.28515625" style="33" customWidth="1"/>
    <col min="4362" max="4362" width="13" style="33" customWidth="1"/>
    <col min="4363" max="4363" width="8.28515625" style="33" customWidth="1"/>
    <col min="4364" max="4608" width="10" style="33"/>
    <col min="4609" max="4609" width="2.5703125" style="33" customWidth="1"/>
    <col min="4610" max="4610" width="7.28515625" style="33" customWidth="1"/>
    <col min="4611" max="4611" width="23.5703125" style="33" customWidth="1"/>
    <col min="4612" max="4612" width="9.7109375" style="33" customWidth="1"/>
    <col min="4613" max="4613" width="0" style="33" hidden="1" customWidth="1"/>
    <col min="4614" max="4614" width="4.7109375" style="33" customWidth="1"/>
    <col min="4615" max="4615" width="14.42578125" style="33" customWidth="1"/>
    <col min="4616" max="4616" width="11.28515625" style="33" customWidth="1"/>
    <col min="4617" max="4617" width="10.28515625" style="33" customWidth="1"/>
    <col min="4618" max="4618" width="13" style="33" customWidth="1"/>
    <col min="4619" max="4619" width="8.28515625" style="33" customWidth="1"/>
    <col min="4620" max="4864" width="10" style="33"/>
    <col min="4865" max="4865" width="2.5703125" style="33" customWidth="1"/>
    <col min="4866" max="4866" width="7.28515625" style="33" customWidth="1"/>
    <col min="4867" max="4867" width="23.5703125" style="33" customWidth="1"/>
    <col min="4868" max="4868" width="9.7109375" style="33" customWidth="1"/>
    <col min="4869" max="4869" width="0" style="33" hidden="1" customWidth="1"/>
    <col min="4870" max="4870" width="4.7109375" style="33" customWidth="1"/>
    <col min="4871" max="4871" width="14.42578125" style="33" customWidth="1"/>
    <col min="4872" max="4872" width="11.28515625" style="33" customWidth="1"/>
    <col min="4873" max="4873" width="10.28515625" style="33" customWidth="1"/>
    <col min="4874" max="4874" width="13" style="33" customWidth="1"/>
    <col min="4875" max="4875" width="8.28515625" style="33" customWidth="1"/>
    <col min="4876" max="5120" width="10" style="33"/>
    <col min="5121" max="5121" width="2.5703125" style="33" customWidth="1"/>
    <col min="5122" max="5122" width="7.28515625" style="33" customWidth="1"/>
    <col min="5123" max="5123" width="23.5703125" style="33" customWidth="1"/>
    <col min="5124" max="5124" width="9.7109375" style="33" customWidth="1"/>
    <col min="5125" max="5125" width="0" style="33" hidden="1" customWidth="1"/>
    <col min="5126" max="5126" width="4.7109375" style="33" customWidth="1"/>
    <col min="5127" max="5127" width="14.42578125" style="33" customWidth="1"/>
    <col min="5128" max="5128" width="11.28515625" style="33" customWidth="1"/>
    <col min="5129" max="5129" width="10.28515625" style="33" customWidth="1"/>
    <col min="5130" max="5130" width="13" style="33" customWidth="1"/>
    <col min="5131" max="5131" width="8.28515625" style="33" customWidth="1"/>
    <col min="5132" max="5376" width="10" style="33"/>
    <col min="5377" max="5377" width="2.5703125" style="33" customWidth="1"/>
    <col min="5378" max="5378" width="7.28515625" style="33" customWidth="1"/>
    <col min="5379" max="5379" width="23.5703125" style="33" customWidth="1"/>
    <col min="5380" max="5380" width="9.7109375" style="33" customWidth="1"/>
    <col min="5381" max="5381" width="0" style="33" hidden="1" customWidth="1"/>
    <col min="5382" max="5382" width="4.7109375" style="33" customWidth="1"/>
    <col min="5383" max="5383" width="14.42578125" style="33" customWidth="1"/>
    <col min="5384" max="5384" width="11.28515625" style="33" customWidth="1"/>
    <col min="5385" max="5385" width="10.28515625" style="33" customWidth="1"/>
    <col min="5386" max="5386" width="13" style="33" customWidth="1"/>
    <col min="5387" max="5387" width="8.28515625" style="33" customWidth="1"/>
    <col min="5388" max="5632" width="10" style="33"/>
    <col min="5633" max="5633" width="2.5703125" style="33" customWidth="1"/>
    <col min="5634" max="5634" width="7.28515625" style="33" customWidth="1"/>
    <col min="5635" max="5635" width="23.5703125" style="33" customWidth="1"/>
    <col min="5636" max="5636" width="9.7109375" style="33" customWidth="1"/>
    <col min="5637" max="5637" width="0" style="33" hidden="1" customWidth="1"/>
    <col min="5638" max="5638" width="4.7109375" style="33" customWidth="1"/>
    <col min="5639" max="5639" width="14.42578125" style="33" customWidth="1"/>
    <col min="5640" max="5640" width="11.28515625" style="33" customWidth="1"/>
    <col min="5641" max="5641" width="10.28515625" style="33" customWidth="1"/>
    <col min="5642" max="5642" width="13" style="33" customWidth="1"/>
    <col min="5643" max="5643" width="8.28515625" style="33" customWidth="1"/>
    <col min="5644" max="5888" width="10" style="33"/>
    <col min="5889" max="5889" width="2.5703125" style="33" customWidth="1"/>
    <col min="5890" max="5890" width="7.28515625" style="33" customWidth="1"/>
    <col min="5891" max="5891" width="23.5703125" style="33" customWidth="1"/>
    <col min="5892" max="5892" width="9.7109375" style="33" customWidth="1"/>
    <col min="5893" max="5893" width="0" style="33" hidden="1" customWidth="1"/>
    <col min="5894" max="5894" width="4.7109375" style="33" customWidth="1"/>
    <col min="5895" max="5895" width="14.42578125" style="33" customWidth="1"/>
    <col min="5896" max="5896" width="11.28515625" style="33" customWidth="1"/>
    <col min="5897" max="5897" width="10.28515625" style="33" customWidth="1"/>
    <col min="5898" max="5898" width="13" style="33" customWidth="1"/>
    <col min="5899" max="5899" width="8.28515625" style="33" customWidth="1"/>
    <col min="5900" max="6144" width="10" style="33"/>
    <col min="6145" max="6145" width="2.5703125" style="33" customWidth="1"/>
    <col min="6146" max="6146" width="7.28515625" style="33" customWidth="1"/>
    <col min="6147" max="6147" width="23.5703125" style="33" customWidth="1"/>
    <col min="6148" max="6148" width="9.7109375" style="33" customWidth="1"/>
    <col min="6149" max="6149" width="0" style="33" hidden="1" customWidth="1"/>
    <col min="6150" max="6150" width="4.7109375" style="33" customWidth="1"/>
    <col min="6151" max="6151" width="14.42578125" style="33" customWidth="1"/>
    <col min="6152" max="6152" width="11.28515625" style="33" customWidth="1"/>
    <col min="6153" max="6153" width="10.28515625" style="33" customWidth="1"/>
    <col min="6154" max="6154" width="13" style="33" customWidth="1"/>
    <col min="6155" max="6155" width="8.28515625" style="33" customWidth="1"/>
    <col min="6156" max="6400" width="10" style="33"/>
    <col min="6401" max="6401" width="2.5703125" style="33" customWidth="1"/>
    <col min="6402" max="6402" width="7.28515625" style="33" customWidth="1"/>
    <col min="6403" max="6403" width="23.5703125" style="33" customWidth="1"/>
    <col min="6404" max="6404" width="9.7109375" style="33" customWidth="1"/>
    <col min="6405" max="6405" width="0" style="33" hidden="1" customWidth="1"/>
    <col min="6406" max="6406" width="4.7109375" style="33" customWidth="1"/>
    <col min="6407" max="6407" width="14.42578125" style="33" customWidth="1"/>
    <col min="6408" max="6408" width="11.28515625" style="33" customWidth="1"/>
    <col min="6409" max="6409" width="10.28515625" style="33" customWidth="1"/>
    <col min="6410" max="6410" width="13" style="33" customWidth="1"/>
    <col min="6411" max="6411" width="8.28515625" style="33" customWidth="1"/>
    <col min="6412" max="6656" width="10" style="33"/>
    <col min="6657" max="6657" width="2.5703125" style="33" customWidth="1"/>
    <col min="6658" max="6658" width="7.28515625" style="33" customWidth="1"/>
    <col min="6659" max="6659" width="23.5703125" style="33" customWidth="1"/>
    <col min="6660" max="6660" width="9.7109375" style="33" customWidth="1"/>
    <col min="6661" max="6661" width="0" style="33" hidden="1" customWidth="1"/>
    <col min="6662" max="6662" width="4.7109375" style="33" customWidth="1"/>
    <col min="6663" max="6663" width="14.42578125" style="33" customWidth="1"/>
    <col min="6664" max="6664" width="11.28515625" style="33" customWidth="1"/>
    <col min="6665" max="6665" width="10.28515625" style="33" customWidth="1"/>
    <col min="6666" max="6666" width="13" style="33" customWidth="1"/>
    <col min="6667" max="6667" width="8.28515625" style="33" customWidth="1"/>
    <col min="6668" max="6912" width="10" style="33"/>
    <col min="6913" max="6913" width="2.5703125" style="33" customWidth="1"/>
    <col min="6914" max="6914" width="7.28515625" style="33" customWidth="1"/>
    <col min="6915" max="6915" width="23.5703125" style="33" customWidth="1"/>
    <col min="6916" max="6916" width="9.7109375" style="33" customWidth="1"/>
    <col min="6917" max="6917" width="0" style="33" hidden="1" customWidth="1"/>
    <col min="6918" max="6918" width="4.7109375" style="33" customWidth="1"/>
    <col min="6919" max="6919" width="14.42578125" style="33" customWidth="1"/>
    <col min="6920" max="6920" width="11.28515625" style="33" customWidth="1"/>
    <col min="6921" max="6921" width="10.28515625" style="33" customWidth="1"/>
    <col min="6922" max="6922" width="13" style="33" customWidth="1"/>
    <col min="6923" max="6923" width="8.28515625" style="33" customWidth="1"/>
    <col min="6924" max="7168" width="10" style="33"/>
    <col min="7169" max="7169" width="2.5703125" style="33" customWidth="1"/>
    <col min="7170" max="7170" width="7.28515625" style="33" customWidth="1"/>
    <col min="7171" max="7171" width="23.5703125" style="33" customWidth="1"/>
    <col min="7172" max="7172" width="9.7109375" style="33" customWidth="1"/>
    <col min="7173" max="7173" width="0" style="33" hidden="1" customWidth="1"/>
    <col min="7174" max="7174" width="4.7109375" style="33" customWidth="1"/>
    <col min="7175" max="7175" width="14.42578125" style="33" customWidth="1"/>
    <col min="7176" max="7176" width="11.28515625" style="33" customWidth="1"/>
    <col min="7177" max="7177" width="10.28515625" style="33" customWidth="1"/>
    <col min="7178" max="7178" width="13" style="33" customWidth="1"/>
    <col min="7179" max="7179" width="8.28515625" style="33" customWidth="1"/>
    <col min="7180" max="7424" width="10" style="33"/>
    <col min="7425" max="7425" width="2.5703125" style="33" customWidth="1"/>
    <col min="7426" max="7426" width="7.28515625" style="33" customWidth="1"/>
    <col min="7427" max="7427" width="23.5703125" style="33" customWidth="1"/>
    <col min="7428" max="7428" width="9.7109375" style="33" customWidth="1"/>
    <col min="7429" max="7429" width="0" style="33" hidden="1" customWidth="1"/>
    <col min="7430" max="7430" width="4.7109375" style="33" customWidth="1"/>
    <col min="7431" max="7431" width="14.42578125" style="33" customWidth="1"/>
    <col min="7432" max="7432" width="11.28515625" style="33" customWidth="1"/>
    <col min="7433" max="7433" width="10.28515625" style="33" customWidth="1"/>
    <col min="7434" max="7434" width="13" style="33" customWidth="1"/>
    <col min="7435" max="7435" width="8.28515625" style="33" customWidth="1"/>
    <col min="7436" max="7680" width="10" style="33"/>
    <col min="7681" max="7681" width="2.5703125" style="33" customWidth="1"/>
    <col min="7682" max="7682" width="7.28515625" style="33" customWidth="1"/>
    <col min="7683" max="7683" width="23.5703125" style="33" customWidth="1"/>
    <col min="7684" max="7684" width="9.7109375" style="33" customWidth="1"/>
    <col min="7685" max="7685" width="0" style="33" hidden="1" customWidth="1"/>
    <col min="7686" max="7686" width="4.7109375" style="33" customWidth="1"/>
    <col min="7687" max="7687" width="14.42578125" style="33" customWidth="1"/>
    <col min="7688" max="7688" width="11.28515625" style="33" customWidth="1"/>
    <col min="7689" max="7689" width="10.28515625" style="33" customWidth="1"/>
    <col min="7690" max="7690" width="13" style="33" customWidth="1"/>
    <col min="7691" max="7691" width="8.28515625" style="33" customWidth="1"/>
    <col min="7692" max="7936" width="10" style="33"/>
    <col min="7937" max="7937" width="2.5703125" style="33" customWidth="1"/>
    <col min="7938" max="7938" width="7.28515625" style="33" customWidth="1"/>
    <col min="7939" max="7939" width="23.5703125" style="33" customWidth="1"/>
    <col min="7940" max="7940" width="9.7109375" style="33" customWidth="1"/>
    <col min="7941" max="7941" width="0" style="33" hidden="1" customWidth="1"/>
    <col min="7942" max="7942" width="4.7109375" style="33" customWidth="1"/>
    <col min="7943" max="7943" width="14.42578125" style="33" customWidth="1"/>
    <col min="7944" max="7944" width="11.28515625" style="33" customWidth="1"/>
    <col min="7945" max="7945" width="10.28515625" style="33" customWidth="1"/>
    <col min="7946" max="7946" width="13" style="33" customWidth="1"/>
    <col min="7947" max="7947" width="8.28515625" style="33" customWidth="1"/>
    <col min="7948" max="8192" width="10" style="33"/>
    <col min="8193" max="8193" width="2.5703125" style="33" customWidth="1"/>
    <col min="8194" max="8194" width="7.28515625" style="33" customWidth="1"/>
    <col min="8195" max="8195" width="23.5703125" style="33" customWidth="1"/>
    <col min="8196" max="8196" width="9.7109375" style="33" customWidth="1"/>
    <col min="8197" max="8197" width="0" style="33" hidden="1" customWidth="1"/>
    <col min="8198" max="8198" width="4.7109375" style="33" customWidth="1"/>
    <col min="8199" max="8199" width="14.42578125" style="33" customWidth="1"/>
    <col min="8200" max="8200" width="11.28515625" style="33" customWidth="1"/>
    <col min="8201" max="8201" width="10.28515625" style="33" customWidth="1"/>
    <col min="8202" max="8202" width="13" style="33" customWidth="1"/>
    <col min="8203" max="8203" width="8.28515625" style="33" customWidth="1"/>
    <col min="8204" max="8448" width="10" style="33"/>
    <col min="8449" max="8449" width="2.5703125" style="33" customWidth="1"/>
    <col min="8450" max="8450" width="7.28515625" style="33" customWidth="1"/>
    <col min="8451" max="8451" width="23.5703125" style="33" customWidth="1"/>
    <col min="8452" max="8452" width="9.7109375" style="33" customWidth="1"/>
    <col min="8453" max="8453" width="0" style="33" hidden="1" customWidth="1"/>
    <col min="8454" max="8454" width="4.7109375" style="33" customWidth="1"/>
    <col min="8455" max="8455" width="14.42578125" style="33" customWidth="1"/>
    <col min="8456" max="8456" width="11.28515625" style="33" customWidth="1"/>
    <col min="8457" max="8457" width="10.28515625" style="33" customWidth="1"/>
    <col min="8458" max="8458" width="13" style="33" customWidth="1"/>
    <col min="8459" max="8459" width="8.28515625" style="33" customWidth="1"/>
    <col min="8460" max="8704" width="10" style="33"/>
    <col min="8705" max="8705" width="2.5703125" style="33" customWidth="1"/>
    <col min="8706" max="8706" width="7.28515625" style="33" customWidth="1"/>
    <col min="8707" max="8707" width="23.5703125" style="33" customWidth="1"/>
    <col min="8708" max="8708" width="9.7109375" style="33" customWidth="1"/>
    <col min="8709" max="8709" width="0" style="33" hidden="1" customWidth="1"/>
    <col min="8710" max="8710" width="4.7109375" style="33" customWidth="1"/>
    <col min="8711" max="8711" width="14.42578125" style="33" customWidth="1"/>
    <col min="8712" max="8712" width="11.28515625" style="33" customWidth="1"/>
    <col min="8713" max="8713" width="10.28515625" style="33" customWidth="1"/>
    <col min="8714" max="8714" width="13" style="33" customWidth="1"/>
    <col min="8715" max="8715" width="8.28515625" style="33" customWidth="1"/>
    <col min="8716" max="8960" width="10" style="33"/>
    <col min="8961" max="8961" width="2.5703125" style="33" customWidth="1"/>
    <col min="8962" max="8962" width="7.28515625" style="33" customWidth="1"/>
    <col min="8963" max="8963" width="23.5703125" style="33" customWidth="1"/>
    <col min="8964" max="8964" width="9.7109375" style="33" customWidth="1"/>
    <col min="8965" max="8965" width="0" style="33" hidden="1" customWidth="1"/>
    <col min="8966" max="8966" width="4.7109375" style="33" customWidth="1"/>
    <col min="8967" max="8967" width="14.42578125" style="33" customWidth="1"/>
    <col min="8968" max="8968" width="11.28515625" style="33" customWidth="1"/>
    <col min="8969" max="8969" width="10.28515625" style="33" customWidth="1"/>
    <col min="8970" max="8970" width="13" style="33" customWidth="1"/>
    <col min="8971" max="8971" width="8.28515625" style="33" customWidth="1"/>
    <col min="8972" max="9216" width="10" style="33"/>
    <col min="9217" max="9217" width="2.5703125" style="33" customWidth="1"/>
    <col min="9218" max="9218" width="7.28515625" style="33" customWidth="1"/>
    <col min="9219" max="9219" width="23.5703125" style="33" customWidth="1"/>
    <col min="9220" max="9220" width="9.7109375" style="33" customWidth="1"/>
    <col min="9221" max="9221" width="0" style="33" hidden="1" customWidth="1"/>
    <col min="9222" max="9222" width="4.7109375" style="33" customWidth="1"/>
    <col min="9223" max="9223" width="14.42578125" style="33" customWidth="1"/>
    <col min="9224" max="9224" width="11.28515625" style="33" customWidth="1"/>
    <col min="9225" max="9225" width="10.28515625" style="33" customWidth="1"/>
    <col min="9226" max="9226" width="13" style="33" customWidth="1"/>
    <col min="9227" max="9227" width="8.28515625" style="33" customWidth="1"/>
    <col min="9228" max="9472" width="10" style="33"/>
    <col min="9473" max="9473" width="2.5703125" style="33" customWidth="1"/>
    <col min="9474" max="9474" width="7.28515625" style="33" customWidth="1"/>
    <col min="9475" max="9475" width="23.5703125" style="33" customWidth="1"/>
    <col min="9476" max="9476" width="9.7109375" style="33" customWidth="1"/>
    <col min="9477" max="9477" width="0" style="33" hidden="1" customWidth="1"/>
    <col min="9478" max="9478" width="4.7109375" style="33" customWidth="1"/>
    <col min="9479" max="9479" width="14.42578125" style="33" customWidth="1"/>
    <col min="9480" max="9480" width="11.28515625" style="33" customWidth="1"/>
    <col min="9481" max="9481" width="10.28515625" style="33" customWidth="1"/>
    <col min="9482" max="9482" width="13" style="33" customWidth="1"/>
    <col min="9483" max="9483" width="8.28515625" style="33" customWidth="1"/>
    <col min="9484" max="9728" width="10" style="33"/>
    <col min="9729" max="9729" width="2.5703125" style="33" customWidth="1"/>
    <col min="9730" max="9730" width="7.28515625" style="33" customWidth="1"/>
    <col min="9731" max="9731" width="23.5703125" style="33" customWidth="1"/>
    <col min="9732" max="9732" width="9.7109375" style="33" customWidth="1"/>
    <col min="9733" max="9733" width="0" style="33" hidden="1" customWidth="1"/>
    <col min="9734" max="9734" width="4.7109375" style="33" customWidth="1"/>
    <col min="9735" max="9735" width="14.42578125" style="33" customWidth="1"/>
    <col min="9736" max="9736" width="11.28515625" style="33" customWidth="1"/>
    <col min="9737" max="9737" width="10.28515625" style="33" customWidth="1"/>
    <col min="9738" max="9738" width="13" style="33" customWidth="1"/>
    <col min="9739" max="9739" width="8.28515625" style="33" customWidth="1"/>
    <col min="9740" max="9984" width="10" style="33"/>
    <col min="9985" max="9985" width="2.5703125" style="33" customWidth="1"/>
    <col min="9986" max="9986" width="7.28515625" style="33" customWidth="1"/>
    <col min="9987" max="9987" width="23.5703125" style="33" customWidth="1"/>
    <col min="9988" max="9988" width="9.7109375" style="33" customWidth="1"/>
    <col min="9989" max="9989" width="0" style="33" hidden="1" customWidth="1"/>
    <col min="9990" max="9990" width="4.7109375" style="33" customWidth="1"/>
    <col min="9991" max="9991" width="14.42578125" style="33" customWidth="1"/>
    <col min="9992" max="9992" width="11.28515625" style="33" customWidth="1"/>
    <col min="9993" max="9993" width="10.28515625" style="33" customWidth="1"/>
    <col min="9994" max="9994" width="13" style="33" customWidth="1"/>
    <col min="9995" max="9995" width="8.28515625" style="33" customWidth="1"/>
    <col min="9996" max="10240" width="10" style="33"/>
    <col min="10241" max="10241" width="2.5703125" style="33" customWidth="1"/>
    <col min="10242" max="10242" width="7.28515625" style="33" customWidth="1"/>
    <col min="10243" max="10243" width="23.5703125" style="33" customWidth="1"/>
    <col min="10244" max="10244" width="9.7109375" style="33" customWidth="1"/>
    <col min="10245" max="10245" width="0" style="33" hidden="1" customWidth="1"/>
    <col min="10246" max="10246" width="4.7109375" style="33" customWidth="1"/>
    <col min="10247" max="10247" width="14.42578125" style="33" customWidth="1"/>
    <col min="10248" max="10248" width="11.28515625" style="33" customWidth="1"/>
    <col min="10249" max="10249" width="10.28515625" style="33" customWidth="1"/>
    <col min="10250" max="10250" width="13" style="33" customWidth="1"/>
    <col min="10251" max="10251" width="8.28515625" style="33" customWidth="1"/>
    <col min="10252" max="10496" width="10" style="33"/>
    <col min="10497" max="10497" width="2.5703125" style="33" customWidth="1"/>
    <col min="10498" max="10498" width="7.28515625" style="33" customWidth="1"/>
    <col min="10499" max="10499" width="23.5703125" style="33" customWidth="1"/>
    <col min="10500" max="10500" width="9.7109375" style="33" customWidth="1"/>
    <col min="10501" max="10501" width="0" style="33" hidden="1" customWidth="1"/>
    <col min="10502" max="10502" width="4.7109375" style="33" customWidth="1"/>
    <col min="10503" max="10503" width="14.42578125" style="33" customWidth="1"/>
    <col min="10504" max="10504" width="11.28515625" style="33" customWidth="1"/>
    <col min="10505" max="10505" width="10.28515625" style="33" customWidth="1"/>
    <col min="10506" max="10506" width="13" style="33" customWidth="1"/>
    <col min="10507" max="10507" width="8.28515625" style="33" customWidth="1"/>
    <col min="10508" max="10752" width="10" style="33"/>
    <col min="10753" max="10753" width="2.5703125" style="33" customWidth="1"/>
    <col min="10754" max="10754" width="7.28515625" style="33" customWidth="1"/>
    <col min="10755" max="10755" width="23.5703125" style="33" customWidth="1"/>
    <col min="10756" max="10756" width="9.7109375" style="33" customWidth="1"/>
    <col min="10757" max="10757" width="0" style="33" hidden="1" customWidth="1"/>
    <col min="10758" max="10758" width="4.7109375" style="33" customWidth="1"/>
    <col min="10759" max="10759" width="14.42578125" style="33" customWidth="1"/>
    <col min="10760" max="10760" width="11.28515625" style="33" customWidth="1"/>
    <col min="10761" max="10761" width="10.28515625" style="33" customWidth="1"/>
    <col min="10762" max="10762" width="13" style="33" customWidth="1"/>
    <col min="10763" max="10763" width="8.28515625" style="33" customWidth="1"/>
    <col min="10764" max="11008" width="10" style="33"/>
    <col min="11009" max="11009" width="2.5703125" style="33" customWidth="1"/>
    <col min="11010" max="11010" width="7.28515625" style="33" customWidth="1"/>
    <col min="11011" max="11011" width="23.5703125" style="33" customWidth="1"/>
    <col min="11012" max="11012" width="9.7109375" style="33" customWidth="1"/>
    <col min="11013" max="11013" width="0" style="33" hidden="1" customWidth="1"/>
    <col min="11014" max="11014" width="4.7109375" style="33" customWidth="1"/>
    <col min="11015" max="11015" width="14.42578125" style="33" customWidth="1"/>
    <col min="11016" max="11016" width="11.28515625" style="33" customWidth="1"/>
    <col min="11017" max="11017" width="10.28515625" style="33" customWidth="1"/>
    <col min="11018" max="11018" width="13" style="33" customWidth="1"/>
    <col min="11019" max="11019" width="8.28515625" style="33" customWidth="1"/>
    <col min="11020" max="11264" width="10" style="33"/>
    <col min="11265" max="11265" width="2.5703125" style="33" customWidth="1"/>
    <col min="11266" max="11266" width="7.28515625" style="33" customWidth="1"/>
    <col min="11267" max="11267" width="23.5703125" style="33" customWidth="1"/>
    <col min="11268" max="11268" width="9.7109375" style="33" customWidth="1"/>
    <col min="11269" max="11269" width="0" style="33" hidden="1" customWidth="1"/>
    <col min="11270" max="11270" width="4.7109375" style="33" customWidth="1"/>
    <col min="11271" max="11271" width="14.42578125" style="33" customWidth="1"/>
    <col min="11272" max="11272" width="11.28515625" style="33" customWidth="1"/>
    <col min="11273" max="11273" width="10.28515625" style="33" customWidth="1"/>
    <col min="11274" max="11274" width="13" style="33" customWidth="1"/>
    <col min="11275" max="11275" width="8.28515625" style="33" customWidth="1"/>
    <col min="11276" max="11520" width="10" style="33"/>
    <col min="11521" max="11521" width="2.5703125" style="33" customWidth="1"/>
    <col min="11522" max="11522" width="7.28515625" style="33" customWidth="1"/>
    <col min="11523" max="11523" width="23.5703125" style="33" customWidth="1"/>
    <col min="11524" max="11524" width="9.7109375" style="33" customWidth="1"/>
    <col min="11525" max="11525" width="0" style="33" hidden="1" customWidth="1"/>
    <col min="11526" max="11526" width="4.7109375" style="33" customWidth="1"/>
    <col min="11527" max="11527" width="14.42578125" style="33" customWidth="1"/>
    <col min="11528" max="11528" width="11.28515625" style="33" customWidth="1"/>
    <col min="11529" max="11529" width="10.28515625" style="33" customWidth="1"/>
    <col min="11530" max="11530" width="13" style="33" customWidth="1"/>
    <col min="11531" max="11531" width="8.28515625" style="33" customWidth="1"/>
    <col min="11532" max="11776" width="10" style="33"/>
    <col min="11777" max="11777" width="2.5703125" style="33" customWidth="1"/>
    <col min="11778" max="11778" width="7.28515625" style="33" customWidth="1"/>
    <col min="11779" max="11779" width="23.5703125" style="33" customWidth="1"/>
    <col min="11780" max="11780" width="9.7109375" style="33" customWidth="1"/>
    <col min="11781" max="11781" width="0" style="33" hidden="1" customWidth="1"/>
    <col min="11782" max="11782" width="4.7109375" style="33" customWidth="1"/>
    <col min="11783" max="11783" width="14.42578125" style="33" customWidth="1"/>
    <col min="11784" max="11784" width="11.28515625" style="33" customWidth="1"/>
    <col min="11785" max="11785" width="10.28515625" style="33" customWidth="1"/>
    <col min="11786" max="11786" width="13" style="33" customWidth="1"/>
    <col min="11787" max="11787" width="8.28515625" style="33" customWidth="1"/>
    <col min="11788" max="12032" width="10" style="33"/>
    <col min="12033" max="12033" width="2.5703125" style="33" customWidth="1"/>
    <col min="12034" max="12034" width="7.28515625" style="33" customWidth="1"/>
    <col min="12035" max="12035" width="23.5703125" style="33" customWidth="1"/>
    <col min="12036" max="12036" width="9.7109375" style="33" customWidth="1"/>
    <col min="12037" max="12037" width="0" style="33" hidden="1" customWidth="1"/>
    <col min="12038" max="12038" width="4.7109375" style="33" customWidth="1"/>
    <col min="12039" max="12039" width="14.42578125" style="33" customWidth="1"/>
    <col min="12040" max="12040" width="11.28515625" style="33" customWidth="1"/>
    <col min="12041" max="12041" width="10.28515625" style="33" customWidth="1"/>
    <col min="12042" max="12042" width="13" style="33" customWidth="1"/>
    <col min="12043" max="12043" width="8.28515625" style="33" customWidth="1"/>
    <col min="12044" max="12288" width="10" style="33"/>
    <col min="12289" max="12289" width="2.5703125" style="33" customWidth="1"/>
    <col min="12290" max="12290" width="7.28515625" style="33" customWidth="1"/>
    <col min="12291" max="12291" width="23.5703125" style="33" customWidth="1"/>
    <col min="12292" max="12292" width="9.7109375" style="33" customWidth="1"/>
    <col min="12293" max="12293" width="0" style="33" hidden="1" customWidth="1"/>
    <col min="12294" max="12294" width="4.7109375" style="33" customWidth="1"/>
    <col min="12295" max="12295" width="14.42578125" style="33" customWidth="1"/>
    <col min="12296" max="12296" width="11.28515625" style="33" customWidth="1"/>
    <col min="12297" max="12297" width="10.28515625" style="33" customWidth="1"/>
    <col min="12298" max="12298" width="13" style="33" customWidth="1"/>
    <col min="12299" max="12299" width="8.28515625" style="33" customWidth="1"/>
    <col min="12300" max="12544" width="10" style="33"/>
    <col min="12545" max="12545" width="2.5703125" style="33" customWidth="1"/>
    <col min="12546" max="12546" width="7.28515625" style="33" customWidth="1"/>
    <col min="12547" max="12547" width="23.5703125" style="33" customWidth="1"/>
    <col min="12548" max="12548" width="9.7109375" style="33" customWidth="1"/>
    <col min="12549" max="12549" width="0" style="33" hidden="1" customWidth="1"/>
    <col min="12550" max="12550" width="4.7109375" style="33" customWidth="1"/>
    <col min="12551" max="12551" width="14.42578125" style="33" customWidth="1"/>
    <col min="12552" max="12552" width="11.28515625" style="33" customWidth="1"/>
    <col min="12553" max="12553" width="10.28515625" style="33" customWidth="1"/>
    <col min="12554" max="12554" width="13" style="33" customWidth="1"/>
    <col min="12555" max="12555" width="8.28515625" style="33" customWidth="1"/>
    <col min="12556" max="12800" width="10" style="33"/>
    <col min="12801" max="12801" width="2.5703125" style="33" customWidth="1"/>
    <col min="12802" max="12802" width="7.28515625" style="33" customWidth="1"/>
    <col min="12803" max="12803" width="23.5703125" style="33" customWidth="1"/>
    <col min="12804" max="12804" width="9.7109375" style="33" customWidth="1"/>
    <col min="12805" max="12805" width="0" style="33" hidden="1" customWidth="1"/>
    <col min="12806" max="12806" width="4.7109375" style="33" customWidth="1"/>
    <col min="12807" max="12807" width="14.42578125" style="33" customWidth="1"/>
    <col min="12808" max="12808" width="11.28515625" style="33" customWidth="1"/>
    <col min="12809" max="12809" width="10.28515625" style="33" customWidth="1"/>
    <col min="12810" max="12810" width="13" style="33" customWidth="1"/>
    <col min="12811" max="12811" width="8.28515625" style="33" customWidth="1"/>
    <col min="12812" max="13056" width="10" style="33"/>
    <col min="13057" max="13057" width="2.5703125" style="33" customWidth="1"/>
    <col min="13058" max="13058" width="7.28515625" style="33" customWidth="1"/>
    <col min="13059" max="13059" width="23.5703125" style="33" customWidth="1"/>
    <col min="13060" max="13060" width="9.7109375" style="33" customWidth="1"/>
    <col min="13061" max="13061" width="0" style="33" hidden="1" customWidth="1"/>
    <col min="13062" max="13062" width="4.7109375" style="33" customWidth="1"/>
    <col min="13063" max="13063" width="14.42578125" style="33" customWidth="1"/>
    <col min="13064" max="13064" width="11.28515625" style="33" customWidth="1"/>
    <col min="13065" max="13065" width="10.28515625" style="33" customWidth="1"/>
    <col min="13066" max="13066" width="13" style="33" customWidth="1"/>
    <col min="13067" max="13067" width="8.28515625" style="33" customWidth="1"/>
    <col min="13068" max="13312" width="10" style="33"/>
    <col min="13313" max="13313" width="2.5703125" style="33" customWidth="1"/>
    <col min="13314" max="13314" width="7.28515625" style="33" customWidth="1"/>
    <col min="13315" max="13315" width="23.5703125" style="33" customWidth="1"/>
    <col min="13316" max="13316" width="9.7109375" style="33" customWidth="1"/>
    <col min="13317" max="13317" width="0" style="33" hidden="1" customWidth="1"/>
    <col min="13318" max="13318" width="4.7109375" style="33" customWidth="1"/>
    <col min="13319" max="13319" width="14.42578125" style="33" customWidth="1"/>
    <col min="13320" max="13320" width="11.28515625" style="33" customWidth="1"/>
    <col min="13321" max="13321" width="10.28515625" style="33" customWidth="1"/>
    <col min="13322" max="13322" width="13" style="33" customWidth="1"/>
    <col min="13323" max="13323" width="8.28515625" style="33" customWidth="1"/>
    <col min="13324" max="13568" width="10" style="33"/>
    <col min="13569" max="13569" width="2.5703125" style="33" customWidth="1"/>
    <col min="13570" max="13570" width="7.28515625" style="33" customWidth="1"/>
    <col min="13571" max="13571" width="23.5703125" style="33" customWidth="1"/>
    <col min="13572" max="13572" width="9.7109375" style="33" customWidth="1"/>
    <col min="13573" max="13573" width="0" style="33" hidden="1" customWidth="1"/>
    <col min="13574" max="13574" width="4.7109375" style="33" customWidth="1"/>
    <col min="13575" max="13575" width="14.42578125" style="33" customWidth="1"/>
    <col min="13576" max="13576" width="11.28515625" style="33" customWidth="1"/>
    <col min="13577" max="13577" width="10.28515625" style="33" customWidth="1"/>
    <col min="13578" max="13578" width="13" style="33" customWidth="1"/>
    <col min="13579" max="13579" width="8.28515625" style="33" customWidth="1"/>
    <col min="13580" max="13824" width="10" style="33"/>
    <col min="13825" max="13825" width="2.5703125" style="33" customWidth="1"/>
    <col min="13826" max="13826" width="7.28515625" style="33" customWidth="1"/>
    <col min="13827" max="13827" width="23.5703125" style="33" customWidth="1"/>
    <col min="13828" max="13828" width="9.7109375" style="33" customWidth="1"/>
    <col min="13829" max="13829" width="0" style="33" hidden="1" customWidth="1"/>
    <col min="13830" max="13830" width="4.7109375" style="33" customWidth="1"/>
    <col min="13831" max="13831" width="14.42578125" style="33" customWidth="1"/>
    <col min="13832" max="13832" width="11.28515625" style="33" customWidth="1"/>
    <col min="13833" max="13833" width="10.28515625" style="33" customWidth="1"/>
    <col min="13834" max="13834" width="13" style="33" customWidth="1"/>
    <col min="13835" max="13835" width="8.28515625" style="33" customWidth="1"/>
    <col min="13836" max="14080" width="10" style="33"/>
    <col min="14081" max="14081" width="2.5703125" style="33" customWidth="1"/>
    <col min="14082" max="14082" width="7.28515625" style="33" customWidth="1"/>
    <col min="14083" max="14083" width="23.5703125" style="33" customWidth="1"/>
    <col min="14084" max="14084" width="9.7109375" style="33" customWidth="1"/>
    <col min="14085" max="14085" width="0" style="33" hidden="1" customWidth="1"/>
    <col min="14086" max="14086" width="4.7109375" style="33" customWidth="1"/>
    <col min="14087" max="14087" width="14.42578125" style="33" customWidth="1"/>
    <col min="14088" max="14088" width="11.28515625" style="33" customWidth="1"/>
    <col min="14089" max="14089" width="10.28515625" style="33" customWidth="1"/>
    <col min="14090" max="14090" width="13" style="33" customWidth="1"/>
    <col min="14091" max="14091" width="8.28515625" style="33" customWidth="1"/>
    <col min="14092" max="14336" width="10" style="33"/>
    <col min="14337" max="14337" width="2.5703125" style="33" customWidth="1"/>
    <col min="14338" max="14338" width="7.28515625" style="33" customWidth="1"/>
    <col min="14339" max="14339" width="23.5703125" style="33" customWidth="1"/>
    <col min="14340" max="14340" width="9.7109375" style="33" customWidth="1"/>
    <col min="14341" max="14341" width="0" style="33" hidden="1" customWidth="1"/>
    <col min="14342" max="14342" width="4.7109375" style="33" customWidth="1"/>
    <col min="14343" max="14343" width="14.42578125" style="33" customWidth="1"/>
    <col min="14344" max="14344" width="11.28515625" style="33" customWidth="1"/>
    <col min="14345" max="14345" width="10.28515625" style="33" customWidth="1"/>
    <col min="14346" max="14346" width="13" style="33" customWidth="1"/>
    <col min="14347" max="14347" width="8.28515625" style="33" customWidth="1"/>
    <col min="14348" max="14592" width="10" style="33"/>
    <col min="14593" max="14593" width="2.5703125" style="33" customWidth="1"/>
    <col min="14594" max="14594" width="7.28515625" style="33" customWidth="1"/>
    <col min="14595" max="14595" width="23.5703125" style="33" customWidth="1"/>
    <col min="14596" max="14596" width="9.7109375" style="33" customWidth="1"/>
    <col min="14597" max="14597" width="0" style="33" hidden="1" customWidth="1"/>
    <col min="14598" max="14598" width="4.7109375" style="33" customWidth="1"/>
    <col min="14599" max="14599" width="14.42578125" style="33" customWidth="1"/>
    <col min="14600" max="14600" width="11.28515625" style="33" customWidth="1"/>
    <col min="14601" max="14601" width="10.28515625" style="33" customWidth="1"/>
    <col min="14602" max="14602" width="13" style="33" customWidth="1"/>
    <col min="14603" max="14603" width="8.28515625" style="33" customWidth="1"/>
    <col min="14604" max="14848" width="10" style="33"/>
    <col min="14849" max="14849" width="2.5703125" style="33" customWidth="1"/>
    <col min="14850" max="14850" width="7.28515625" style="33" customWidth="1"/>
    <col min="14851" max="14851" width="23.5703125" style="33" customWidth="1"/>
    <col min="14852" max="14852" width="9.7109375" style="33" customWidth="1"/>
    <col min="14853" max="14853" width="0" style="33" hidden="1" customWidth="1"/>
    <col min="14854" max="14854" width="4.7109375" style="33" customWidth="1"/>
    <col min="14855" max="14855" width="14.42578125" style="33" customWidth="1"/>
    <col min="14856" max="14856" width="11.28515625" style="33" customWidth="1"/>
    <col min="14857" max="14857" width="10.28515625" style="33" customWidth="1"/>
    <col min="14858" max="14858" width="13" style="33" customWidth="1"/>
    <col min="14859" max="14859" width="8.28515625" style="33" customWidth="1"/>
    <col min="14860" max="15104" width="10" style="33"/>
    <col min="15105" max="15105" width="2.5703125" style="33" customWidth="1"/>
    <col min="15106" max="15106" width="7.28515625" style="33" customWidth="1"/>
    <col min="15107" max="15107" width="23.5703125" style="33" customWidth="1"/>
    <col min="15108" max="15108" width="9.7109375" style="33" customWidth="1"/>
    <col min="15109" max="15109" width="0" style="33" hidden="1" customWidth="1"/>
    <col min="15110" max="15110" width="4.7109375" style="33" customWidth="1"/>
    <col min="15111" max="15111" width="14.42578125" style="33" customWidth="1"/>
    <col min="15112" max="15112" width="11.28515625" style="33" customWidth="1"/>
    <col min="15113" max="15113" width="10.28515625" style="33" customWidth="1"/>
    <col min="15114" max="15114" width="13" style="33" customWidth="1"/>
    <col min="15115" max="15115" width="8.28515625" style="33" customWidth="1"/>
    <col min="15116" max="15360" width="10" style="33"/>
    <col min="15361" max="15361" width="2.5703125" style="33" customWidth="1"/>
    <col min="15362" max="15362" width="7.28515625" style="33" customWidth="1"/>
    <col min="15363" max="15363" width="23.5703125" style="33" customWidth="1"/>
    <col min="15364" max="15364" width="9.7109375" style="33" customWidth="1"/>
    <col min="15365" max="15365" width="0" style="33" hidden="1" customWidth="1"/>
    <col min="15366" max="15366" width="4.7109375" style="33" customWidth="1"/>
    <col min="15367" max="15367" width="14.42578125" style="33" customWidth="1"/>
    <col min="15368" max="15368" width="11.28515625" style="33" customWidth="1"/>
    <col min="15369" max="15369" width="10.28515625" style="33" customWidth="1"/>
    <col min="15370" max="15370" width="13" style="33" customWidth="1"/>
    <col min="15371" max="15371" width="8.28515625" style="33" customWidth="1"/>
    <col min="15372" max="15616" width="10" style="33"/>
    <col min="15617" max="15617" width="2.5703125" style="33" customWidth="1"/>
    <col min="15618" max="15618" width="7.28515625" style="33" customWidth="1"/>
    <col min="15619" max="15619" width="23.5703125" style="33" customWidth="1"/>
    <col min="15620" max="15620" width="9.7109375" style="33" customWidth="1"/>
    <col min="15621" max="15621" width="0" style="33" hidden="1" customWidth="1"/>
    <col min="15622" max="15622" width="4.7109375" style="33" customWidth="1"/>
    <col min="15623" max="15623" width="14.42578125" style="33" customWidth="1"/>
    <col min="15624" max="15624" width="11.28515625" style="33" customWidth="1"/>
    <col min="15625" max="15625" width="10.28515625" style="33" customWidth="1"/>
    <col min="15626" max="15626" width="13" style="33" customWidth="1"/>
    <col min="15627" max="15627" width="8.28515625" style="33" customWidth="1"/>
    <col min="15628" max="15872" width="10" style="33"/>
    <col min="15873" max="15873" width="2.5703125" style="33" customWidth="1"/>
    <col min="15874" max="15874" width="7.28515625" style="33" customWidth="1"/>
    <col min="15875" max="15875" width="23.5703125" style="33" customWidth="1"/>
    <col min="15876" max="15876" width="9.7109375" style="33" customWidth="1"/>
    <col min="15877" max="15877" width="0" style="33" hidden="1" customWidth="1"/>
    <col min="15878" max="15878" width="4.7109375" style="33" customWidth="1"/>
    <col min="15879" max="15879" width="14.42578125" style="33" customWidth="1"/>
    <col min="15880" max="15880" width="11.28515625" style="33" customWidth="1"/>
    <col min="15881" max="15881" width="10.28515625" style="33" customWidth="1"/>
    <col min="15882" max="15882" width="13" style="33" customWidth="1"/>
    <col min="15883" max="15883" width="8.28515625" style="33" customWidth="1"/>
    <col min="15884" max="16128" width="10" style="33"/>
    <col min="16129" max="16129" width="2.5703125" style="33" customWidth="1"/>
    <col min="16130" max="16130" width="7.28515625" style="33" customWidth="1"/>
    <col min="16131" max="16131" width="23.5703125" style="33" customWidth="1"/>
    <col min="16132" max="16132" width="9.7109375" style="33" customWidth="1"/>
    <col min="16133" max="16133" width="0" style="33" hidden="1" customWidth="1"/>
    <col min="16134" max="16134" width="4.7109375" style="33" customWidth="1"/>
    <col min="16135" max="16135" width="14.42578125" style="33" customWidth="1"/>
    <col min="16136" max="16136" width="11.28515625" style="33" customWidth="1"/>
    <col min="16137" max="16137" width="10.28515625" style="33" customWidth="1"/>
    <col min="16138" max="16138" width="13" style="33" customWidth="1"/>
    <col min="16139" max="16139" width="8.28515625" style="33" customWidth="1"/>
    <col min="16140" max="16384" width="10" style="33"/>
  </cols>
  <sheetData>
    <row r="1" spans="2:19" ht="12" customHeight="1" x14ac:dyDescent="0.2">
      <c r="B1" s="12" t="s">
        <v>0</v>
      </c>
      <c r="D1" s="34"/>
      <c r="E1" s="34"/>
      <c r="F1" s="34"/>
      <c r="G1" s="34"/>
      <c r="H1" s="34"/>
      <c r="I1" s="34"/>
      <c r="J1" s="34" t="s">
        <v>124</v>
      </c>
      <c r="K1" s="34" t="s">
        <v>125</v>
      </c>
    </row>
    <row r="2" spans="2:19" ht="12" customHeight="1" x14ac:dyDescent="0.2">
      <c r="B2" s="12" t="str">
        <f>'14.2'!B2</f>
        <v>Washington 2023 General Rate Case</v>
      </c>
      <c r="D2" s="34"/>
      <c r="E2" s="34"/>
      <c r="F2" s="34"/>
      <c r="G2" s="34"/>
      <c r="H2" s="34"/>
      <c r="I2" s="34"/>
      <c r="J2" s="34"/>
      <c r="K2" s="34"/>
      <c r="S2" s="1"/>
    </row>
    <row r="3" spans="2:19" ht="12" customHeight="1" x14ac:dyDescent="0.2">
      <c r="B3" s="12" t="s">
        <v>120</v>
      </c>
      <c r="D3" s="34"/>
      <c r="E3" s="34"/>
      <c r="F3" s="34"/>
      <c r="G3" s="34"/>
      <c r="H3" s="34"/>
      <c r="I3" s="34"/>
      <c r="J3" s="34"/>
      <c r="K3" s="34"/>
      <c r="S3" s="1"/>
    </row>
    <row r="4" spans="2:19" ht="12" customHeight="1" x14ac:dyDescent="0.2">
      <c r="D4" s="34"/>
      <c r="E4" s="34"/>
      <c r="F4" s="34"/>
      <c r="G4" s="34"/>
      <c r="H4" s="34"/>
      <c r="I4" s="34"/>
      <c r="J4" s="34"/>
      <c r="K4" s="34"/>
      <c r="S4" s="1"/>
    </row>
    <row r="5" spans="2:19" ht="12" customHeight="1" x14ac:dyDescent="0.2">
      <c r="D5" s="34"/>
      <c r="E5" s="34"/>
      <c r="F5" s="34"/>
      <c r="G5" s="34"/>
      <c r="H5" s="34"/>
      <c r="I5" s="34"/>
      <c r="J5" s="34"/>
      <c r="K5" s="34"/>
      <c r="S5" s="1"/>
    </row>
    <row r="6" spans="2:19" ht="12" customHeight="1" x14ac:dyDescent="0.2">
      <c r="D6" s="34"/>
      <c r="E6" s="34"/>
      <c r="F6" s="34"/>
      <c r="G6" s="34" t="s">
        <v>1</v>
      </c>
      <c r="H6" s="34"/>
      <c r="I6" s="34"/>
      <c r="J6" s="34" t="s">
        <v>2</v>
      </c>
      <c r="K6" s="34"/>
      <c r="S6" s="1"/>
    </row>
    <row r="7" spans="2:19" ht="12" customHeight="1" x14ac:dyDescent="0.2">
      <c r="D7" s="35" t="s">
        <v>3</v>
      </c>
      <c r="E7" s="35"/>
      <c r="F7" s="35" t="s">
        <v>4</v>
      </c>
      <c r="G7" s="35" t="s">
        <v>5</v>
      </c>
      <c r="H7" s="35" t="s">
        <v>6</v>
      </c>
      <c r="I7" s="35" t="s">
        <v>7</v>
      </c>
      <c r="J7" s="35" t="s">
        <v>8</v>
      </c>
      <c r="K7" s="35" t="s">
        <v>9</v>
      </c>
      <c r="S7" s="1"/>
    </row>
    <row r="8" spans="2:19" ht="12" customHeight="1" x14ac:dyDescent="0.2">
      <c r="B8" s="36" t="s">
        <v>10</v>
      </c>
      <c r="D8" s="34"/>
      <c r="E8" s="34"/>
      <c r="F8" s="34"/>
      <c r="G8" s="34"/>
      <c r="H8" s="34"/>
      <c r="I8" s="34"/>
      <c r="J8" s="37"/>
      <c r="K8" s="34"/>
      <c r="S8" s="1"/>
    </row>
    <row r="9" spans="2:19" ht="12" customHeight="1" x14ac:dyDescent="0.2">
      <c r="B9" s="38" t="s">
        <v>50</v>
      </c>
      <c r="D9" s="34" t="s">
        <v>49</v>
      </c>
      <c r="E9" s="34" t="str">
        <f t="shared" ref="E9:E37" si="0">D9&amp;H9</f>
        <v>404IPCA</v>
      </c>
      <c r="F9" s="34" t="s">
        <v>123</v>
      </c>
      <c r="G9" s="37">
        <f>SUMIF('14.2.2-14.2.3'!$H$90:$H$137,'14.2.1'!E9,'14.2.2-14.2.3'!$K$90:$K$137)</f>
        <v>0</v>
      </c>
      <c r="H9" s="20" t="s">
        <v>30</v>
      </c>
      <c r="I9" s="7">
        <v>0</v>
      </c>
      <c r="J9" s="8">
        <f>G9*I9</f>
        <v>0</v>
      </c>
      <c r="K9" s="34"/>
      <c r="L9" s="22"/>
      <c r="M9" s="19"/>
      <c r="S9" s="1"/>
    </row>
    <row r="10" spans="2:19" ht="12" customHeight="1" x14ac:dyDescent="0.2">
      <c r="B10" s="38" t="s">
        <v>50</v>
      </c>
      <c r="D10" s="34" t="s">
        <v>49</v>
      </c>
      <c r="E10" s="34" t="str">
        <f t="shared" si="0"/>
        <v>404IPCN</v>
      </c>
      <c r="F10" s="34" t="s">
        <v>123</v>
      </c>
      <c r="G10" s="37">
        <f>SUMIF('14.2.2-14.2.3'!$H$90:$H$137,'14.2.1'!E10,'14.2.2-14.2.3'!$K$90:$K$137)</f>
        <v>-135546.68485534936</v>
      </c>
      <c r="H10" s="20" t="s">
        <v>43</v>
      </c>
      <c r="I10" s="7">
        <v>6.742981175467383E-2</v>
      </c>
      <c r="J10" s="8">
        <f t="shared" ref="J10:J37" si="1">G10*I10</f>
        <v>-9139.8874437663053</v>
      </c>
      <c r="K10" s="34"/>
      <c r="L10" s="22"/>
      <c r="M10" s="19"/>
      <c r="S10" s="1"/>
    </row>
    <row r="11" spans="2:19" ht="12" customHeight="1" x14ac:dyDescent="0.2">
      <c r="B11" s="38" t="s">
        <v>50</v>
      </c>
      <c r="D11" s="34" t="s">
        <v>49</v>
      </c>
      <c r="E11" s="34" t="str">
        <f t="shared" si="0"/>
        <v>404IPJBG</v>
      </c>
      <c r="F11" s="34" t="s">
        <v>123</v>
      </c>
      <c r="G11" s="37">
        <f>SUMIF('14.2.2-14.2.3'!$H$90:$H$137,'14.2.1'!E11,'14.2.2-14.2.3'!$K$90:$K$137)</f>
        <v>0</v>
      </c>
      <c r="H11" s="20" t="s">
        <v>17</v>
      </c>
      <c r="I11" s="7">
        <v>0.22162982918040364</v>
      </c>
      <c r="J11" s="8">
        <f t="shared" si="1"/>
        <v>0</v>
      </c>
      <c r="K11" s="34"/>
      <c r="L11" s="22"/>
      <c r="M11" s="11"/>
      <c r="S11" s="1"/>
    </row>
    <row r="12" spans="2:19" ht="12" customHeight="1" x14ac:dyDescent="0.2">
      <c r="B12" s="38" t="s">
        <v>50</v>
      </c>
      <c r="D12" s="34" t="s">
        <v>49</v>
      </c>
      <c r="E12" s="34" t="str">
        <f t="shared" si="0"/>
        <v>404IPOTHER</v>
      </c>
      <c r="F12" s="34" t="s">
        <v>123</v>
      </c>
      <c r="G12" s="37">
        <f>SUMIF('14.2.2-14.2.3'!$H$90:$H$137,'14.2.1'!E12,'14.2.2-14.2.3'!$K$90:$K$137)</f>
        <v>0</v>
      </c>
      <c r="H12" s="20" t="s">
        <v>16</v>
      </c>
      <c r="I12" s="7">
        <v>0</v>
      </c>
      <c r="J12" s="8">
        <f t="shared" si="1"/>
        <v>0</v>
      </c>
      <c r="K12" s="34"/>
      <c r="L12" s="22"/>
      <c r="M12" s="11"/>
      <c r="S12" s="1"/>
    </row>
    <row r="13" spans="2:19" ht="12" customHeight="1" x14ac:dyDescent="0.2">
      <c r="B13" s="38" t="s">
        <v>50</v>
      </c>
      <c r="D13" s="34" t="s">
        <v>49</v>
      </c>
      <c r="E13" s="34" t="str">
        <f t="shared" si="0"/>
        <v>404IPID</v>
      </c>
      <c r="F13" s="34" t="s">
        <v>123</v>
      </c>
      <c r="G13" s="37">
        <f>SUMIF('14.2.2-14.2.3'!$H$90:$H$137,'14.2.1'!E13,'14.2.2-14.2.3'!$K$90:$K$137)</f>
        <v>-5.3472635653633915</v>
      </c>
      <c r="H13" s="20" t="s">
        <v>31</v>
      </c>
      <c r="I13" s="7">
        <v>0</v>
      </c>
      <c r="J13" s="8">
        <f t="shared" si="1"/>
        <v>0</v>
      </c>
      <c r="K13" s="34"/>
      <c r="L13" s="22"/>
      <c r="M13" s="11"/>
      <c r="S13" s="1"/>
    </row>
    <row r="14" spans="2:19" ht="12" customHeight="1" x14ac:dyDescent="0.2">
      <c r="B14" s="38" t="s">
        <v>50</v>
      </c>
      <c r="D14" s="34" t="s">
        <v>49</v>
      </c>
      <c r="E14" s="34" t="str">
        <f t="shared" si="0"/>
        <v>404IPOR</v>
      </c>
      <c r="F14" s="34" t="s">
        <v>123</v>
      </c>
      <c r="G14" s="37">
        <f>SUMIF('14.2.2-14.2.3'!$H$90:$H$137,'14.2.1'!E14,'14.2.2-14.2.3'!$K$90:$K$137)</f>
        <v>-10.854368181144309</v>
      </c>
      <c r="H14" s="20" t="s">
        <v>32</v>
      </c>
      <c r="I14" s="7">
        <v>0</v>
      </c>
      <c r="J14" s="8">
        <f t="shared" si="1"/>
        <v>0</v>
      </c>
      <c r="K14" s="34"/>
      <c r="L14" s="22"/>
      <c r="M14" s="11"/>
      <c r="S14" s="1"/>
    </row>
    <row r="15" spans="2:19" ht="12" customHeight="1" x14ac:dyDescent="0.2">
      <c r="B15" s="38" t="s">
        <v>50</v>
      </c>
      <c r="D15" s="34" t="s">
        <v>49</v>
      </c>
      <c r="E15" s="34" t="str">
        <f t="shared" si="0"/>
        <v>404IPCAEE</v>
      </c>
      <c r="F15" s="34" t="s">
        <v>123</v>
      </c>
      <c r="G15" s="37">
        <f>SUMIF('14.2.2-14.2.3'!$H$90:$H$137,'14.2.1'!E15,'14.2.2-14.2.3'!$K$90:$K$137)</f>
        <v>-931.98604701629074</v>
      </c>
      <c r="H15" s="20" t="s">
        <v>44</v>
      </c>
      <c r="I15" s="7">
        <v>0</v>
      </c>
      <c r="J15" s="8">
        <f t="shared" si="1"/>
        <v>0</v>
      </c>
      <c r="K15" s="34"/>
      <c r="L15" s="22"/>
      <c r="M15" s="19"/>
      <c r="S15" s="1"/>
    </row>
    <row r="16" spans="2:19" ht="12" customHeight="1" x14ac:dyDescent="0.2">
      <c r="B16" s="38" t="s">
        <v>50</v>
      </c>
      <c r="D16" s="34" t="s">
        <v>49</v>
      </c>
      <c r="E16" s="34" t="str">
        <f t="shared" si="0"/>
        <v>404IPSG</v>
      </c>
      <c r="F16" s="34" t="s">
        <v>123</v>
      </c>
      <c r="G16" s="37">
        <f>SUMIF('14.2.2-14.2.3'!$H$90:$H$137,'14.2.1'!E16,'14.2.2-14.2.3'!$K$90:$K$137)</f>
        <v>-13698.078538730741</v>
      </c>
      <c r="H16" s="20" t="s">
        <v>15</v>
      </c>
      <c r="I16" s="7">
        <v>7.9787774498314715E-2</v>
      </c>
      <c r="J16" s="8">
        <f t="shared" si="1"/>
        <v>-1092.9392015084527</v>
      </c>
      <c r="K16" s="34"/>
      <c r="L16" s="22"/>
      <c r="M16" s="19"/>
      <c r="S16" s="1"/>
    </row>
    <row r="17" spans="2:19" ht="12" customHeight="1" x14ac:dyDescent="0.2">
      <c r="B17" s="38" t="s">
        <v>50</v>
      </c>
      <c r="D17" s="34" t="s">
        <v>49</v>
      </c>
      <c r="E17" s="34" t="str">
        <f t="shared" si="0"/>
        <v>404IPCAGE</v>
      </c>
      <c r="F17" s="34" t="s">
        <v>123</v>
      </c>
      <c r="G17" s="37">
        <f>SUMIF('14.2.2-14.2.3'!$H$90:$H$137,'14.2.1'!E17,'14.2.2-14.2.3'!$K$90:$K$137)</f>
        <v>-8341.6055825599469</v>
      </c>
      <c r="H17" s="20" t="s">
        <v>13</v>
      </c>
      <c r="I17" s="7">
        <v>0</v>
      </c>
      <c r="J17" s="8">
        <f t="shared" si="1"/>
        <v>0</v>
      </c>
      <c r="K17" s="34"/>
      <c r="L17" s="22"/>
      <c r="M17" s="19"/>
      <c r="S17" s="1"/>
    </row>
    <row r="18" spans="2:19" ht="12" customHeight="1" x14ac:dyDescent="0.2">
      <c r="B18" s="38" t="s">
        <v>50</v>
      </c>
      <c r="D18" s="34" t="s">
        <v>49</v>
      </c>
      <c r="E18" s="34" t="str">
        <f t="shared" si="0"/>
        <v>404IPCAGW</v>
      </c>
      <c r="F18" s="34" t="s">
        <v>123</v>
      </c>
      <c r="G18" s="37">
        <f>SUMIF('14.2.2-14.2.3'!$H$90:$H$137,'14.2.1'!E18,'14.2.2-14.2.3'!$K$90:$K$137)</f>
        <v>-299.27790259069297</v>
      </c>
      <c r="H18" s="34" t="s">
        <v>14</v>
      </c>
      <c r="I18" s="7">
        <v>0.22162982918040364</v>
      </c>
      <c r="J18" s="8">
        <f t="shared" si="1"/>
        <v>-66.328910428644761</v>
      </c>
      <c r="K18" s="34"/>
      <c r="L18" s="22"/>
      <c r="M18" s="19"/>
      <c r="S18" s="1"/>
    </row>
    <row r="19" spans="2:19" ht="12" customHeight="1" x14ac:dyDescent="0.2">
      <c r="B19" s="38" t="s">
        <v>50</v>
      </c>
      <c r="D19" s="34" t="s">
        <v>49</v>
      </c>
      <c r="E19" s="34" t="str">
        <f t="shared" si="0"/>
        <v>404IPSG-P</v>
      </c>
      <c r="F19" s="34" t="s">
        <v>123</v>
      </c>
      <c r="G19" s="37">
        <f>SUMIF('14.2.2-14.2.3'!$H$90:$H$137,'14.2.1'!E19,'14.2.2-14.2.3'!$K$90:$K$137)</f>
        <v>-1451.6641069473699</v>
      </c>
      <c r="H19" s="20" t="s">
        <v>20</v>
      </c>
      <c r="I19" s="7">
        <v>7.9787774498314715E-2</v>
      </c>
      <c r="J19" s="8">
        <f t="shared" si="1"/>
        <v>-115.82504841241416</v>
      </c>
      <c r="K19" s="34"/>
      <c r="L19" s="22"/>
      <c r="M19" s="19"/>
      <c r="S19" s="1"/>
    </row>
    <row r="20" spans="2:19" ht="12" customHeight="1" x14ac:dyDescent="0.2">
      <c r="B20" s="38" t="s">
        <v>50</v>
      </c>
      <c r="D20" s="34" t="s">
        <v>49</v>
      </c>
      <c r="E20" s="34" t="str">
        <f t="shared" si="0"/>
        <v>404IPSG-U</v>
      </c>
      <c r="F20" s="34" t="s">
        <v>123</v>
      </c>
      <c r="G20" s="37">
        <f>SUMIF('14.2.2-14.2.3'!$H$90:$H$137,'14.2.1'!E20,'14.2.2-14.2.3'!$K$90:$K$137)</f>
        <v>-6512.9167386132176</v>
      </c>
      <c r="H20" s="34" t="s">
        <v>21</v>
      </c>
      <c r="I20" s="7">
        <v>7.9787774498314715E-2</v>
      </c>
      <c r="J20" s="8">
        <f t="shared" si="1"/>
        <v>-519.65113206677074</v>
      </c>
      <c r="K20" s="34"/>
      <c r="L20" s="22"/>
      <c r="M20" s="19"/>
      <c r="S20" s="1"/>
    </row>
    <row r="21" spans="2:19" ht="12" customHeight="1" x14ac:dyDescent="0.2">
      <c r="B21" s="38" t="s">
        <v>50</v>
      </c>
      <c r="D21" s="34" t="s">
        <v>49</v>
      </c>
      <c r="E21" s="34" t="str">
        <f t="shared" si="0"/>
        <v>404IPSO</v>
      </c>
      <c r="F21" s="34" t="s">
        <v>123</v>
      </c>
      <c r="G21" s="37">
        <f>SUMIF('14.2.2-14.2.3'!$H$90:$H$137,'14.2.1'!E21,'14.2.2-14.2.3'!$K$90:$K$137)</f>
        <v>17527719.937772505</v>
      </c>
      <c r="H21" s="20" t="s">
        <v>41</v>
      </c>
      <c r="I21" s="7">
        <v>7.0845810240555085E-2</v>
      </c>
      <c r="J21" s="8">
        <f t="shared" si="1"/>
        <v>1241765.5206610248</v>
      </c>
      <c r="K21" s="34"/>
      <c r="L21" s="22"/>
      <c r="M21" s="19"/>
      <c r="S21" s="1"/>
    </row>
    <row r="22" spans="2:19" ht="12" customHeight="1" x14ac:dyDescent="0.2">
      <c r="B22" s="38" t="s">
        <v>50</v>
      </c>
      <c r="D22" s="34" t="s">
        <v>49</v>
      </c>
      <c r="E22" s="34" t="str">
        <f t="shared" si="0"/>
        <v>404IPUT</v>
      </c>
      <c r="F22" s="34" t="s">
        <v>123</v>
      </c>
      <c r="G22" s="37">
        <f>SUMIF('14.2.2-14.2.3'!$H$90:$H$137,'14.2.1'!E22,'14.2.2-14.2.3'!$K$90:$K$137)</f>
        <v>12.984590881576878</v>
      </c>
      <c r="H22" s="20" t="s">
        <v>33</v>
      </c>
      <c r="I22" s="7">
        <v>0</v>
      </c>
      <c r="J22" s="8">
        <f t="shared" si="1"/>
        <v>0</v>
      </c>
      <c r="K22" s="34"/>
      <c r="L22" s="22"/>
      <c r="M22" s="19"/>
      <c r="S22" s="1"/>
    </row>
    <row r="23" spans="2:19" ht="12" customHeight="1" x14ac:dyDescent="0.2">
      <c r="B23" s="38" t="s">
        <v>50</v>
      </c>
      <c r="D23" s="34" t="s">
        <v>49</v>
      </c>
      <c r="E23" s="34" t="str">
        <f t="shared" si="0"/>
        <v>404IPWA</v>
      </c>
      <c r="F23" s="34" t="s">
        <v>123</v>
      </c>
      <c r="G23" s="37">
        <f>SUMIF('14.2.2-14.2.3'!$H$90:$H$137,'14.2.1'!E23,'14.2.2-14.2.3'!$K$90:$K$137)</f>
        <v>0</v>
      </c>
      <c r="H23" s="20" t="s">
        <v>26</v>
      </c>
      <c r="I23" s="7">
        <v>1</v>
      </c>
      <c r="J23" s="8">
        <f t="shared" si="1"/>
        <v>0</v>
      </c>
      <c r="K23" s="34"/>
      <c r="L23" s="22"/>
      <c r="M23" s="19"/>
      <c r="S23" s="1"/>
    </row>
    <row r="24" spans="2:19" ht="12" customHeight="1" x14ac:dyDescent="0.2">
      <c r="B24" s="38" t="s">
        <v>50</v>
      </c>
      <c r="D24" s="34" t="s">
        <v>49</v>
      </c>
      <c r="E24" s="34" t="str">
        <f t="shared" si="0"/>
        <v>404IPWYP</v>
      </c>
      <c r="F24" s="34" t="s">
        <v>123</v>
      </c>
      <c r="G24" s="37">
        <f>SUMIF('14.2.2-14.2.3'!$H$90:$H$137,'14.2.1'!E24,'14.2.2-14.2.3'!$K$90:$K$137)</f>
        <v>0</v>
      </c>
      <c r="H24" s="20" t="s">
        <v>34</v>
      </c>
      <c r="I24" s="7">
        <v>0</v>
      </c>
      <c r="J24" s="8">
        <f t="shared" si="1"/>
        <v>0</v>
      </c>
      <c r="K24" s="34"/>
      <c r="S24" s="1"/>
    </row>
    <row r="25" spans="2:19" ht="12" customHeight="1" x14ac:dyDescent="0.2">
      <c r="B25" s="38" t="s">
        <v>50</v>
      </c>
      <c r="D25" s="34" t="s">
        <v>49</v>
      </c>
      <c r="E25" s="34" t="str">
        <f t="shared" si="0"/>
        <v>404IPWYU</v>
      </c>
      <c r="F25" s="34" t="s">
        <v>123</v>
      </c>
      <c r="G25" s="37">
        <f>SUMIF('14.2.2-14.2.3'!$H$90:$H$137,'14.2.1'!E25,'14.2.2-14.2.3'!$K$90:$K$137)</f>
        <v>0</v>
      </c>
      <c r="H25" s="34" t="s">
        <v>39</v>
      </c>
      <c r="I25" s="7">
        <v>0</v>
      </c>
      <c r="J25" s="8">
        <f t="shared" si="1"/>
        <v>0</v>
      </c>
      <c r="K25" s="34"/>
      <c r="S25" s="1"/>
    </row>
    <row r="26" spans="2:19" ht="12" customHeight="1" x14ac:dyDescent="0.2">
      <c r="B26" s="38" t="s">
        <v>51</v>
      </c>
      <c r="D26" s="34" t="s">
        <v>52</v>
      </c>
      <c r="E26" s="34" t="str">
        <f t="shared" si="0"/>
        <v>404HPSG-U</v>
      </c>
      <c r="F26" s="34" t="s">
        <v>123</v>
      </c>
      <c r="G26" s="37">
        <f>SUMIF('14.2.2-14.2.3'!$H$90:$H$137,'14.2.1'!E26,'14.2.2-14.2.3'!$K$90:$K$137)</f>
        <v>0</v>
      </c>
      <c r="H26" s="34" t="s">
        <v>21</v>
      </c>
      <c r="I26" s="7">
        <v>7.9787774498314715E-2</v>
      </c>
      <c r="J26" s="8">
        <f t="shared" si="1"/>
        <v>0</v>
      </c>
      <c r="K26" s="34"/>
      <c r="S26" s="1"/>
    </row>
    <row r="27" spans="2:19" ht="12" customHeight="1" x14ac:dyDescent="0.2">
      <c r="B27" s="38" t="s">
        <v>51</v>
      </c>
      <c r="D27" s="34" t="s">
        <v>52</v>
      </c>
      <c r="E27" s="34" t="str">
        <f t="shared" si="0"/>
        <v>404HPSG-P</v>
      </c>
      <c r="F27" s="34" t="s">
        <v>123</v>
      </c>
      <c r="G27" s="37">
        <f>SUMIF('14.2.2-14.2.3'!$H$90:$H$137,'14.2.1'!E27,'14.2.2-14.2.3'!$K$90:$K$137)</f>
        <v>0</v>
      </c>
      <c r="H27" s="34" t="s">
        <v>20</v>
      </c>
      <c r="I27" s="7">
        <v>7.9787774498314715E-2</v>
      </c>
      <c r="J27" s="8">
        <f t="shared" si="1"/>
        <v>0</v>
      </c>
      <c r="S27" s="1"/>
    </row>
    <row r="28" spans="2:19" ht="12" customHeight="1" x14ac:dyDescent="0.2">
      <c r="B28" s="38" t="s">
        <v>53</v>
      </c>
      <c r="D28" s="34" t="s">
        <v>54</v>
      </c>
      <c r="E28" s="34" t="str">
        <f t="shared" si="0"/>
        <v>404OPCAGE</v>
      </c>
      <c r="F28" s="34" t="s">
        <v>123</v>
      </c>
      <c r="G28" s="37">
        <f>SUMIF('14.2.2-14.2.3'!$H$90:$H$137,'14.2.1'!E28,'14.2.2-14.2.3'!$K$90:$K$137)</f>
        <v>0</v>
      </c>
      <c r="H28" s="34" t="s">
        <v>13</v>
      </c>
      <c r="I28" s="7">
        <v>0</v>
      </c>
      <c r="J28" s="8">
        <f t="shared" si="1"/>
        <v>0</v>
      </c>
      <c r="M28" s="38"/>
      <c r="S28" s="1"/>
    </row>
    <row r="29" spans="2:19" ht="12" customHeight="1" x14ac:dyDescent="0.2">
      <c r="B29" s="38" t="s">
        <v>55</v>
      </c>
      <c r="D29" s="34" t="s">
        <v>56</v>
      </c>
      <c r="E29" s="34" t="str">
        <f t="shared" si="0"/>
        <v>404GPCA</v>
      </c>
      <c r="F29" s="34" t="s">
        <v>123</v>
      </c>
      <c r="G29" s="37">
        <f>SUMIF('14.2.2-14.2.3'!$H$90:$H$137,'14.2.1'!E29,'14.2.2-14.2.3'!$K$90:$K$137)</f>
        <v>0</v>
      </c>
      <c r="H29" s="34" t="s">
        <v>30</v>
      </c>
      <c r="I29" s="7">
        <v>0</v>
      </c>
      <c r="J29" s="8">
        <f t="shared" si="1"/>
        <v>0</v>
      </c>
      <c r="M29" s="38"/>
      <c r="S29" s="1"/>
    </row>
    <row r="30" spans="2:19" ht="12" customHeight="1" x14ac:dyDescent="0.2">
      <c r="B30" s="38" t="s">
        <v>55</v>
      </c>
      <c r="D30" s="34" t="s">
        <v>56</v>
      </c>
      <c r="E30" s="34" t="str">
        <f t="shared" si="0"/>
        <v>404GPCN</v>
      </c>
      <c r="F30" s="34" t="s">
        <v>123</v>
      </c>
      <c r="G30" s="37">
        <f>SUMIF('14.2.2-14.2.3'!$H$90:$H$137,'14.2.1'!E30,'14.2.2-14.2.3'!$K$90:$K$137)</f>
        <v>0</v>
      </c>
      <c r="H30" s="34" t="s">
        <v>43</v>
      </c>
      <c r="I30" s="7">
        <v>6.742981175467383E-2</v>
      </c>
      <c r="J30" s="8">
        <f t="shared" si="1"/>
        <v>0</v>
      </c>
      <c r="K30" s="34"/>
      <c r="M30" s="38"/>
      <c r="S30" s="1"/>
    </row>
    <row r="31" spans="2:19" ht="12" customHeight="1" x14ac:dyDescent="0.2">
      <c r="B31" s="38" t="s">
        <v>55</v>
      </c>
      <c r="D31" s="34" t="s">
        <v>56</v>
      </c>
      <c r="E31" s="34" t="str">
        <f t="shared" si="0"/>
        <v>404GPOR</v>
      </c>
      <c r="F31" s="34" t="s">
        <v>123</v>
      </c>
      <c r="G31" s="37">
        <f>SUMIF('14.2.2-14.2.3'!$H$90:$H$137,'14.2.1'!E31,'14.2.2-14.2.3'!$K$90:$K$137)</f>
        <v>0</v>
      </c>
      <c r="H31" s="34" t="s">
        <v>32</v>
      </c>
      <c r="I31" s="7">
        <v>0</v>
      </c>
      <c r="J31" s="8">
        <f t="shared" si="1"/>
        <v>0</v>
      </c>
      <c r="K31" s="34"/>
      <c r="M31" s="38"/>
      <c r="S31" s="1"/>
    </row>
    <row r="32" spans="2:19" ht="12" customHeight="1" x14ac:dyDescent="0.2">
      <c r="B32" s="38" t="s">
        <v>55</v>
      </c>
      <c r="D32" s="34" t="s">
        <v>56</v>
      </c>
      <c r="E32" s="34" t="str">
        <f t="shared" si="0"/>
        <v>404GPID</v>
      </c>
      <c r="F32" s="34" t="s">
        <v>123</v>
      </c>
      <c r="G32" s="37">
        <f>SUMIF('14.2.2-14.2.3'!$H$90:$H$137,'14.2.1'!E32,'14.2.2-14.2.3'!$K$90:$K$137)</f>
        <v>0</v>
      </c>
      <c r="H32" s="34" t="s">
        <v>31</v>
      </c>
      <c r="I32" s="7">
        <v>0</v>
      </c>
      <c r="J32" s="8">
        <f t="shared" si="1"/>
        <v>0</v>
      </c>
      <c r="K32" s="34"/>
      <c r="M32" s="38"/>
      <c r="S32" s="1"/>
    </row>
    <row r="33" spans="2:20" ht="12" customHeight="1" x14ac:dyDescent="0.2">
      <c r="B33" s="38" t="s">
        <v>55</v>
      </c>
      <c r="D33" s="34" t="s">
        <v>56</v>
      </c>
      <c r="E33" s="34" t="str">
        <f t="shared" si="0"/>
        <v>404GPSO</v>
      </c>
      <c r="F33" s="34" t="s">
        <v>123</v>
      </c>
      <c r="G33" s="37">
        <f>SUMIF('14.2.2-14.2.3'!$H$90:$H$137,'14.2.1'!E33,'14.2.2-14.2.3'!$K$90:$K$137)</f>
        <v>0</v>
      </c>
      <c r="H33" s="34" t="s">
        <v>41</v>
      </c>
      <c r="I33" s="7">
        <v>7.0845810240555085E-2</v>
      </c>
      <c r="J33" s="8">
        <f t="shared" si="1"/>
        <v>0</v>
      </c>
      <c r="K33" s="34"/>
      <c r="M33" s="38"/>
    </row>
    <row r="34" spans="2:20" ht="12" customHeight="1" x14ac:dyDescent="0.2">
      <c r="B34" s="38" t="s">
        <v>55</v>
      </c>
      <c r="D34" s="34" t="s">
        <v>56</v>
      </c>
      <c r="E34" s="34" t="str">
        <f t="shared" si="0"/>
        <v>404GPUT</v>
      </c>
      <c r="F34" s="34" t="s">
        <v>123</v>
      </c>
      <c r="G34" s="37">
        <f>SUMIF('14.2.2-14.2.3'!$H$90:$H$137,'14.2.1'!E34,'14.2.2-14.2.3'!$K$90:$K$137)</f>
        <v>0</v>
      </c>
      <c r="H34" s="34" t="s">
        <v>33</v>
      </c>
      <c r="I34" s="7">
        <v>0</v>
      </c>
      <c r="J34" s="8">
        <f t="shared" si="1"/>
        <v>0</v>
      </c>
      <c r="K34" s="34"/>
      <c r="M34" s="38"/>
      <c r="T34" s="1"/>
    </row>
    <row r="35" spans="2:20" ht="12" customHeight="1" x14ac:dyDescent="0.2">
      <c r="B35" s="38" t="s">
        <v>55</v>
      </c>
      <c r="D35" s="34" t="s">
        <v>56</v>
      </c>
      <c r="E35" s="34" t="str">
        <f t="shared" si="0"/>
        <v>404GPWA</v>
      </c>
      <c r="F35" s="34" t="s">
        <v>123</v>
      </c>
      <c r="G35" s="37">
        <f>SUMIF('14.2.2-14.2.3'!$H$90:$H$137,'14.2.1'!E35,'14.2.2-14.2.3'!$K$90:$K$137)</f>
        <v>0</v>
      </c>
      <c r="H35" s="34" t="s">
        <v>26</v>
      </c>
      <c r="I35" s="7">
        <v>1</v>
      </c>
      <c r="J35" s="8">
        <f t="shared" si="1"/>
        <v>0</v>
      </c>
      <c r="K35" s="34"/>
      <c r="L35" s="1"/>
      <c r="M35" s="1"/>
      <c r="N35" s="1"/>
      <c r="T35" s="1"/>
    </row>
    <row r="36" spans="2:20" ht="12" customHeight="1" x14ac:dyDescent="0.2">
      <c r="B36" s="38" t="s">
        <v>55</v>
      </c>
      <c r="D36" s="34" t="s">
        <v>56</v>
      </c>
      <c r="E36" s="34" t="str">
        <f t="shared" si="0"/>
        <v>404GPWYP</v>
      </c>
      <c r="F36" s="34" t="s">
        <v>123</v>
      </c>
      <c r="G36" s="37">
        <f>SUMIF('14.2.2-14.2.3'!$H$90:$H$137,'14.2.1'!E36,'14.2.2-14.2.3'!$K$90:$K$137)</f>
        <v>0</v>
      </c>
      <c r="H36" s="34" t="s">
        <v>34</v>
      </c>
      <c r="I36" s="7">
        <v>0</v>
      </c>
      <c r="J36" s="8">
        <f t="shared" si="1"/>
        <v>0</v>
      </c>
      <c r="K36" s="34"/>
      <c r="L36" s="1"/>
      <c r="M36" s="1"/>
      <c r="N36" s="1"/>
      <c r="T36" s="1"/>
    </row>
    <row r="37" spans="2:20" ht="12" customHeight="1" x14ac:dyDescent="0.2">
      <c r="B37" s="38" t="s">
        <v>55</v>
      </c>
      <c r="D37" s="34" t="s">
        <v>56</v>
      </c>
      <c r="E37" s="34" t="str">
        <f t="shared" si="0"/>
        <v>404GPWYU</v>
      </c>
      <c r="F37" s="34" t="s">
        <v>123</v>
      </c>
      <c r="G37" s="37">
        <f>SUMIF('14.2.2-14.2.3'!$H$90:$H$137,'14.2.1'!E37,'14.2.2-14.2.3'!$K$90:$K$137)</f>
        <v>0</v>
      </c>
      <c r="H37" s="34" t="s">
        <v>39</v>
      </c>
      <c r="I37" s="7">
        <v>0</v>
      </c>
      <c r="J37" s="8">
        <f t="shared" si="1"/>
        <v>0</v>
      </c>
      <c r="K37" s="34"/>
      <c r="L37" s="1"/>
      <c r="M37" s="1"/>
      <c r="N37" s="1"/>
      <c r="T37" s="1"/>
    </row>
    <row r="38" spans="2:20" ht="12" customHeight="1" x14ac:dyDescent="0.2">
      <c r="B38" s="38"/>
      <c r="D38" s="34"/>
      <c r="F38" s="39"/>
      <c r="G38" s="40">
        <f>SUM(G9:G37)</f>
        <v>17360934.506959833</v>
      </c>
      <c r="H38" s="34"/>
      <c r="J38" s="40">
        <f>SUM(J9:J37)</f>
        <v>1230830.8889248422</v>
      </c>
      <c r="K38" s="33" t="s">
        <v>57</v>
      </c>
      <c r="L38" s="1"/>
      <c r="M38" s="1"/>
      <c r="N38" s="1"/>
      <c r="T38" s="1"/>
    </row>
    <row r="39" spans="2:20" ht="12" customHeight="1" x14ac:dyDescent="0.2">
      <c r="B39" s="38"/>
      <c r="D39" s="34"/>
      <c r="F39" s="39"/>
      <c r="G39" s="37"/>
      <c r="H39" s="34"/>
      <c r="K39" s="34"/>
      <c r="L39" s="1"/>
      <c r="M39" s="1"/>
      <c r="N39" s="1"/>
      <c r="T39" s="1"/>
    </row>
    <row r="40" spans="2:20" ht="12" customHeight="1" x14ac:dyDescent="0.2">
      <c r="B40" s="38"/>
      <c r="D40" s="34"/>
      <c r="F40" s="39"/>
      <c r="G40" s="37"/>
      <c r="H40" s="34"/>
      <c r="L40" s="1"/>
      <c r="M40" s="1"/>
      <c r="N40" s="1"/>
      <c r="T40" s="1"/>
    </row>
    <row r="41" spans="2:20" ht="12" customHeight="1" x14ac:dyDescent="0.2">
      <c r="B41" s="38"/>
      <c r="D41" s="34"/>
      <c r="F41" s="39" t="s">
        <v>35</v>
      </c>
      <c r="G41" s="40">
        <f>G38+'14.2'!G52</f>
        <v>62042718.938102685</v>
      </c>
      <c r="H41" s="34"/>
      <c r="J41" s="40">
        <f>J38+'14.2'!J52</f>
        <v>3784629.670060379</v>
      </c>
      <c r="L41" s="1"/>
      <c r="M41" s="1"/>
      <c r="N41" s="1"/>
      <c r="T41" s="1"/>
    </row>
    <row r="42" spans="2:20" ht="12" customHeight="1" x14ac:dyDescent="0.2">
      <c r="B42" s="38"/>
      <c r="D42" s="34"/>
      <c r="E42" s="39"/>
      <c r="F42" s="34"/>
      <c r="G42" s="37"/>
      <c r="H42" s="34"/>
      <c r="I42" s="9"/>
      <c r="J42" s="8"/>
      <c r="K42" s="34"/>
      <c r="L42" s="1"/>
      <c r="M42" s="1"/>
      <c r="N42" s="1"/>
      <c r="T42" s="1"/>
    </row>
    <row r="43" spans="2:20" ht="12" customHeight="1" x14ac:dyDescent="0.2">
      <c r="B43" s="38"/>
      <c r="D43" s="34"/>
      <c r="E43" s="39"/>
      <c r="F43" s="34"/>
      <c r="G43" s="37"/>
      <c r="H43" s="34"/>
      <c r="I43" s="9"/>
      <c r="J43" s="8"/>
      <c r="K43" s="34"/>
      <c r="L43" s="1"/>
      <c r="M43" s="1"/>
      <c r="N43" s="1"/>
      <c r="T43" s="1"/>
    </row>
    <row r="44" spans="2:20" ht="12" customHeight="1" x14ac:dyDescent="0.2">
      <c r="B44" s="38"/>
      <c r="D44" s="34"/>
      <c r="E44" s="34"/>
      <c r="F44" s="34"/>
      <c r="G44" s="37"/>
      <c r="H44" s="34"/>
      <c r="I44" s="9"/>
      <c r="J44" s="10"/>
      <c r="K44" s="34"/>
      <c r="T44" s="1"/>
    </row>
    <row r="45" spans="2:20" ht="12" customHeight="1" x14ac:dyDescent="0.2">
      <c r="B45" s="38"/>
      <c r="D45" s="34"/>
      <c r="E45" s="34"/>
      <c r="F45" s="34"/>
      <c r="G45" s="37"/>
      <c r="H45" s="34"/>
      <c r="I45" s="7"/>
      <c r="J45" s="8"/>
      <c r="K45" s="34"/>
      <c r="T45" s="1"/>
    </row>
    <row r="46" spans="2:20" ht="12" customHeight="1" x14ac:dyDescent="0.2">
      <c r="B46" s="38"/>
      <c r="D46" s="34"/>
      <c r="E46" s="34"/>
      <c r="F46" s="34"/>
      <c r="G46" s="37"/>
      <c r="H46" s="34"/>
      <c r="I46" s="7"/>
      <c r="J46" s="8"/>
      <c r="K46" s="34"/>
      <c r="T46" s="1"/>
    </row>
    <row r="47" spans="2:20" ht="12" customHeight="1" x14ac:dyDescent="0.2">
      <c r="D47" s="34"/>
      <c r="E47" s="34"/>
      <c r="F47" s="34"/>
      <c r="G47" s="8"/>
      <c r="H47" s="34"/>
      <c r="I47" s="7"/>
      <c r="J47" s="8"/>
      <c r="K47" s="34"/>
      <c r="T47" s="1"/>
    </row>
    <row r="48" spans="2:20" ht="12" customHeight="1" x14ac:dyDescent="0.2">
      <c r="B48" s="12"/>
      <c r="D48" s="34"/>
      <c r="E48" s="34"/>
      <c r="F48" s="34"/>
      <c r="G48" s="34"/>
      <c r="H48" s="34"/>
      <c r="I48" s="34"/>
      <c r="J48" s="34"/>
      <c r="K48" s="34"/>
      <c r="T48" s="1"/>
    </row>
    <row r="49" spans="1:20" ht="12" customHeight="1" x14ac:dyDescent="0.2">
      <c r="D49" s="34"/>
      <c r="E49" s="34"/>
      <c r="F49" s="34"/>
      <c r="G49" s="34"/>
      <c r="H49" s="34"/>
      <c r="I49" s="34"/>
      <c r="J49" s="34"/>
      <c r="K49" s="34"/>
      <c r="T49" s="1"/>
    </row>
    <row r="50" spans="1:20" ht="12" customHeight="1" x14ac:dyDescent="0.2">
      <c r="B50" s="41"/>
      <c r="D50" s="34"/>
      <c r="E50" s="34"/>
      <c r="F50" s="34"/>
      <c r="G50" s="34"/>
      <c r="H50" s="34"/>
      <c r="I50" s="34"/>
      <c r="J50" s="34"/>
      <c r="K50" s="34"/>
      <c r="T50" s="1"/>
    </row>
    <row r="51" spans="1:20" ht="12" customHeight="1" x14ac:dyDescent="0.2">
      <c r="B51" s="41"/>
      <c r="D51" s="34"/>
      <c r="E51" s="34"/>
      <c r="F51" s="34"/>
      <c r="G51" s="34"/>
      <c r="H51" s="34"/>
      <c r="I51" s="34"/>
      <c r="J51" s="34"/>
      <c r="K51" s="34"/>
      <c r="T51" s="1"/>
    </row>
    <row r="52" spans="1:20" ht="12" customHeight="1" thickBot="1" x14ac:dyDescent="0.25">
      <c r="B52" s="12" t="s">
        <v>48</v>
      </c>
      <c r="D52" s="34"/>
      <c r="E52" s="34"/>
      <c r="F52" s="34"/>
      <c r="G52" s="34"/>
      <c r="H52" s="34"/>
      <c r="I52" s="34"/>
      <c r="J52" s="34"/>
      <c r="K52" s="34"/>
      <c r="T52" s="1"/>
    </row>
    <row r="53" spans="1:20" ht="12" customHeight="1" x14ac:dyDescent="0.2">
      <c r="A53" s="42"/>
      <c r="B53" s="43"/>
      <c r="C53" s="44"/>
      <c r="D53" s="45"/>
      <c r="E53" s="45"/>
      <c r="F53" s="45"/>
      <c r="G53" s="45"/>
      <c r="H53" s="45"/>
      <c r="I53" s="45"/>
      <c r="J53" s="45"/>
      <c r="K53" s="46"/>
      <c r="T53" s="1"/>
    </row>
    <row r="54" spans="1:20" ht="12" customHeight="1" x14ac:dyDescent="0.2">
      <c r="A54" s="47"/>
      <c r="B54" s="41"/>
      <c r="D54" s="34"/>
      <c r="E54" s="34"/>
      <c r="F54" s="34"/>
      <c r="G54" s="48"/>
      <c r="H54" s="34"/>
      <c r="I54" s="34"/>
      <c r="J54" s="34"/>
      <c r="K54" s="49"/>
      <c r="T54" s="1"/>
    </row>
    <row r="55" spans="1:20" ht="12" customHeight="1" x14ac:dyDescent="0.2">
      <c r="A55" s="47"/>
      <c r="B55" s="41"/>
      <c r="D55" s="34"/>
      <c r="E55" s="34"/>
      <c r="F55" s="34"/>
      <c r="G55" s="34"/>
      <c r="H55" s="34"/>
      <c r="I55" s="34"/>
      <c r="J55" s="34"/>
      <c r="K55" s="49"/>
      <c r="T55" s="1"/>
    </row>
    <row r="56" spans="1:20" ht="12" customHeight="1" x14ac:dyDescent="0.2">
      <c r="A56" s="47"/>
      <c r="B56" s="41"/>
      <c r="D56" s="34"/>
      <c r="E56" s="34"/>
      <c r="F56" s="34"/>
      <c r="G56" s="34"/>
      <c r="H56" s="34"/>
      <c r="I56" s="34"/>
      <c r="J56" s="34"/>
      <c r="K56" s="49"/>
      <c r="T56" s="1"/>
    </row>
    <row r="57" spans="1:20" ht="12" customHeight="1" x14ac:dyDescent="0.2">
      <c r="A57" s="47"/>
      <c r="D57" s="34"/>
      <c r="E57" s="34"/>
      <c r="F57" s="34"/>
      <c r="G57" s="34"/>
      <c r="H57" s="34"/>
      <c r="I57" s="34"/>
      <c r="J57" s="34"/>
      <c r="K57" s="49"/>
      <c r="T57" s="1"/>
    </row>
    <row r="58" spans="1:20" ht="12" customHeight="1" x14ac:dyDescent="0.2">
      <c r="A58" s="47"/>
      <c r="D58" s="34"/>
      <c r="E58" s="34"/>
      <c r="F58" s="34"/>
      <c r="G58" s="34"/>
      <c r="H58" s="34"/>
      <c r="I58" s="34"/>
      <c r="J58" s="34"/>
      <c r="K58" s="49"/>
      <c r="T58" s="1"/>
    </row>
    <row r="59" spans="1:20" ht="12" customHeight="1" x14ac:dyDescent="0.2">
      <c r="A59" s="47"/>
      <c r="D59" s="34"/>
      <c r="E59" s="34"/>
      <c r="F59" s="34"/>
      <c r="G59" s="34"/>
      <c r="H59" s="34"/>
      <c r="I59" s="34"/>
      <c r="J59" s="34"/>
      <c r="K59" s="49"/>
      <c r="T59" s="1"/>
    </row>
    <row r="60" spans="1:20" ht="12" customHeight="1" x14ac:dyDescent="0.2">
      <c r="A60" s="47"/>
      <c r="D60" s="34"/>
      <c r="E60" s="34"/>
      <c r="F60" s="34"/>
      <c r="G60" s="34"/>
      <c r="H60" s="34"/>
      <c r="I60" s="34"/>
      <c r="J60" s="34"/>
      <c r="K60" s="49"/>
      <c r="T60" s="1"/>
    </row>
    <row r="61" spans="1:20" ht="12" customHeight="1" thickBot="1" x14ac:dyDescent="0.25">
      <c r="A61" s="50"/>
      <c r="B61" s="51"/>
      <c r="C61" s="51"/>
      <c r="D61" s="52"/>
      <c r="E61" s="52"/>
      <c r="F61" s="52"/>
      <c r="G61" s="52"/>
      <c r="H61" s="52"/>
      <c r="I61" s="52"/>
      <c r="J61" s="52"/>
      <c r="K61" s="53"/>
      <c r="T61" s="1"/>
    </row>
    <row r="62" spans="1:20" ht="12" customHeight="1" x14ac:dyDescent="0.2">
      <c r="D62" s="34"/>
      <c r="E62" s="34"/>
      <c r="F62" s="34"/>
      <c r="G62" s="34"/>
      <c r="H62" s="34"/>
      <c r="I62" s="34"/>
      <c r="J62" s="34"/>
      <c r="K62" s="34"/>
      <c r="T62" s="1"/>
    </row>
    <row r="63" spans="1:20" ht="12" customHeight="1" x14ac:dyDescent="0.2">
      <c r="D63" s="34"/>
      <c r="E63" s="34"/>
      <c r="F63" s="34"/>
      <c r="G63" s="34"/>
      <c r="H63" s="34"/>
      <c r="I63" s="34"/>
      <c r="J63" s="34"/>
      <c r="K63" s="34"/>
      <c r="T63" s="1"/>
    </row>
    <row r="64" spans="1:20" ht="12" customHeight="1" x14ac:dyDescent="0.2">
      <c r="T64" s="1"/>
    </row>
    <row r="65" spans="4:20" x14ac:dyDescent="0.2">
      <c r="T65" s="1"/>
    </row>
    <row r="66" spans="4:20" x14ac:dyDescent="0.2">
      <c r="D66" s="35"/>
      <c r="E66" s="35"/>
      <c r="H66" s="35"/>
      <c r="T66" s="1"/>
    </row>
    <row r="67" spans="4:20" x14ac:dyDescent="0.2">
      <c r="D67" s="39"/>
      <c r="E67" s="39"/>
      <c r="T67" s="1"/>
    </row>
    <row r="68" spans="4:20" x14ac:dyDescent="0.2">
      <c r="D68" s="39"/>
      <c r="E68" s="39"/>
      <c r="T68" s="1"/>
    </row>
    <row r="69" spans="4:20" x14ac:dyDescent="0.2">
      <c r="D69" s="39"/>
      <c r="E69" s="39"/>
      <c r="T69" s="4"/>
    </row>
    <row r="70" spans="4:20" x14ac:dyDescent="0.2">
      <c r="D70" s="39"/>
      <c r="E70" s="39"/>
      <c r="T70" s="4"/>
    </row>
    <row r="71" spans="4:20" x14ac:dyDescent="0.2">
      <c r="D71" s="39"/>
      <c r="E71" s="39"/>
      <c r="S71" s="19"/>
      <c r="T71" s="54"/>
    </row>
    <row r="72" spans="4:20" x14ac:dyDescent="0.2">
      <c r="D72" s="39"/>
      <c r="E72" s="39"/>
      <c r="S72" s="19"/>
      <c r="T72" s="54"/>
    </row>
    <row r="73" spans="4:20" x14ac:dyDescent="0.2">
      <c r="D73" s="39"/>
      <c r="E73" s="39"/>
      <c r="S73" s="19"/>
      <c r="T73" s="55"/>
    </row>
    <row r="74" spans="4:20" x14ac:dyDescent="0.2">
      <c r="D74" s="39"/>
      <c r="E74" s="39"/>
      <c r="S74" s="19"/>
    </row>
    <row r="75" spans="4:20" x14ac:dyDescent="0.2">
      <c r="D75" s="39"/>
      <c r="E75" s="39"/>
      <c r="S75" s="19"/>
    </row>
    <row r="76" spans="4:20" x14ac:dyDescent="0.2">
      <c r="D76" s="39"/>
      <c r="E76" s="39"/>
      <c r="S76" s="19"/>
    </row>
    <row r="77" spans="4:20" x14ac:dyDescent="0.2">
      <c r="D77" s="39"/>
      <c r="E77" s="39"/>
      <c r="S77" s="19"/>
    </row>
    <row r="78" spans="4:20" x14ac:dyDescent="0.2">
      <c r="D78" s="39"/>
      <c r="E78" s="39"/>
      <c r="S78" s="19"/>
    </row>
    <row r="79" spans="4:20" x14ac:dyDescent="0.2">
      <c r="D79" s="39"/>
      <c r="E79" s="39"/>
      <c r="S79" s="19"/>
    </row>
    <row r="80" spans="4:20" x14ac:dyDescent="0.2">
      <c r="D80" s="39"/>
      <c r="E80" s="39"/>
      <c r="S80" s="19"/>
    </row>
    <row r="81" spans="4:19" x14ac:dyDescent="0.2">
      <c r="D81" s="39"/>
      <c r="E81" s="39"/>
      <c r="S81" s="19"/>
    </row>
    <row r="82" spans="4:19" x14ac:dyDescent="0.2">
      <c r="D82" s="39"/>
      <c r="E82" s="39"/>
      <c r="S82" s="19"/>
    </row>
    <row r="83" spans="4:19" x14ac:dyDescent="0.2">
      <c r="D83" s="39"/>
      <c r="E83" s="39"/>
      <c r="S83" s="19"/>
    </row>
    <row r="84" spans="4:19" x14ac:dyDescent="0.2">
      <c r="D84" s="39"/>
      <c r="E84" s="39"/>
      <c r="S84" s="19"/>
    </row>
    <row r="85" spans="4:19" x14ac:dyDescent="0.2">
      <c r="D85" s="39"/>
      <c r="E85" s="39"/>
      <c r="S85" s="19"/>
    </row>
    <row r="86" spans="4:19" x14ac:dyDescent="0.2">
      <c r="D86" s="39"/>
      <c r="E86" s="39"/>
      <c r="S86" s="19"/>
    </row>
    <row r="87" spans="4:19" x14ac:dyDescent="0.2">
      <c r="D87" s="39"/>
      <c r="E87" s="39"/>
      <c r="S87" s="19"/>
    </row>
    <row r="88" spans="4:19" x14ac:dyDescent="0.2">
      <c r="D88" s="39"/>
      <c r="E88" s="39"/>
      <c r="S88" s="19"/>
    </row>
    <row r="89" spans="4:19" x14ac:dyDescent="0.2">
      <c r="D89" s="39"/>
      <c r="E89" s="39"/>
      <c r="S89" s="19"/>
    </row>
    <row r="90" spans="4:19" x14ac:dyDescent="0.2">
      <c r="D90" s="39"/>
      <c r="E90" s="39"/>
      <c r="S90" s="19"/>
    </row>
    <row r="91" spans="4:19" x14ac:dyDescent="0.2">
      <c r="D91" s="39"/>
      <c r="E91" s="39"/>
      <c r="S91" s="19"/>
    </row>
    <row r="92" spans="4:19" x14ac:dyDescent="0.2">
      <c r="D92" s="39"/>
      <c r="E92" s="39"/>
      <c r="S92" s="19"/>
    </row>
    <row r="93" spans="4:19" x14ac:dyDescent="0.2">
      <c r="D93" s="39"/>
      <c r="E93" s="39"/>
      <c r="S93" s="19"/>
    </row>
    <row r="94" spans="4:19" x14ac:dyDescent="0.2">
      <c r="D94" s="39"/>
      <c r="E94" s="39"/>
      <c r="S94" s="19"/>
    </row>
    <row r="95" spans="4:19" x14ac:dyDescent="0.2">
      <c r="D95" s="39"/>
      <c r="E95" s="39"/>
      <c r="S95" s="19"/>
    </row>
    <row r="96" spans="4:19" x14ac:dyDescent="0.2">
      <c r="D96" s="39"/>
      <c r="E96" s="39"/>
      <c r="S96" s="19"/>
    </row>
    <row r="97" spans="4:19" x14ac:dyDescent="0.2">
      <c r="D97" s="39"/>
      <c r="E97" s="39"/>
      <c r="S97" s="19"/>
    </row>
    <row r="98" spans="4:19" x14ac:dyDescent="0.2">
      <c r="D98" s="39"/>
      <c r="E98" s="39"/>
      <c r="S98" s="19"/>
    </row>
    <row r="99" spans="4:19" x14ac:dyDescent="0.2">
      <c r="D99" s="39"/>
      <c r="E99" s="39"/>
      <c r="S99" s="19"/>
    </row>
    <row r="100" spans="4:19" x14ac:dyDescent="0.2">
      <c r="D100" s="39"/>
      <c r="E100" s="39"/>
      <c r="S100" s="19"/>
    </row>
    <row r="101" spans="4:19" x14ac:dyDescent="0.2">
      <c r="D101" s="39"/>
      <c r="E101" s="39"/>
      <c r="S101" s="19"/>
    </row>
    <row r="102" spans="4:19" x14ac:dyDescent="0.2">
      <c r="D102" s="39"/>
      <c r="E102" s="39"/>
      <c r="S102" s="19"/>
    </row>
    <row r="103" spans="4:19" x14ac:dyDescent="0.2">
      <c r="D103" s="39"/>
      <c r="E103" s="39"/>
      <c r="S103" s="19"/>
    </row>
    <row r="104" spans="4:19" x14ac:dyDescent="0.2">
      <c r="D104" s="39"/>
      <c r="E104" s="39"/>
      <c r="S104" s="19"/>
    </row>
    <row r="105" spans="4:19" x14ac:dyDescent="0.2">
      <c r="D105" s="39"/>
      <c r="E105" s="39"/>
      <c r="S105" s="19"/>
    </row>
    <row r="106" spans="4:19" x14ac:dyDescent="0.2">
      <c r="D106" s="39"/>
      <c r="E106" s="39"/>
      <c r="S106" s="19"/>
    </row>
    <row r="107" spans="4:19" x14ac:dyDescent="0.2">
      <c r="D107" s="39"/>
      <c r="E107" s="39"/>
      <c r="S107" s="19"/>
    </row>
    <row r="108" spans="4:19" x14ac:dyDescent="0.2">
      <c r="D108" s="39"/>
      <c r="E108" s="39"/>
      <c r="S108" s="19"/>
    </row>
    <row r="109" spans="4:19" x14ac:dyDescent="0.2">
      <c r="D109" s="39"/>
      <c r="E109" s="39"/>
      <c r="S109" s="19"/>
    </row>
    <row r="110" spans="4:19" x14ac:dyDescent="0.2">
      <c r="D110" s="39"/>
      <c r="E110" s="39"/>
      <c r="S110" s="19"/>
    </row>
    <row r="111" spans="4:19" x14ac:dyDescent="0.2">
      <c r="D111" s="39"/>
      <c r="E111" s="39"/>
      <c r="S111" s="19"/>
    </row>
    <row r="112" spans="4:19" x14ac:dyDescent="0.2">
      <c r="D112" s="39"/>
      <c r="E112" s="39"/>
      <c r="S112" s="19"/>
    </row>
    <row r="113" spans="4:19" x14ac:dyDescent="0.2">
      <c r="D113" s="39"/>
      <c r="E113" s="39"/>
      <c r="S113" s="19"/>
    </row>
    <row r="114" spans="4:19" x14ac:dyDescent="0.2">
      <c r="D114" s="39"/>
      <c r="E114" s="39"/>
      <c r="S114" s="19"/>
    </row>
    <row r="115" spans="4:19" x14ac:dyDescent="0.2">
      <c r="D115" s="39"/>
      <c r="E115" s="39"/>
      <c r="S115" s="19"/>
    </row>
    <row r="116" spans="4:19" x14ac:dyDescent="0.2">
      <c r="D116" s="39"/>
      <c r="E116" s="39"/>
      <c r="S116" s="19"/>
    </row>
    <row r="117" spans="4:19" x14ac:dyDescent="0.2">
      <c r="D117" s="39"/>
      <c r="E117" s="39"/>
      <c r="S117" s="19"/>
    </row>
    <row r="118" spans="4:19" x14ac:dyDescent="0.2">
      <c r="D118" s="39"/>
      <c r="E118" s="39"/>
      <c r="S118" s="19"/>
    </row>
    <row r="119" spans="4:19" x14ac:dyDescent="0.2">
      <c r="D119" s="39"/>
      <c r="E119" s="39"/>
      <c r="S119" s="19"/>
    </row>
    <row r="120" spans="4:19" x14ac:dyDescent="0.2">
      <c r="D120" s="39"/>
      <c r="E120" s="39"/>
      <c r="S120" s="19"/>
    </row>
    <row r="121" spans="4:19" x14ac:dyDescent="0.2">
      <c r="D121" s="39"/>
      <c r="E121" s="39"/>
      <c r="S121" s="19"/>
    </row>
    <row r="122" spans="4:19" x14ac:dyDescent="0.2">
      <c r="D122" s="39"/>
      <c r="E122" s="39"/>
      <c r="S122" s="19"/>
    </row>
    <row r="123" spans="4:19" x14ac:dyDescent="0.2">
      <c r="D123" s="39"/>
      <c r="E123" s="39"/>
      <c r="S123" s="19"/>
    </row>
    <row r="124" spans="4:19" x14ac:dyDescent="0.2">
      <c r="D124" s="39"/>
      <c r="E124" s="39"/>
      <c r="S124" s="19"/>
    </row>
    <row r="125" spans="4:19" x14ac:dyDescent="0.2">
      <c r="D125" s="39"/>
      <c r="E125" s="39"/>
      <c r="S125" s="19"/>
    </row>
    <row r="126" spans="4:19" x14ac:dyDescent="0.2">
      <c r="D126" s="39"/>
      <c r="E126" s="39"/>
      <c r="S126" s="19"/>
    </row>
    <row r="127" spans="4:19" x14ac:dyDescent="0.2">
      <c r="D127" s="39"/>
      <c r="E127" s="39"/>
      <c r="S127" s="19"/>
    </row>
    <row r="128" spans="4:19" x14ac:dyDescent="0.2">
      <c r="D128" s="39"/>
      <c r="E128" s="39"/>
      <c r="S128" s="19"/>
    </row>
    <row r="129" spans="4:19" x14ac:dyDescent="0.2">
      <c r="D129" s="39"/>
      <c r="E129" s="39"/>
      <c r="S129" s="19"/>
    </row>
    <row r="130" spans="4:19" x14ac:dyDescent="0.2">
      <c r="D130" s="39"/>
      <c r="E130" s="39"/>
      <c r="S130" s="19"/>
    </row>
    <row r="131" spans="4:19" x14ac:dyDescent="0.2">
      <c r="D131" s="39"/>
      <c r="E131" s="39"/>
      <c r="S131" s="19"/>
    </row>
    <row r="132" spans="4:19" x14ac:dyDescent="0.2">
      <c r="D132" s="39"/>
      <c r="E132" s="39"/>
      <c r="S132" s="19"/>
    </row>
    <row r="133" spans="4:19" x14ac:dyDescent="0.2">
      <c r="D133" s="39"/>
      <c r="E133" s="39"/>
      <c r="S133" s="19"/>
    </row>
    <row r="134" spans="4:19" x14ac:dyDescent="0.2">
      <c r="D134" s="39"/>
      <c r="E134" s="39"/>
      <c r="S134" s="19"/>
    </row>
    <row r="135" spans="4:19" x14ac:dyDescent="0.2">
      <c r="D135" s="39"/>
      <c r="E135" s="39"/>
      <c r="S135" s="19"/>
    </row>
    <row r="136" spans="4:19" x14ac:dyDescent="0.2">
      <c r="D136" s="39"/>
      <c r="E136" s="39"/>
      <c r="S136" s="19"/>
    </row>
    <row r="137" spans="4:19" x14ac:dyDescent="0.2">
      <c r="D137" s="39"/>
      <c r="E137" s="39"/>
      <c r="S137" s="19"/>
    </row>
    <row r="138" spans="4:19" x14ac:dyDescent="0.2">
      <c r="D138" s="39"/>
      <c r="E138" s="39"/>
      <c r="S138" s="19"/>
    </row>
    <row r="139" spans="4:19" x14ac:dyDescent="0.2">
      <c r="D139" s="39"/>
      <c r="E139" s="39"/>
      <c r="S139" s="19"/>
    </row>
    <row r="140" spans="4:19" x14ac:dyDescent="0.2">
      <c r="D140" s="39"/>
      <c r="E140" s="39"/>
      <c r="S140" s="19"/>
    </row>
    <row r="141" spans="4:19" x14ac:dyDescent="0.2">
      <c r="D141" s="39"/>
      <c r="E141" s="39"/>
      <c r="S141" s="19"/>
    </row>
    <row r="142" spans="4:19" x14ac:dyDescent="0.2">
      <c r="D142" s="39"/>
      <c r="E142" s="39"/>
      <c r="S142" s="19"/>
    </row>
    <row r="143" spans="4:19" x14ac:dyDescent="0.2">
      <c r="D143" s="39"/>
      <c r="E143" s="39"/>
      <c r="S143" s="19"/>
    </row>
    <row r="144" spans="4:19" x14ac:dyDescent="0.2">
      <c r="D144" s="39"/>
      <c r="E144" s="39"/>
      <c r="S144" s="19"/>
    </row>
    <row r="145" spans="4:19" x14ac:dyDescent="0.2">
      <c r="D145" s="39"/>
      <c r="E145" s="39"/>
      <c r="S145" s="19"/>
    </row>
    <row r="146" spans="4:19" x14ac:dyDescent="0.2">
      <c r="D146" s="39"/>
      <c r="E146" s="39"/>
      <c r="S146" s="19"/>
    </row>
    <row r="147" spans="4:19" x14ac:dyDescent="0.2">
      <c r="D147" s="39"/>
      <c r="E147" s="39"/>
      <c r="S147" s="19"/>
    </row>
    <row r="148" spans="4:19" x14ac:dyDescent="0.2">
      <c r="D148" s="39"/>
      <c r="E148" s="39"/>
      <c r="S148" s="19"/>
    </row>
    <row r="149" spans="4:19" x14ac:dyDescent="0.2">
      <c r="D149" s="39"/>
      <c r="E149" s="39"/>
      <c r="S149" s="19"/>
    </row>
    <row r="150" spans="4:19" x14ac:dyDescent="0.2">
      <c r="D150" s="39"/>
      <c r="E150" s="39"/>
      <c r="S150" s="19"/>
    </row>
    <row r="151" spans="4:19" x14ac:dyDescent="0.2">
      <c r="D151" s="39"/>
      <c r="E151" s="39"/>
      <c r="S151" s="19"/>
    </row>
    <row r="152" spans="4:19" x14ac:dyDescent="0.2">
      <c r="D152" s="39"/>
      <c r="E152" s="39"/>
      <c r="S152" s="19"/>
    </row>
    <row r="153" spans="4:19" x14ac:dyDescent="0.2">
      <c r="D153" s="39"/>
      <c r="E153" s="39"/>
      <c r="S153" s="19"/>
    </row>
    <row r="154" spans="4:19" x14ac:dyDescent="0.2">
      <c r="D154" s="39"/>
      <c r="E154" s="39"/>
      <c r="S154" s="19"/>
    </row>
    <row r="155" spans="4:19" x14ac:dyDescent="0.2">
      <c r="D155" s="39"/>
      <c r="E155" s="39"/>
      <c r="S155" s="19"/>
    </row>
    <row r="156" spans="4:19" x14ac:dyDescent="0.2">
      <c r="D156" s="39"/>
      <c r="E156" s="39"/>
      <c r="S156" s="19"/>
    </row>
    <row r="157" spans="4:19" x14ac:dyDescent="0.2">
      <c r="D157" s="39"/>
      <c r="E157" s="39"/>
      <c r="S157" s="19"/>
    </row>
    <row r="158" spans="4:19" x14ac:dyDescent="0.2">
      <c r="D158" s="39"/>
      <c r="E158" s="39"/>
      <c r="S158" s="19"/>
    </row>
    <row r="159" spans="4:19" x14ac:dyDescent="0.2">
      <c r="D159" s="39"/>
      <c r="E159" s="39"/>
      <c r="S159" s="19"/>
    </row>
    <row r="160" spans="4:19" x14ac:dyDescent="0.2">
      <c r="D160" s="39"/>
      <c r="E160" s="39"/>
      <c r="S160" s="19"/>
    </row>
    <row r="161" spans="4:19" x14ac:dyDescent="0.2">
      <c r="D161" s="39"/>
      <c r="E161" s="39"/>
      <c r="S161" s="19"/>
    </row>
    <row r="162" spans="4:19" x14ac:dyDescent="0.2">
      <c r="D162" s="39"/>
      <c r="E162" s="39"/>
      <c r="S162" s="19"/>
    </row>
    <row r="163" spans="4:19" x14ac:dyDescent="0.2">
      <c r="D163" s="39"/>
      <c r="E163" s="39"/>
      <c r="S163" s="19"/>
    </row>
    <row r="164" spans="4:19" x14ac:dyDescent="0.2">
      <c r="D164" s="39"/>
      <c r="E164" s="39"/>
      <c r="S164" s="19"/>
    </row>
    <row r="165" spans="4:19" x14ac:dyDescent="0.2">
      <c r="D165" s="39"/>
      <c r="E165" s="39"/>
      <c r="S165" s="19"/>
    </row>
    <row r="166" spans="4:19" x14ac:dyDescent="0.2">
      <c r="D166" s="39"/>
      <c r="E166" s="39"/>
      <c r="S166" s="19"/>
    </row>
    <row r="167" spans="4:19" x14ac:dyDescent="0.2">
      <c r="D167" s="39"/>
      <c r="E167" s="39"/>
      <c r="S167" s="19"/>
    </row>
    <row r="168" spans="4:19" x14ac:dyDescent="0.2">
      <c r="D168" s="39"/>
      <c r="E168" s="39"/>
      <c r="S168" s="19"/>
    </row>
    <row r="169" spans="4:19" x14ac:dyDescent="0.2">
      <c r="D169" s="39"/>
      <c r="E169" s="39"/>
      <c r="S169" s="19"/>
    </row>
    <row r="170" spans="4:19" x14ac:dyDescent="0.2">
      <c r="D170" s="39"/>
      <c r="E170" s="39"/>
      <c r="S170" s="19"/>
    </row>
    <row r="171" spans="4:19" x14ac:dyDescent="0.2">
      <c r="D171" s="39"/>
      <c r="E171" s="39"/>
      <c r="S171" s="19"/>
    </row>
    <row r="172" spans="4:19" x14ac:dyDescent="0.2">
      <c r="D172" s="39"/>
      <c r="E172" s="39"/>
      <c r="S172" s="19"/>
    </row>
    <row r="173" spans="4:19" x14ac:dyDescent="0.2">
      <c r="D173" s="39"/>
      <c r="E173" s="39"/>
      <c r="S173" s="19"/>
    </row>
    <row r="174" spans="4:19" x14ac:dyDescent="0.2">
      <c r="D174" s="39"/>
      <c r="E174" s="39"/>
      <c r="S174" s="19"/>
    </row>
    <row r="175" spans="4:19" x14ac:dyDescent="0.2">
      <c r="D175" s="39"/>
      <c r="E175" s="39"/>
      <c r="S175" s="19"/>
    </row>
    <row r="176" spans="4:19" x14ac:dyDescent="0.2">
      <c r="D176" s="39"/>
      <c r="E176" s="39"/>
      <c r="S176" s="19"/>
    </row>
    <row r="177" spans="4:19" x14ac:dyDescent="0.2">
      <c r="D177" s="39"/>
      <c r="E177" s="39"/>
      <c r="S177" s="19"/>
    </row>
    <row r="178" spans="4:19" x14ac:dyDescent="0.2">
      <c r="D178" s="39"/>
      <c r="E178" s="39"/>
      <c r="S178" s="19"/>
    </row>
    <row r="179" spans="4:19" x14ac:dyDescent="0.2">
      <c r="D179" s="39"/>
      <c r="E179" s="39"/>
      <c r="S179" s="19"/>
    </row>
    <row r="180" spans="4:19" x14ac:dyDescent="0.2">
      <c r="D180" s="39"/>
      <c r="E180" s="39"/>
      <c r="S180" s="19"/>
    </row>
    <row r="181" spans="4:19" x14ac:dyDescent="0.2">
      <c r="D181" s="39"/>
      <c r="E181" s="39"/>
      <c r="S181" s="19"/>
    </row>
    <row r="182" spans="4:19" x14ac:dyDescent="0.2">
      <c r="D182" s="39"/>
      <c r="E182" s="39"/>
      <c r="S182" s="19"/>
    </row>
    <row r="183" spans="4:19" x14ac:dyDescent="0.2">
      <c r="D183" s="39"/>
      <c r="E183" s="39"/>
      <c r="S183" s="19"/>
    </row>
    <row r="184" spans="4:19" x14ac:dyDescent="0.2">
      <c r="D184" s="39"/>
      <c r="E184" s="39"/>
      <c r="S184" s="19"/>
    </row>
    <row r="185" spans="4:19" x14ac:dyDescent="0.2">
      <c r="D185" s="39"/>
      <c r="E185" s="39"/>
      <c r="S185" s="19"/>
    </row>
    <row r="186" spans="4:19" x14ac:dyDescent="0.2">
      <c r="D186" s="39"/>
      <c r="E186" s="39"/>
      <c r="S186" s="19"/>
    </row>
    <row r="187" spans="4:19" x14ac:dyDescent="0.2">
      <c r="D187" s="39"/>
      <c r="E187" s="39"/>
      <c r="S187" s="19"/>
    </row>
    <row r="188" spans="4:19" x14ac:dyDescent="0.2">
      <c r="D188" s="39"/>
      <c r="E188" s="39"/>
      <c r="S188" s="19"/>
    </row>
    <row r="189" spans="4:19" x14ac:dyDescent="0.2">
      <c r="D189" s="39"/>
      <c r="E189" s="39"/>
      <c r="S189" s="19"/>
    </row>
    <row r="190" spans="4:19" x14ac:dyDescent="0.2">
      <c r="D190" s="39"/>
      <c r="E190" s="39"/>
      <c r="S190" s="19"/>
    </row>
    <row r="191" spans="4:19" x14ac:dyDescent="0.2">
      <c r="D191" s="39"/>
      <c r="E191" s="39"/>
      <c r="S191" s="19"/>
    </row>
    <row r="192" spans="4:19" x14ac:dyDescent="0.2">
      <c r="D192" s="39"/>
      <c r="E192" s="39"/>
      <c r="S192" s="19"/>
    </row>
    <row r="193" spans="4:19" x14ac:dyDescent="0.2">
      <c r="D193" s="39"/>
      <c r="E193" s="39"/>
      <c r="S193" s="19"/>
    </row>
    <row r="194" spans="4:19" x14ac:dyDescent="0.2">
      <c r="D194" s="39"/>
      <c r="E194" s="39"/>
      <c r="S194" s="19"/>
    </row>
    <row r="195" spans="4:19" x14ac:dyDescent="0.2">
      <c r="D195" s="39"/>
      <c r="E195" s="39"/>
      <c r="S195" s="19"/>
    </row>
    <row r="196" spans="4:19" x14ac:dyDescent="0.2">
      <c r="D196" s="39"/>
      <c r="E196" s="39"/>
      <c r="S196" s="19"/>
    </row>
    <row r="197" spans="4:19" x14ac:dyDescent="0.2">
      <c r="D197" s="39"/>
      <c r="E197" s="39"/>
      <c r="S197" s="19"/>
    </row>
    <row r="198" spans="4:19" x14ac:dyDescent="0.2">
      <c r="D198" s="39"/>
      <c r="E198" s="39"/>
      <c r="S198" s="19"/>
    </row>
    <row r="199" spans="4:19" x14ac:dyDescent="0.2">
      <c r="D199" s="39"/>
      <c r="E199" s="39"/>
      <c r="S199" s="19"/>
    </row>
    <row r="200" spans="4:19" x14ac:dyDescent="0.2">
      <c r="D200" s="39"/>
      <c r="E200" s="39"/>
      <c r="S200" s="19"/>
    </row>
    <row r="201" spans="4:19" x14ac:dyDescent="0.2">
      <c r="D201" s="39"/>
      <c r="E201" s="39"/>
      <c r="S201" s="19"/>
    </row>
    <row r="202" spans="4:19" x14ac:dyDescent="0.2">
      <c r="D202" s="39"/>
      <c r="E202" s="39"/>
      <c r="S202" s="19"/>
    </row>
    <row r="203" spans="4:19" x14ac:dyDescent="0.2">
      <c r="D203" s="39"/>
      <c r="E203" s="39"/>
      <c r="S203" s="19"/>
    </row>
    <row r="204" spans="4:19" x14ac:dyDescent="0.2">
      <c r="D204" s="39"/>
      <c r="E204" s="39"/>
      <c r="S204" s="19"/>
    </row>
    <row r="205" spans="4:19" x14ac:dyDescent="0.2">
      <c r="D205" s="39"/>
      <c r="E205" s="39"/>
      <c r="S205" s="19"/>
    </row>
    <row r="206" spans="4:19" x14ac:dyDescent="0.2">
      <c r="D206" s="39"/>
      <c r="E206" s="39"/>
      <c r="S206" s="19"/>
    </row>
    <row r="207" spans="4:19" x14ac:dyDescent="0.2">
      <c r="D207" s="39"/>
      <c r="E207" s="39"/>
      <c r="S207" s="19"/>
    </row>
    <row r="208" spans="4:19" x14ac:dyDescent="0.2">
      <c r="D208" s="39"/>
      <c r="E208" s="39"/>
      <c r="S208" s="19"/>
    </row>
    <row r="209" spans="4:19" x14ac:dyDescent="0.2">
      <c r="D209" s="39"/>
      <c r="E209" s="39"/>
      <c r="S209" s="19"/>
    </row>
    <row r="210" spans="4:19" x14ac:dyDescent="0.2">
      <c r="D210" s="39"/>
      <c r="E210" s="39"/>
      <c r="S210" s="19"/>
    </row>
    <row r="211" spans="4:19" x14ac:dyDescent="0.2">
      <c r="D211" s="39"/>
      <c r="E211" s="39"/>
      <c r="S211" s="19"/>
    </row>
    <row r="212" spans="4:19" x14ac:dyDescent="0.2">
      <c r="D212" s="39"/>
      <c r="E212" s="39"/>
      <c r="S212" s="19"/>
    </row>
    <row r="213" spans="4:19" x14ac:dyDescent="0.2">
      <c r="D213" s="39"/>
      <c r="E213" s="39"/>
      <c r="S213" s="19"/>
    </row>
    <row r="214" spans="4:19" x14ac:dyDescent="0.2">
      <c r="D214" s="39"/>
      <c r="E214" s="39"/>
      <c r="S214" s="19"/>
    </row>
    <row r="215" spans="4:19" x14ac:dyDescent="0.2">
      <c r="D215" s="39"/>
      <c r="E215" s="39"/>
      <c r="S215" s="19"/>
    </row>
    <row r="216" spans="4:19" x14ac:dyDescent="0.2">
      <c r="D216" s="39"/>
      <c r="E216" s="39"/>
      <c r="S216" s="19"/>
    </row>
    <row r="217" spans="4:19" x14ac:dyDescent="0.2">
      <c r="D217" s="39"/>
      <c r="E217" s="39"/>
      <c r="S217" s="19"/>
    </row>
    <row r="218" spans="4:19" x14ac:dyDescent="0.2">
      <c r="D218" s="39"/>
      <c r="E218" s="39"/>
      <c r="S218" s="19"/>
    </row>
    <row r="219" spans="4:19" x14ac:dyDescent="0.2">
      <c r="D219" s="39"/>
      <c r="E219" s="39"/>
      <c r="S219" s="19"/>
    </row>
    <row r="220" spans="4:19" x14ac:dyDescent="0.2">
      <c r="D220" s="39"/>
      <c r="E220" s="39"/>
      <c r="S220" s="19"/>
    </row>
    <row r="221" spans="4:19" x14ac:dyDescent="0.2">
      <c r="D221" s="39"/>
      <c r="E221" s="39"/>
      <c r="S221" s="19"/>
    </row>
    <row r="222" spans="4:19" x14ac:dyDescent="0.2">
      <c r="D222" s="39"/>
      <c r="E222" s="39"/>
      <c r="S222" s="19"/>
    </row>
    <row r="223" spans="4:19" x14ac:dyDescent="0.2">
      <c r="D223" s="39"/>
      <c r="E223" s="39"/>
      <c r="S223" s="19"/>
    </row>
    <row r="224" spans="4:19" x14ac:dyDescent="0.2">
      <c r="D224" s="39"/>
      <c r="E224" s="39"/>
      <c r="S224" s="19"/>
    </row>
    <row r="225" spans="4:19" x14ac:dyDescent="0.2">
      <c r="D225" s="39"/>
      <c r="E225" s="39"/>
      <c r="S225" s="19"/>
    </row>
    <row r="226" spans="4:19" x14ac:dyDescent="0.2">
      <c r="D226" s="39"/>
      <c r="E226" s="39"/>
      <c r="S226" s="19"/>
    </row>
    <row r="227" spans="4:19" x14ac:dyDescent="0.2">
      <c r="D227" s="39"/>
      <c r="E227" s="39"/>
      <c r="S227" s="19"/>
    </row>
    <row r="228" spans="4:19" x14ac:dyDescent="0.2">
      <c r="D228" s="39"/>
      <c r="E228" s="39"/>
      <c r="S228" s="19"/>
    </row>
    <row r="229" spans="4:19" x14ac:dyDescent="0.2">
      <c r="D229" s="39"/>
      <c r="E229" s="39"/>
      <c r="S229" s="19"/>
    </row>
    <row r="230" spans="4:19" x14ac:dyDescent="0.2">
      <c r="D230" s="39"/>
      <c r="E230" s="39"/>
      <c r="S230" s="19"/>
    </row>
    <row r="231" spans="4:19" x14ac:dyDescent="0.2">
      <c r="D231" s="39"/>
      <c r="E231" s="39"/>
      <c r="S231" s="19"/>
    </row>
    <row r="232" spans="4:19" x14ac:dyDescent="0.2">
      <c r="D232" s="39"/>
      <c r="E232" s="39"/>
      <c r="S232" s="19"/>
    </row>
    <row r="233" spans="4:19" x14ac:dyDescent="0.2">
      <c r="D233" s="39"/>
      <c r="E233" s="39"/>
      <c r="S233" s="19"/>
    </row>
    <row r="234" spans="4:19" x14ac:dyDescent="0.2">
      <c r="D234" s="39"/>
      <c r="E234" s="39"/>
      <c r="S234" s="19"/>
    </row>
    <row r="235" spans="4:19" x14ac:dyDescent="0.2">
      <c r="D235" s="39"/>
      <c r="E235" s="39"/>
      <c r="S235" s="19"/>
    </row>
    <row r="236" spans="4:19" x14ac:dyDescent="0.2">
      <c r="D236" s="39"/>
      <c r="E236" s="39"/>
      <c r="S236" s="19"/>
    </row>
    <row r="237" spans="4:19" x14ac:dyDescent="0.2">
      <c r="D237" s="39"/>
      <c r="E237" s="39"/>
      <c r="S237" s="19"/>
    </row>
    <row r="238" spans="4:19" x14ac:dyDescent="0.2">
      <c r="D238" s="39"/>
      <c r="E238" s="39"/>
      <c r="S238" s="19"/>
    </row>
    <row r="239" spans="4:19" x14ac:dyDescent="0.2">
      <c r="D239" s="39"/>
      <c r="E239" s="39"/>
      <c r="S239" s="19"/>
    </row>
    <row r="240" spans="4:19" x14ac:dyDescent="0.2">
      <c r="D240" s="39"/>
      <c r="E240" s="39"/>
      <c r="S240" s="19"/>
    </row>
    <row r="241" spans="4:19" x14ac:dyDescent="0.2">
      <c r="D241" s="39"/>
      <c r="E241" s="39"/>
      <c r="S241" s="19"/>
    </row>
    <row r="242" spans="4:19" x14ac:dyDescent="0.2">
      <c r="D242" s="39"/>
      <c r="E242" s="39"/>
      <c r="S242" s="19"/>
    </row>
    <row r="243" spans="4:19" x14ac:dyDescent="0.2">
      <c r="D243" s="39"/>
      <c r="E243" s="39"/>
      <c r="S243" s="19"/>
    </row>
    <row r="244" spans="4:19" x14ac:dyDescent="0.2">
      <c r="D244" s="39"/>
      <c r="E244" s="39"/>
      <c r="S244" s="19"/>
    </row>
    <row r="245" spans="4:19" x14ac:dyDescent="0.2">
      <c r="D245" s="39"/>
      <c r="E245" s="39"/>
      <c r="S245" s="19"/>
    </row>
    <row r="246" spans="4:19" x14ac:dyDescent="0.2">
      <c r="D246" s="39"/>
      <c r="E246" s="39"/>
      <c r="S246" s="19"/>
    </row>
    <row r="247" spans="4:19" x14ac:dyDescent="0.2">
      <c r="D247" s="39"/>
      <c r="E247" s="39"/>
      <c r="S247" s="19"/>
    </row>
    <row r="248" spans="4:19" x14ac:dyDescent="0.2">
      <c r="D248" s="39"/>
      <c r="E248" s="39"/>
      <c r="S248" s="19"/>
    </row>
    <row r="249" spans="4:19" x14ac:dyDescent="0.2">
      <c r="D249" s="39"/>
      <c r="E249" s="39"/>
      <c r="S249" s="19"/>
    </row>
    <row r="250" spans="4:19" x14ac:dyDescent="0.2">
      <c r="D250" s="39"/>
      <c r="E250" s="39"/>
      <c r="S250" s="19"/>
    </row>
    <row r="251" spans="4:19" x14ac:dyDescent="0.2">
      <c r="D251" s="39"/>
      <c r="E251" s="39"/>
      <c r="S251" s="19"/>
    </row>
    <row r="252" spans="4:19" x14ac:dyDescent="0.2">
      <c r="D252" s="39"/>
      <c r="E252" s="39"/>
      <c r="S252" s="19"/>
    </row>
    <row r="253" spans="4:19" x14ac:dyDescent="0.2">
      <c r="D253" s="39"/>
      <c r="E253" s="39"/>
      <c r="S253" s="19"/>
    </row>
    <row r="254" spans="4:19" x14ac:dyDescent="0.2">
      <c r="D254" s="39"/>
      <c r="E254" s="39"/>
      <c r="S254" s="19"/>
    </row>
    <row r="255" spans="4:19" x14ac:dyDescent="0.2">
      <c r="D255" s="39"/>
      <c r="E255" s="39"/>
      <c r="S255" s="19"/>
    </row>
    <row r="256" spans="4:19" x14ac:dyDescent="0.2">
      <c r="D256" s="39"/>
      <c r="E256" s="39"/>
      <c r="S256" s="19"/>
    </row>
    <row r="257" spans="4:19" x14ac:dyDescent="0.2">
      <c r="D257" s="39"/>
      <c r="E257" s="39"/>
      <c r="S257" s="19"/>
    </row>
    <row r="258" spans="4:19" x14ac:dyDescent="0.2">
      <c r="D258" s="39"/>
      <c r="E258" s="39"/>
      <c r="S258" s="19"/>
    </row>
    <row r="259" spans="4:19" x14ac:dyDescent="0.2">
      <c r="D259" s="39"/>
      <c r="E259" s="39"/>
      <c r="S259" s="19"/>
    </row>
    <row r="260" spans="4:19" x14ac:dyDescent="0.2">
      <c r="D260" s="39"/>
      <c r="E260" s="39"/>
      <c r="S260" s="19"/>
    </row>
    <row r="261" spans="4:19" x14ac:dyDescent="0.2">
      <c r="D261" s="39"/>
      <c r="E261" s="39"/>
      <c r="S261" s="19"/>
    </row>
    <row r="262" spans="4:19" x14ac:dyDescent="0.2">
      <c r="D262" s="39"/>
      <c r="E262" s="39"/>
      <c r="S262" s="19"/>
    </row>
    <row r="263" spans="4:19" x14ac:dyDescent="0.2">
      <c r="D263" s="39"/>
      <c r="E263" s="39"/>
      <c r="S263" s="19"/>
    </row>
    <row r="264" spans="4:19" x14ac:dyDescent="0.2">
      <c r="D264" s="39"/>
      <c r="E264" s="39"/>
      <c r="S264" s="19"/>
    </row>
    <row r="265" spans="4:19" x14ac:dyDescent="0.2">
      <c r="D265" s="39"/>
      <c r="E265" s="39"/>
      <c r="S265" s="19"/>
    </row>
    <row r="266" spans="4:19" x14ac:dyDescent="0.2">
      <c r="D266" s="39"/>
      <c r="E266" s="39"/>
      <c r="S266" s="19"/>
    </row>
    <row r="267" spans="4:19" x14ac:dyDescent="0.2">
      <c r="D267" s="39"/>
      <c r="E267" s="39"/>
      <c r="S267" s="19"/>
    </row>
    <row r="268" spans="4:19" x14ac:dyDescent="0.2">
      <c r="D268" s="39"/>
      <c r="E268" s="39"/>
      <c r="S268" s="19"/>
    </row>
    <row r="269" spans="4:19" x14ac:dyDescent="0.2">
      <c r="D269" s="39"/>
      <c r="E269" s="39"/>
      <c r="S269" s="19"/>
    </row>
    <row r="270" spans="4:19" x14ac:dyDescent="0.2">
      <c r="D270" s="39"/>
      <c r="E270" s="39"/>
      <c r="S270" s="19"/>
    </row>
    <row r="271" spans="4:19" x14ac:dyDescent="0.2">
      <c r="D271" s="39"/>
      <c r="E271" s="39"/>
      <c r="S271" s="19"/>
    </row>
    <row r="272" spans="4:19" x14ac:dyDescent="0.2">
      <c r="D272" s="39"/>
      <c r="E272" s="39"/>
      <c r="S272" s="19"/>
    </row>
    <row r="273" spans="4:19" x14ac:dyDescent="0.2">
      <c r="D273" s="39"/>
      <c r="E273" s="39"/>
      <c r="S273" s="19"/>
    </row>
    <row r="274" spans="4:19" x14ac:dyDescent="0.2">
      <c r="D274" s="39"/>
      <c r="E274" s="39"/>
      <c r="S274" s="19"/>
    </row>
    <row r="275" spans="4:19" x14ac:dyDescent="0.2">
      <c r="D275" s="39"/>
      <c r="E275" s="39"/>
      <c r="S275" s="19"/>
    </row>
    <row r="276" spans="4:19" x14ac:dyDescent="0.2">
      <c r="D276" s="39"/>
      <c r="E276" s="39"/>
      <c r="S276" s="19"/>
    </row>
    <row r="277" spans="4:19" x14ac:dyDescent="0.2">
      <c r="D277" s="39"/>
      <c r="E277" s="39"/>
      <c r="S277" s="19"/>
    </row>
    <row r="278" spans="4:19" x14ac:dyDescent="0.2">
      <c r="D278" s="39"/>
      <c r="E278" s="39"/>
      <c r="S278" s="19"/>
    </row>
    <row r="279" spans="4:19" x14ac:dyDescent="0.2">
      <c r="D279" s="39"/>
      <c r="E279" s="39"/>
      <c r="S279" s="19"/>
    </row>
    <row r="280" spans="4:19" x14ac:dyDescent="0.2">
      <c r="D280" s="39"/>
      <c r="E280" s="39"/>
      <c r="S280" s="19"/>
    </row>
    <row r="281" spans="4:19" x14ac:dyDescent="0.2">
      <c r="D281" s="39"/>
      <c r="E281" s="39"/>
      <c r="S281" s="19"/>
    </row>
    <row r="282" spans="4:19" x14ac:dyDescent="0.2">
      <c r="D282" s="39"/>
      <c r="E282" s="39"/>
      <c r="S282" s="19"/>
    </row>
    <row r="283" spans="4:19" x14ac:dyDescent="0.2">
      <c r="D283" s="39"/>
      <c r="E283" s="39"/>
      <c r="S283" s="19"/>
    </row>
    <row r="284" spans="4:19" x14ac:dyDescent="0.2">
      <c r="D284" s="39"/>
      <c r="E284" s="39"/>
      <c r="S284" s="19"/>
    </row>
    <row r="285" spans="4:19" x14ac:dyDescent="0.2">
      <c r="D285" s="39"/>
      <c r="E285" s="39"/>
      <c r="S285" s="19"/>
    </row>
    <row r="286" spans="4:19" x14ac:dyDescent="0.2">
      <c r="D286" s="39"/>
      <c r="E286" s="39"/>
      <c r="S286" s="19"/>
    </row>
    <row r="287" spans="4:19" x14ac:dyDescent="0.2">
      <c r="D287" s="39"/>
      <c r="E287" s="39"/>
      <c r="S287" s="19"/>
    </row>
    <row r="288" spans="4:19" x14ac:dyDescent="0.2">
      <c r="D288" s="39"/>
      <c r="E288" s="39"/>
      <c r="S288" s="19"/>
    </row>
    <row r="289" spans="4:19" x14ac:dyDescent="0.2">
      <c r="D289" s="39"/>
      <c r="E289" s="39"/>
      <c r="S289" s="19"/>
    </row>
    <row r="290" spans="4:19" x14ac:dyDescent="0.2">
      <c r="D290" s="39"/>
      <c r="E290" s="39"/>
      <c r="S290" s="19"/>
    </row>
    <row r="291" spans="4:19" x14ac:dyDescent="0.2">
      <c r="D291" s="39"/>
      <c r="E291" s="39"/>
      <c r="S291" s="19"/>
    </row>
    <row r="292" spans="4:19" x14ac:dyDescent="0.2">
      <c r="D292" s="39"/>
      <c r="E292" s="39"/>
      <c r="S292" s="19"/>
    </row>
    <row r="293" spans="4:19" x14ac:dyDescent="0.2">
      <c r="D293" s="39"/>
      <c r="E293" s="39"/>
      <c r="S293" s="19"/>
    </row>
    <row r="294" spans="4:19" x14ac:dyDescent="0.2">
      <c r="D294" s="39"/>
      <c r="E294" s="39"/>
      <c r="S294" s="19"/>
    </row>
    <row r="295" spans="4:19" x14ac:dyDescent="0.2">
      <c r="D295" s="39"/>
      <c r="E295" s="39"/>
      <c r="S295" s="19"/>
    </row>
    <row r="296" spans="4:19" x14ac:dyDescent="0.2">
      <c r="D296" s="39"/>
      <c r="E296" s="39"/>
      <c r="S296" s="19"/>
    </row>
    <row r="297" spans="4:19" x14ac:dyDescent="0.2">
      <c r="D297" s="39"/>
      <c r="E297" s="39"/>
      <c r="S297" s="19"/>
    </row>
    <row r="298" spans="4:19" x14ac:dyDescent="0.2">
      <c r="D298" s="39"/>
      <c r="E298" s="39"/>
      <c r="S298" s="19"/>
    </row>
    <row r="299" spans="4:19" x14ac:dyDescent="0.2">
      <c r="D299" s="39"/>
      <c r="E299" s="39"/>
      <c r="S299" s="19"/>
    </row>
    <row r="300" spans="4:19" x14ac:dyDescent="0.2">
      <c r="D300" s="39"/>
      <c r="E300" s="39"/>
      <c r="S300" s="19"/>
    </row>
    <row r="301" spans="4:19" x14ac:dyDescent="0.2">
      <c r="D301" s="39"/>
      <c r="E301" s="39"/>
      <c r="S301" s="19"/>
    </row>
    <row r="302" spans="4:19" x14ac:dyDescent="0.2">
      <c r="D302" s="39"/>
      <c r="E302" s="39"/>
      <c r="S302" s="19"/>
    </row>
    <row r="303" spans="4:19" x14ac:dyDescent="0.2">
      <c r="D303" s="39"/>
      <c r="E303" s="39"/>
      <c r="S303" s="19"/>
    </row>
    <row r="304" spans="4:19" x14ac:dyDescent="0.2">
      <c r="D304" s="39"/>
      <c r="E304" s="39"/>
      <c r="S304" s="19"/>
    </row>
    <row r="305" spans="4:19" x14ac:dyDescent="0.2">
      <c r="D305" s="39"/>
      <c r="E305" s="39"/>
      <c r="S305" s="19"/>
    </row>
    <row r="306" spans="4:19" x14ac:dyDescent="0.2">
      <c r="D306" s="39"/>
      <c r="E306" s="39"/>
      <c r="S306" s="19"/>
    </row>
    <row r="307" spans="4:19" x14ac:dyDescent="0.2">
      <c r="D307" s="39"/>
      <c r="E307" s="39"/>
      <c r="S307" s="19"/>
    </row>
    <row r="308" spans="4:19" x14ac:dyDescent="0.2">
      <c r="D308" s="39"/>
      <c r="E308" s="39"/>
      <c r="S308" s="19"/>
    </row>
    <row r="309" spans="4:19" x14ac:dyDescent="0.2">
      <c r="D309" s="39"/>
      <c r="E309" s="39"/>
      <c r="S309" s="19"/>
    </row>
    <row r="310" spans="4:19" x14ac:dyDescent="0.2">
      <c r="D310" s="39"/>
      <c r="E310" s="39"/>
      <c r="S310" s="19"/>
    </row>
    <row r="311" spans="4:19" x14ac:dyDescent="0.2">
      <c r="D311" s="39"/>
      <c r="E311" s="39"/>
      <c r="S311" s="19"/>
    </row>
    <row r="312" spans="4:19" x14ac:dyDescent="0.2">
      <c r="D312" s="39"/>
      <c r="E312" s="39"/>
      <c r="S312" s="19"/>
    </row>
    <row r="313" spans="4:19" x14ac:dyDescent="0.2">
      <c r="D313" s="39"/>
      <c r="E313" s="39"/>
      <c r="S313" s="19"/>
    </row>
    <row r="314" spans="4:19" x14ac:dyDescent="0.2">
      <c r="D314" s="39"/>
      <c r="E314" s="39"/>
      <c r="S314" s="19"/>
    </row>
    <row r="315" spans="4:19" x14ac:dyDescent="0.2">
      <c r="D315" s="39"/>
      <c r="E315" s="39"/>
      <c r="S315" s="19"/>
    </row>
    <row r="316" spans="4:19" x14ac:dyDescent="0.2">
      <c r="D316" s="39"/>
      <c r="E316" s="39"/>
      <c r="S316" s="19"/>
    </row>
    <row r="317" spans="4:19" x14ac:dyDescent="0.2">
      <c r="D317" s="39"/>
      <c r="E317" s="39"/>
      <c r="S317" s="19"/>
    </row>
    <row r="318" spans="4:19" x14ac:dyDescent="0.2">
      <c r="D318" s="39"/>
      <c r="E318" s="39"/>
      <c r="S318" s="19"/>
    </row>
    <row r="319" spans="4:19" x14ac:dyDescent="0.2">
      <c r="D319" s="39"/>
      <c r="E319" s="39"/>
      <c r="S319" s="19"/>
    </row>
    <row r="320" spans="4:19" x14ac:dyDescent="0.2">
      <c r="D320" s="39"/>
      <c r="E320" s="39"/>
      <c r="S320" s="19"/>
    </row>
    <row r="321" spans="4:19" x14ac:dyDescent="0.2">
      <c r="D321" s="39"/>
      <c r="E321" s="39"/>
      <c r="S321" s="19"/>
    </row>
    <row r="322" spans="4:19" x14ac:dyDescent="0.2">
      <c r="D322" s="39"/>
      <c r="E322" s="39"/>
      <c r="S322" s="19"/>
    </row>
    <row r="323" spans="4:19" x14ac:dyDescent="0.2">
      <c r="D323" s="39"/>
      <c r="E323" s="39"/>
      <c r="S323" s="19"/>
    </row>
    <row r="324" spans="4:19" x14ac:dyDescent="0.2">
      <c r="D324" s="39"/>
      <c r="E324" s="39"/>
      <c r="S324" s="19"/>
    </row>
    <row r="325" spans="4:19" x14ac:dyDescent="0.2">
      <c r="D325" s="39"/>
      <c r="E325" s="39"/>
      <c r="S325" s="19"/>
    </row>
    <row r="326" spans="4:19" x14ac:dyDescent="0.2">
      <c r="D326" s="39"/>
      <c r="E326" s="39"/>
      <c r="S326" s="19"/>
    </row>
    <row r="327" spans="4:19" x14ac:dyDescent="0.2">
      <c r="D327" s="39"/>
      <c r="E327" s="39"/>
      <c r="S327" s="19"/>
    </row>
    <row r="328" spans="4:19" x14ac:dyDescent="0.2">
      <c r="D328" s="39"/>
      <c r="E328" s="39"/>
      <c r="S328" s="19"/>
    </row>
    <row r="329" spans="4:19" x14ac:dyDescent="0.2">
      <c r="D329" s="39"/>
      <c r="E329" s="39"/>
      <c r="S329" s="19"/>
    </row>
    <row r="330" spans="4:19" x14ac:dyDescent="0.2">
      <c r="D330" s="39"/>
      <c r="E330" s="39"/>
      <c r="S330" s="19"/>
    </row>
    <row r="331" spans="4:19" x14ac:dyDescent="0.2">
      <c r="D331" s="39"/>
      <c r="E331" s="39"/>
      <c r="S331" s="19"/>
    </row>
    <row r="332" spans="4:19" x14ac:dyDescent="0.2">
      <c r="D332" s="39"/>
      <c r="E332" s="39"/>
      <c r="S332" s="19"/>
    </row>
    <row r="333" spans="4:19" x14ac:dyDescent="0.2">
      <c r="D333" s="39"/>
      <c r="E333" s="39"/>
      <c r="S333" s="19"/>
    </row>
    <row r="334" spans="4:19" x14ac:dyDescent="0.2">
      <c r="D334" s="39"/>
      <c r="E334" s="39"/>
      <c r="S334" s="19"/>
    </row>
    <row r="335" spans="4:19" x14ac:dyDescent="0.2">
      <c r="D335" s="39"/>
      <c r="E335" s="39"/>
      <c r="S335" s="19"/>
    </row>
    <row r="336" spans="4:19" x14ac:dyDescent="0.2">
      <c r="D336" s="39"/>
      <c r="E336" s="39"/>
      <c r="S336" s="19"/>
    </row>
    <row r="337" spans="4:19" x14ac:dyDescent="0.2">
      <c r="D337" s="39"/>
      <c r="E337" s="39"/>
      <c r="S337" s="19"/>
    </row>
    <row r="338" spans="4:19" x14ac:dyDescent="0.2">
      <c r="D338" s="39"/>
      <c r="E338" s="39"/>
      <c r="S338" s="19"/>
    </row>
    <row r="339" spans="4:19" x14ac:dyDescent="0.2">
      <c r="D339" s="39"/>
      <c r="E339" s="39"/>
      <c r="S339" s="19"/>
    </row>
    <row r="340" spans="4:19" x14ac:dyDescent="0.2">
      <c r="D340" s="39"/>
      <c r="E340" s="39"/>
      <c r="S340" s="19"/>
    </row>
    <row r="341" spans="4:19" x14ac:dyDescent="0.2">
      <c r="D341" s="39"/>
      <c r="E341" s="39"/>
      <c r="S341" s="19"/>
    </row>
    <row r="342" spans="4:19" x14ac:dyDescent="0.2">
      <c r="D342" s="39"/>
      <c r="E342" s="39"/>
      <c r="S342" s="19"/>
    </row>
    <row r="343" spans="4:19" x14ac:dyDescent="0.2">
      <c r="D343" s="39"/>
      <c r="E343" s="39"/>
      <c r="S343" s="19"/>
    </row>
    <row r="344" spans="4:19" x14ac:dyDescent="0.2">
      <c r="D344" s="39"/>
      <c r="E344" s="39"/>
      <c r="S344" s="19"/>
    </row>
    <row r="345" spans="4:19" x14ac:dyDescent="0.2">
      <c r="D345" s="39"/>
      <c r="E345" s="39"/>
      <c r="S345" s="19"/>
    </row>
    <row r="346" spans="4:19" x14ac:dyDescent="0.2">
      <c r="D346" s="39"/>
      <c r="E346" s="39"/>
      <c r="S346" s="19"/>
    </row>
    <row r="347" spans="4:19" x14ac:dyDescent="0.2">
      <c r="D347" s="39"/>
      <c r="E347" s="39"/>
      <c r="S347" s="19"/>
    </row>
    <row r="348" spans="4:19" x14ac:dyDescent="0.2">
      <c r="D348" s="39"/>
      <c r="E348" s="39"/>
      <c r="S348" s="19"/>
    </row>
    <row r="349" spans="4:19" x14ac:dyDescent="0.2">
      <c r="D349" s="39"/>
      <c r="E349" s="39"/>
      <c r="S349" s="19"/>
    </row>
    <row r="350" spans="4:19" x14ac:dyDescent="0.2">
      <c r="D350" s="39"/>
      <c r="E350" s="39"/>
      <c r="S350" s="19"/>
    </row>
    <row r="351" spans="4:19" x14ac:dyDescent="0.2">
      <c r="D351" s="39"/>
      <c r="E351" s="39"/>
      <c r="S351" s="19"/>
    </row>
    <row r="352" spans="4:19" x14ac:dyDescent="0.2">
      <c r="D352" s="39"/>
      <c r="E352" s="39"/>
      <c r="S352" s="19"/>
    </row>
    <row r="353" spans="4:19" x14ac:dyDescent="0.2">
      <c r="D353" s="39"/>
      <c r="E353" s="39"/>
      <c r="S353" s="19"/>
    </row>
    <row r="354" spans="4:19" x14ac:dyDescent="0.2">
      <c r="D354" s="39"/>
      <c r="E354" s="39"/>
      <c r="S354" s="19"/>
    </row>
    <row r="355" spans="4:19" x14ac:dyDescent="0.2">
      <c r="D355" s="39"/>
      <c r="E355" s="39"/>
      <c r="S355" s="19"/>
    </row>
    <row r="356" spans="4:19" x14ac:dyDescent="0.2">
      <c r="D356" s="39"/>
      <c r="E356" s="39"/>
      <c r="S356" s="19"/>
    </row>
    <row r="357" spans="4:19" x14ac:dyDescent="0.2">
      <c r="D357" s="39"/>
      <c r="E357" s="39"/>
      <c r="S357" s="19"/>
    </row>
    <row r="358" spans="4:19" x14ac:dyDescent="0.2">
      <c r="D358" s="39"/>
      <c r="E358" s="39"/>
      <c r="S358" s="19"/>
    </row>
    <row r="359" spans="4:19" x14ac:dyDescent="0.2">
      <c r="D359" s="39"/>
      <c r="E359" s="39"/>
      <c r="S359" s="19"/>
    </row>
    <row r="360" spans="4:19" x14ac:dyDescent="0.2">
      <c r="D360" s="39"/>
      <c r="E360" s="39"/>
      <c r="S360" s="19"/>
    </row>
    <row r="361" spans="4:19" x14ac:dyDescent="0.2">
      <c r="D361" s="39"/>
      <c r="E361" s="39"/>
      <c r="S361" s="19"/>
    </row>
    <row r="362" spans="4:19" x14ac:dyDescent="0.2">
      <c r="D362" s="39"/>
      <c r="E362" s="39"/>
      <c r="S362" s="19"/>
    </row>
    <row r="363" spans="4:19" x14ac:dyDescent="0.2">
      <c r="D363" s="39"/>
      <c r="E363" s="39"/>
      <c r="S363" s="19"/>
    </row>
    <row r="364" spans="4:19" x14ac:dyDescent="0.2">
      <c r="D364" s="39"/>
      <c r="E364" s="39"/>
      <c r="S364" s="19"/>
    </row>
    <row r="365" spans="4:19" x14ac:dyDescent="0.2">
      <c r="D365" s="39"/>
      <c r="E365" s="39"/>
      <c r="S365" s="19"/>
    </row>
    <row r="366" spans="4:19" x14ac:dyDescent="0.2">
      <c r="D366" s="39"/>
      <c r="E366" s="39"/>
      <c r="S366" s="19"/>
    </row>
    <row r="367" spans="4:19" x14ac:dyDescent="0.2">
      <c r="D367" s="39"/>
      <c r="E367" s="39"/>
      <c r="S367" s="19"/>
    </row>
    <row r="368" spans="4:19" x14ac:dyDescent="0.2">
      <c r="D368" s="39"/>
      <c r="E368" s="39"/>
      <c r="S368" s="19"/>
    </row>
    <row r="369" spans="4:19" x14ac:dyDescent="0.2">
      <c r="D369" s="39"/>
      <c r="E369" s="39"/>
      <c r="S369" s="19"/>
    </row>
    <row r="370" spans="4:19" x14ac:dyDescent="0.2">
      <c r="D370" s="39"/>
      <c r="E370" s="39"/>
      <c r="S370" s="19"/>
    </row>
    <row r="371" spans="4:19" x14ac:dyDescent="0.2">
      <c r="D371" s="39"/>
      <c r="E371" s="39"/>
      <c r="S371" s="19"/>
    </row>
    <row r="372" spans="4:19" x14ac:dyDescent="0.2">
      <c r="D372" s="39"/>
      <c r="E372" s="39"/>
      <c r="S372" s="19"/>
    </row>
    <row r="373" spans="4:19" x14ac:dyDescent="0.2">
      <c r="D373" s="39"/>
      <c r="E373" s="39"/>
      <c r="S373" s="19"/>
    </row>
    <row r="374" spans="4:19" x14ac:dyDescent="0.2">
      <c r="D374" s="39"/>
      <c r="E374" s="39"/>
      <c r="S374" s="19"/>
    </row>
    <row r="375" spans="4:19" x14ac:dyDescent="0.2">
      <c r="D375" s="39"/>
      <c r="E375" s="39"/>
      <c r="S375" s="19"/>
    </row>
    <row r="376" spans="4:19" x14ac:dyDescent="0.2">
      <c r="D376" s="39"/>
      <c r="E376" s="39"/>
      <c r="S376" s="19"/>
    </row>
    <row r="377" spans="4:19" x14ac:dyDescent="0.2">
      <c r="D377" s="39"/>
      <c r="E377" s="39"/>
      <c r="S377" s="19"/>
    </row>
    <row r="378" spans="4:19" x14ac:dyDescent="0.2">
      <c r="D378" s="39"/>
      <c r="E378" s="39"/>
      <c r="S378" s="19"/>
    </row>
    <row r="379" spans="4:19" x14ac:dyDescent="0.2">
      <c r="D379" s="39"/>
      <c r="E379" s="39"/>
      <c r="S379" s="19"/>
    </row>
    <row r="380" spans="4:19" x14ac:dyDescent="0.2">
      <c r="D380" s="39"/>
      <c r="E380" s="39"/>
      <c r="S380" s="19"/>
    </row>
    <row r="381" spans="4:19" x14ac:dyDescent="0.2">
      <c r="D381" s="39"/>
      <c r="E381" s="39"/>
      <c r="S381" s="19"/>
    </row>
    <row r="382" spans="4:19" x14ac:dyDescent="0.2">
      <c r="D382" s="39"/>
      <c r="E382" s="39"/>
      <c r="S382" s="19"/>
    </row>
    <row r="383" spans="4:19" x14ac:dyDescent="0.2">
      <c r="D383" s="39"/>
      <c r="E383" s="39"/>
      <c r="S383" s="19"/>
    </row>
    <row r="384" spans="4:19" x14ac:dyDescent="0.2">
      <c r="D384" s="39"/>
      <c r="E384" s="39"/>
      <c r="S384" s="19"/>
    </row>
    <row r="385" spans="4:19" x14ac:dyDescent="0.2">
      <c r="D385" s="39"/>
      <c r="E385" s="39"/>
      <c r="S385" s="19"/>
    </row>
    <row r="386" spans="4:19" x14ac:dyDescent="0.2">
      <c r="D386" s="39"/>
      <c r="E386" s="39"/>
      <c r="S386" s="19"/>
    </row>
    <row r="387" spans="4:19" x14ac:dyDescent="0.2">
      <c r="D387" s="39"/>
      <c r="E387" s="39"/>
      <c r="S387" s="19"/>
    </row>
    <row r="388" spans="4:19" x14ac:dyDescent="0.2">
      <c r="D388" s="39"/>
      <c r="E388" s="39"/>
      <c r="S388" s="19"/>
    </row>
    <row r="389" spans="4:19" x14ac:dyDescent="0.2">
      <c r="D389" s="39"/>
      <c r="E389" s="39"/>
      <c r="S389" s="19"/>
    </row>
    <row r="390" spans="4:19" x14ac:dyDescent="0.2">
      <c r="D390" s="39"/>
      <c r="E390" s="39"/>
      <c r="S390" s="19"/>
    </row>
    <row r="391" spans="4:19" x14ac:dyDescent="0.2">
      <c r="D391" s="39"/>
      <c r="E391" s="39"/>
      <c r="S391" s="19"/>
    </row>
    <row r="392" spans="4:19" x14ac:dyDescent="0.2">
      <c r="D392" s="39"/>
      <c r="E392" s="39"/>
      <c r="S392" s="19"/>
    </row>
    <row r="393" spans="4:19" x14ac:dyDescent="0.2">
      <c r="D393" s="39"/>
      <c r="E393" s="39"/>
      <c r="S393" s="19"/>
    </row>
    <row r="394" spans="4:19" x14ac:dyDescent="0.2">
      <c r="D394" s="39"/>
      <c r="E394" s="39"/>
      <c r="S394" s="19"/>
    </row>
    <row r="395" spans="4:19" x14ac:dyDescent="0.2">
      <c r="D395" s="39"/>
      <c r="E395" s="39"/>
      <c r="S395" s="19"/>
    </row>
    <row r="396" spans="4:19" x14ac:dyDescent="0.2">
      <c r="D396" s="39"/>
      <c r="E396" s="39"/>
      <c r="S396" s="19"/>
    </row>
    <row r="397" spans="4:19" x14ac:dyDescent="0.2">
      <c r="D397" s="39"/>
      <c r="E397" s="39"/>
      <c r="S397" s="19"/>
    </row>
    <row r="398" spans="4:19" x14ac:dyDescent="0.2">
      <c r="D398" s="39"/>
      <c r="E398" s="39"/>
      <c r="S398" s="19"/>
    </row>
    <row r="399" spans="4:19" x14ac:dyDescent="0.2">
      <c r="D399" s="39"/>
      <c r="E399" s="39"/>
      <c r="S399" s="19"/>
    </row>
    <row r="400" spans="4:19" x14ac:dyDescent="0.2">
      <c r="D400" s="39"/>
      <c r="E400" s="39"/>
      <c r="S400" s="19"/>
    </row>
    <row r="401" spans="4:19" x14ac:dyDescent="0.2">
      <c r="D401" s="39"/>
      <c r="E401" s="39"/>
      <c r="S401" s="19"/>
    </row>
  </sheetData>
  <conditionalFormatting sqref="B8:B18 B21:B46">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9:B20">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xr:uid="{B7FE1858-3AEF-409A-818A-1FCEC9A82577}">
      <formula1>$H$67:$H$158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F47" xr:uid="{B0A14E84-9295-415B-9AD9-88D18B7818F1}">
      <formula1>"1, 2, 3"</formula1>
    </dataValidation>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0:E65583 IZ65580:JA65583 SV65580:SW65583 ACR65580:ACS65583 AMN65580:AMO65583 AWJ65580:AWK65583 BGF65580:BGG65583 BQB65580:BQC65583 BZX65580:BZY65583 CJT65580:CJU65583 CTP65580:CTQ65583 DDL65580:DDM65583 DNH65580:DNI65583 DXD65580:DXE65583 EGZ65580:EHA65583 EQV65580:EQW65583 FAR65580:FAS65583 FKN65580:FKO65583 FUJ65580:FUK65583 GEF65580:GEG65583 GOB65580:GOC65583 GXX65580:GXY65583 HHT65580:HHU65583 HRP65580:HRQ65583 IBL65580:IBM65583 ILH65580:ILI65583 IVD65580:IVE65583 JEZ65580:JFA65583 JOV65580:JOW65583 JYR65580:JYS65583 KIN65580:KIO65583 KSJ65580:KSK65583 LCF65580:LCG65583 LMB65580:LMC65583 LVX65580:LVY65583 MFT65580:MFU65583 MPP65580:MPQ65583 MZL65580:MZM65583 NJH65580:NJI65583 NTD65580:NTE65583 OCZ65580:ODA65583 OMV65580:OMW65583 OWR65580:OWS65583 PGN65580:PGO65583 PQJ65580:PQK65583 QAF65580:QAG65583 QKB65580:QKC65583 QTX65580:QTY65583 RDT65580:RDU65583 RNP65580:RNQ65583 RXL65580:RXM65583 SHH65580:SHI65583 SRD65580:SRE65583 TAZ65580:TBA65583 TKV65580:TKW65583 TUR65580:TUS65583 UEN65580:UEO65583 UOJ65580:UOK65583 UYF65580:UYG65583 VIB65580:VIC65583 VRX65580:VRY65583 WBT65580:WBU65583 WLP65580:WLQ65583 WVL65580:WVM65583 D131116:E131119 IZ131116:JA131119 SV131116:SW131119 ACR131116:ACS131119 AMN131116:AMO131119 AWJ131116:AWK131119 BGF131116:BGG131119 BQB131116:BQC131119 BZX131116:BZY131119 CJT131116:CJU131119 CTP131116:CTQ131119 DDL131116:DDM131119 DNH131116:DNI131119 DXD131116:DXE131119 EGZ131116:EHA131119 EQV131116:EQW131119 FAR131116:FAS131119 FKN131116:FKO131119 FUJ131116:FUK131119 GEF131116:GEG131119 GOB131116:GOC131119 GXX131116:GXY131119 HHT131116:HHU131119 HRP131116:HRQ131119 IBL131116:IBM131119 ILH131116:ILI131119 IVD131116:IVE131119 JEZ131116:JFA131119 JOV131116:JOW131119 JYR131116:JYS131119 KIN131116:KIO131119 KSJ131116:KSK131119 LCF131116:LCG131119 LMB131116:LMC131119 LVX131116:LVY131119 MFT131116:MFU131119 MPP131116:MPQ131119 MZL131116:MZM131119 NJH131116:NJI131119 NTD131116:NTE131119 OCZ131116:ODA131119 OMV131116:OMW131119 OWR131116:OWS131119 PGN131116:PGO131119 PQJ131116:PQK131119 QAF131116:QAG131119 QKB131116:QKC131119 QTX131116:QTY131119 RDT131116:RDU131119 RNP131116:RNQ131119 RXL131116:RXM131119 SHH131116:SHI131119 SRD131116:SRE131119 TAZ131116:TBA131119 TKV131116:TKW131119 TUR131116:TUS131119 UEN131116:UEO131119 UOJ131116:UOK131119 UYF131116:UYG131119 VIB131116:VIC131119 VRX131116:VRY131119 WBT131116:WBU131119 WLP131116:WLQ131119 WVL131116:WVM131119 D196652:E196655 IZ196652:JA196655 SV196652:SW196655 ACR196652:ACS196655 AMN196652:AMO196655 AWJ196652:AWK196655 BGF196652:BGG196655 BQB196652:BQC196655 BZX196652:BZY196655 CJT196652:CJU196655 CTP196652:CTQ196655 DDL196652:DDM196655 DNH196652:DNI196655 DXD196652:DXE196655 EGZ196652:EHA196655 EQV196652:EQW196655 FAR196652:FAS196655 FKN196652:FKO196655 FUJ196652:FUK196655 GEF196652:GEG196655 GOB196652:GOC196655 GXX196652:GXY196655 HHT196652:HHU196655 HRP196652:HRQ196655 IBL196652:IBM196655 ILH196652:ILI196655 IVD196652:IVE196655 JEZ196652:JFA196655 JOV196652:JOW196655 JYR196652:JYS196655 KIN196652:KIO196655 KSJ196652:KSK196655 LCF196652:LCG196655 LMB196652:LMC196655 LVX196652:LVY196655 MFT196652:MFU196655 MPP196652:MPQ196655 MZL196652:MZM196655 NJH196652:NJI196655 NTD196652:NTE196655 OCZ196652:ODA196655 OMV196652:OMW196655 OWR196652:OWS196655 PGN196652:PGO196655 PQJ196652:PQK196655 QAF196652:QAG196655 QKB196652:QKC196655 QTX196652:QTY196655 RDT196652:RDU196655 RNP196652:RNQ196655 RXL196652:RXM196655 SHH196652:SHI196655 SRD196652:SRE196655 TAZ196652:TBA196655 TKV196652:TKW196655 TUR196652:TUS196655 UEN196652:UEO196655 UOJ196652:UOK196655 UYF196652:UYG196655 VIB196652:VIC196655 VRX196652:VRY196655 WBT196652:WBU196655 WLP196652:WLQ196655 WVL196652:WVM196655 D262188:E262191 IZ262188:JA262191 SV262188:SW262191 ACR262188:ACS262191 AMN262188:AMO262191 AWJ262188:AWK262191 BGF262188:BGG262191 BQB262188:BQC262191 BZX262188:BZY262191 CJT262188:CJU262191 CTP262188:CTQ262191 DDL262188:DDM262191 DNH262188:DNI262191 DXD262188:DXE262191 EGZ262188:EHA262191 EQV262188:EQW262191 FAR262188:FAS262191 FKN262188:FKO262191 FUJ262188:FUK262191 GEF262188:GEG262191 GOB262188:GOC262191 GXX262188:GXY262191 HHT262188:HHU262191 HRP262188:HRQ262191 IBL262188:IBM262191 ILH262188:ILI262191 IVD262188:IVE262191 JEZ262188:JFA262191 JOV262188:JOW262191 JYR262188:JYS262191 KIN262188:KIO262191 KSJ262188:KSK262191 LCF262188:LCG262191 LMB262188:LMC262191 LVX262188:LVY262191 MFT262188:MFU262191 MPP262188:MPQ262191 MZL262188:MZM262191 NJH262188:NJI262191 NTD262188:NTE262191 OCZ262188:ODA262191 OMV262188:OMW262191 OWR262188:OWS262191 PGN262188:PGO262191 PQJ262188:PQK262191 QAF262188:QAG262191 QKB262188:QKC262191 QTX262188:QTY262191 RDT262188:RDU262191 RNP262188:RNQ262191 RXL262188:RXM262191 SHH262188:SHI262191 SRD262188:SRE262191 TAZ262188:TBA262191 TKV262188:TKW262191 TUR262188:TUS262191 UEN262188:UEO262191 UOJ262188:UOK262191 UYF262188:UYG262191 VIB262188:VIC262191 VRX262188:VRY262191 WBT262188:WBU262191 WLP262188:WLQ262191 WVL262188:WVM262191 D327724:E327727 IZ327724:JA327727 SV327724:SW327727 ACR327724:ACS327727 AMN327724:AMO327727 AWJ327724:AWK327727 BGF327724:BGG327727 BQB327724:BQC327727 BZX327724:BZY327727 CJT327724:CJU327727 CTP327724:CTQ327727 DDL327724:DDM327727 DNH327724:DNI327727 DXD327724:DXE327727 EGZ327724:EHA327727 EQV327724:EQW327727 FAR327724:FAS327727 FKN327724:FKO327727 FUJ327724:FUK327727 GEF327724:GEG327727 GOB327724:GOC327727 GXX327724:GXY327727 HHT327724:HHU327727 HRP327724:HRQ327727 IBL327724:IBM327727 ILH327724:ILI327727 IVD327724:IVE327727 JEZ327724:JFA327727 JOV327724:JOW327727 JYR327724:JYS327727 KIN327724:KIO327727 KSJ327724:KSK327727 LCF327724:LCG327727 LMB327724:LMC327727 LVX327724:LVY327727 MFT327724:MFU327727 MPP327724:MPQ327727 MZL327724:MZM327727 NJH327724:NJI327727 NTD327724:NTE327727 OCZ327724:ODA327727 OMV327724:OMW327727 OWR327724:OWS327727 PGN327724:PGO327727 PQJ327724:PQK327727 QAF327724:QAG327727 QKB327724:QKC327727 QTX327724:QTY327727 RDT327724:RDU327727 RNP327724:RNQ327727 RXL327724:RXM327727 SHH327724:SHI327727 SRD327724:SRE327727 TAZ327724:TBA327727 TKV327724:TKW327727 TUR327724:TUS327727 UEN327724:UEO327727 UOJ327724:UOK327727 UYF327724:UYG327727 VIB327724:VIC327727 VRX327724:VRY327727 WBT327724:WBU327727 WLP327724:WLQ327727 WVL327724:WVM327727 D393260:E393263 IZ393260:JA393263 SV393260:SW393263 ACR393260:ACS393263 AMN393260:AMO393263 AWJ393260:AWK393263 BGF393260:BGG393263 BQB393260:BQC393263 BZX393260:BZY393263 CJT393260:CJU393263 CTP393260:CTQ393263 DDL393260:DDM393263 DNH393260:DNI393263 DXD393260:DXE393263 EGZ393260:EHA393263 EQV393260:EQW393263 FAR393260:FAS393263 FKN393260:FKO393263 FUJ393260:FUK393263 GEF393260:GEG393263 GOB393260:GOC393263 GXX393260:GXY393263 HHT393260:HHU393263 HRP393260:HRQ393263 IBL393260:IBM393263 ILH393260:ILI393263 IVD393260:IVE393263 JEZ393260:JFA393263 JOV393260:JOW393263 JYR393260:JYS393263 KIN393260:KIO393263 KSJ393260:KSK393263 LCF393260:LCG393263 LMB393260:LMC393263 LVX393260:LVY393263 MFT393260:MFU393263 MPP393260:MPQ393263 MZL393260:MZM393263 NJH393260:NJI393263 NTD393260:NTE393263 OCZ393260:ODA393263 OMV393260:OMW393263 OWR393260:OWS393263 PGN393260:PGO393263 PQJ393260:PQK393263 QAF393260:QAG393263 QKB393260:QKC393263 QTX393260:QTY393263 RDT393260:RDU393263 RNP393260:RNQ393263 RXL393260:RXM393263 SHH393260:SHI393263 SRD393260:SRE393263 TAZ393260:TBA393263 TKV393260:TKW393263 TUR393260:TUS393263 UEN393260:UEO393263 UOJ393260:UOK393263 UYF393260:UYG393263 VIB393260:VIC393263 VRX393260:VRY393263 WBT393260:WBU393263 WLP393260:WLQ393263 WVL393260:WVM393263 D458796:E458799 IZ458796:JA458799 SV458796:SW458799 ACR458796:ACS458799 AMN458796:AMO458799 AWJ458796:AWK458799 BGF458796:BGG458799 BQB458796:BQC458799 BZX458796:BZY458799 CJT458796:CJU458799 CTP458796:CTQ458799 DDL458796:DDM458799 DNH458796:DNI458799 DXD458796:DXE458799 EGZ458796:EHA458799 EQV458796:EQW458799 FAR458796:FAS458799 FKN458796:FKO458799 FUJ458796:FUK458799 GEF458796:GEG458799 GOB458796:GOC458799 GXX458796:GXY458799 HHT458796:HHU458799 HRP458796:HRQ458799 IBL458796:IBM458799 ILH458796:ILI458799 IVD458796:IVE458799 JEZ458796:JFA458799 JOV458796:JOW458799 JYR458796:JYS458799 KIN458796:KIO458799 KSJ458796:KSK458799 LCF458796:LCG458799 LMB458796:LMC458799 LVX458796:LVY458799 MFT458796:MFU458799 MPP458796:MPQ458799 MZL458796:MZM458799 NJH458796:NJI458799 NTD458796:NTE458799 OCZ458796:ODA458799 OMV458796:OMW458799 OWR458796:OWS458799 PGN458796:PGO458799 PQJ458796:PQK458799 QAF458796:QAG458799 QKB458796:QKC458799 QTX458796:QTY458799 RDT458796:RDU458799 RNP458796:RNQ458799 RXL458796:RXM458799 SHH458796:SHI458799 SRD458796:SRE458799 TAZ458796:TBA458799 TKV458796:TKW458799 TUR458796:TUS458799 UEN458796:UEO458799 UOJ458796:UOK458799 UYF458796:UYG458799 VIB458796:VIC458799 VRX458796:VRY458799 WBT458796:WBU458799 WLP458796:WLQ458799 WVL458796:WVM458799 D524332:E524335 IZ524332:JA524335 SV524332:SW524335 ACR524332:ACS524335 AMN524332:AMO524335 AWJ524332:AWK524335 BGF524332:BGG524335 BQB524332:BQC524335 BZX524332:BZY524335 CJT524332:CJU524335 CTP524332:CTQ524335 DDL524332:DDM524335 DNH524332:DNI524335 DXD524332:DXE524335 EGZ524332:EHA524335 EQV524332:EQW524335 FAR524332:FAS524335 FKN524332:FKO524335 FUJ524332:FUK524335 GEF524332:GEG524335 GOB524332:GOC524335 GXX524332:GXY524335 HHT524332:HHU524335 HRP524332:HRQ524335 IBL524332:IBM524335 ILH524332:ILI524335 IVD524332:IVE524335 JEZ524332:JFA524335 JOV524332:JOW524335 JYR524332:JYS524335 KIN524332:KIO524335 KSJ524332:KSK524335 LCF524332:LCG524335 LMB524332:LMC524335 LVX524332:LVY524335 MFT524332:MFU524335 MPP524332:MPQ524335 MZL524332:MZM524335 NJH524332:NJI524335 NTD524332:NTE524335 OCZ524332:ODA524335 OMV524332:OMW524335 OWR524332:OWS524335 PGN524332:PGO524335 PQJ524332:PQK524335 QAF524332:QAG524335 QKB524332:QKC524335 QTX524332:QTY524335 RDT524332:RDU524335 RNP524332:RNQ524335 RXL524332:RXM524335 SHH524332:SHI524335 SRD524332:SRE524335 TAZ524332:TBA524335 TKV524332:TKW524335 TUR524332:TUS524335 UEN524332:UEO524335 UOJ524332:UOK524335 UYF524332:UYG524335 VIB524332:VIC524335 VRX524332:VRY524335 WBT524332:WBU524335 WLP524332:WLQ524335 WVL524332:WVM524335 D589868:E589871 IZ589868:JA589871 SV589868:SW589871 ACR589868:ACS589871 AMN589868:AMO589871 AWJ589868:AWK589871 BGF589868:BGG589871 BQB589868:BQC589871 BZX589868:BZY589871 CJT589868:CJU589871 CTP589868:CTQ589871 DDL589868:DDM589871 DNH589868:DNI589871 DXD589868:DXE589871 EGZ589868:EHA589871 EQV589868:EQW589871 FAR589868:FAS589871 FKN589868:FKO589871 FUJ589868:FUK589871 GEF589868:GEG589871 GOB589868:GOC589871 GXX589868:GXY589871 HHT589868:HHU589871 HRP589868:HRQ589871 IBL589868:IBM589871 ILH589868:ILI589871 IVD589868:IVE589871 JEZ589868:JFA589871 JOV589868:JOW589871 JYR589868:JYS589871 KIN589868:KIO589871 KSJ589868:KSK589871 LCF589868:LCG589871 LMB589868:LMC589871 LVX589868:LVY589871 MFT589868:MFU589871 MPP589868:MPQ589871 MZL589868:MZM589871 NJH589868:NJI589871 NTD589868:NTE589871 OCZ589868:ODA589871 OMV589868:OMW589871 OWR589868:OWS589871 PGN589868:PGO589871 PQJ589868:PQK589871 QAF589868:QAG589871 QKB589868:QKC589871 QTX589868:QTY589871 RDT589868:RDU589871 RNP589868:RNQ589871 RXL589868:RXM589871 SHH589868:SHI589871 SRD589868:SRE589871 TAZ589868:TBA589871 TKV589868:TKW589871 TUR589868:TUS589871 UEN589868:UEO589871 UOJ589868:UOK589871 UYF589868:UYG589871 VIB589868:VIC589871 VRX589868:VRY589871 WBT589868:WBU589871 WLP589868:WLQ589871 WVL589868:WVM589871 D655404:E655407 IZ655404:JA655407 SV655404:SW655407 ACR655404:ACS655407 AMN655404:AMO655407 AWJ655404:AWK655407 BGF655404:BGG655407 BQB655404:BQC655407 BZX655404:BZY655407 CJT655404:CJU655407 CTP655404:CTQ655407 DDL655404:DDM655407 DNH655404:DNI655407 DXD655404:DXE655407 EGZ655404:EHA655407 EQV655404:EQW655407 FAR655404:FAS655407 FKN655404:FKO655407 FUJ655404:FUK655407 GEF655404:GEG655407 GOB655404:GOC655407 GXX655404:GXY655407 HHT655404:HHU655407 HRP655404:HRQ655407 IBL655404:IBM655407 ILH655404:ILI655407 IVD655404:IVE655407 JEZ655404:JFA655407 JOV655404:JOW655407 JYR655404:JYS655407 KIN655404:KIO655407 KSJ655404:KSK655407 LCF655404:LCG655407 LMB655404:LMC655407 LVX655404:LVY655407 MFT655404:MFU655407 MPP655404:MPQ655407 MZL655404:MZM655407 NJH655404:NJI655407 NTD655404:NTE655407 OCZ655404:ODA655407 OMV655404:OMW655407 OWR655404:OWS655407 PGN655404:PGO655407 PQJ655404:PQK655407 QAF655404:QAG655407 QKB655404:QKC655407 QTX655404:QTY655407 RDT655404:RDU655407 RNP655404:RNQ655407 RXL655404:RXM655407 SHH655404:SHI655407 SRD655404:SRE655407 TAZ655404:TBA655407 TKV655404:TKW655407 TUR655404:TUS655407 UEN655404:UEO655407 UOJ655404:UOK655407 UYF655404:UYG655407 VIB655404:VIC655407 VRX655404:VRY655407 WBT655404:WBU655407 WLP655404:WLQ655407 WVL655404:WVM655407 D720940:E720943 IZ720940:JA720943 SV720940:SW720943 ACR720940:ACS720943 AMN720940:AMO720943 AWJ720940:AWK720943 BGF720940:BGG720943 BQB720940:BQC720943 BZX720940:BZY720943 CJT720940:CJU720943 CTP720940:CTQ720943 DDL720940:DDM720943 DNH720940:DNI720943 DXD720940:DXE720943 EGZ720940:EHA720943 EQV720940:EQW720943 FAR720940:FAS720943 FKN720940:FKO720943 FUJ720940:FUK720943 GEF720940:GEG720943 GOB720940:GOC720943 GXX720940:GXY720943 HHT720940:HHU720943 HRP720940:HRQ720943 IBL720940:IBM720943 ILH720940:ILI720943 IVD720940:IVE720943 JEZ720940:JFA720943 JOV720940:JOW720943 JYR720940:JYS720943 KIN720940:KIO720943 KSJ720940:KSK720943 LCF720940:LCG720943 LMB720940:LMC720943 LVX720940:LVY720943 MFT720940:MFU720943 MPP720940:MPQ720943 MZL720940:MZM720943 NJH720940:NJI720943 NTD720940:NTE720943 OCZ720940:ODA720943 OMV720940:OMW720943 OWR720940:OWS720943 PGN720940:PGO720943 PQJ720940:PQK720943 QAF720940:QAG720943 QKB720940:QKC720943 QTX720940:QTY720943 RDT720940:RDU720943 RNP720940:RNQ720943 RXL720940:RXM720943 SHH720940:SHI720943 SRD720940:SRE720943 TAZ720940:TBA720943 TKV720940:TKW720943 TUR720940:TUS720943 UEN720940:UEO720943 UOJ720940:UOK720943 UYF720940:UYG720943 VIB720940:VIC720943 VRX720940:VRY720943 WBT720940:WBU720943 WLP720940:WLQ720943 WVL720940:WVM720943 D786476:E786479 IZ786476:JA786479 SV786476:SW786479 ACR786476:ACS786479 AMN786476:AMO786479 AWJ786476:AWK786479 BGF786476:BGG786479 BQB786476:BQC786479 BZX786476:BZY786479 CJT786476:CJU786479 CTP786476:CTQ786479 DDL786476:DDM786479 DNH786476:DNI786479 DXD786476:DXE786479 EGZ786476:EHA786479 EQV786476:EQW786479 FAR786476:FAS786479 FKN786476:FKO786479 FUJ786476:FUK786479 GEF786476:GEG786479 GOB786476:GOC786479 GXX786476:GXY786479 HHT786476:HHU786479 HRP786476:HRQ786479 IBL786476:IBM786479 ILH786476:ILI786479 IVD786476:IVE786479 JEZ786476:JFA786479 JOV786476:JOW786479 JYR786476:JYS786479 KIN786476:KIO786479 KSJ786476:KSK786479 LCF786476:LCG786479 LMB786476:LMC786479 LVX786476:LVY786479 MFT786476:MFU786479 MPP786476:MPQ786479 MZL786476:MZM786479 NJH786476:NJI786479 NTD786476:NTE786479 OCZ786476:ODA786479 OMV786476:OMW786479 OWR786476:OWS786479 PGN786476:PGO786479 PQJ786476:PQK786479 QAF786476:QAG786479 QKB786476:QKC786479 QTX786476:QTY786479 RDT786476:RDU786479 RNP786476:RNQ786479 RXL786476:RXM786479 SHH786476:SHI786479 SRD786476:SRE786479 TAZ786476:TBA786479 TKV786476:TKW786479 TUR786476:TUS786479 UEN786476:UEO786479 UOJ786476:UOK786479 UYF786476:UYG786479 VIB786476:VIC786479 VRX786476:VRY786479 WBT786476:WBU786479 WLP786476:WLQ786479 WVL786476:WVM786479 D852012:E852015 IZ852012:JA852015 SV852012:SW852015 ACR852012:ACS852015 AMN852012:AMO852015 AWJ852012:AWK852015 BGF852012:BGG852015 BQB852012:BQC852015 BZX852012:BZY852015 CJT852012:CJU852015 CTP852012:CTQ852015 DDL852012:DDM852015 DNH852012:DNI852015 DXD852012:DXE852015 EGZ852012:EHA852015 EQV852012:EQW852015 FAR852012:FAS852015 FKN852012:FKO852015 FUJ852012:FUK852015 GEF852012:GEG852015 GOB852012:GOC852015 GXX852012:GXY852015 HHT852012:HHU852015 HRP852012:HRQ852015 IBL852012:IBM852015 ILH852012:ILI852015 IVD852012:IVE852015 JEZ852012:JFA852015 JOV852012:JOW852015 JYR852012:JYS852015 KIN852012:KIO852015 KSJ852012:KSK852015 LCF852012:LCG852015 LMB852012:LMC852015 LVX852012:LVY852015 MFT852012:MFU852015 MPP852012:MPQ852015 MZL852012:MZM852015 NJH852012:NJI852015 NTD852012:NTE852015 OCZ852012:ODA852015 OMV852012:OMW852015 OWR852012:OWS852015 PGN852012:PGO852015 PQJ852012:PQK852015 QAF852012:QAG852015 QKB852012:QKC852015 QTX852012:QTY852015 RDT852012:RDU852015 RNP852012:RNQ852015 RXL852012:RXM852015 SHH852012:SHI852015 SRD852012:SRE852015 TAZ852012:TBA852015 TKV852012:TKW852015 TUR852012:TUS852015 UEN852012:UEO852015 UOJ852012:UOK852015 UYF852012:UYG852015 VIB852012:VIC852015 VRX852012:VRY852015 WBT852012:WBU852015 WLP852012:WLQ852015 WVL852012:WVM852015 D917548:E917551 IZ917548:JA917551 SV917548:SW917551 ACR917548:ACS917551 AMN917548:AMO917551 AWJ917548:AWK917551 BGF917548:BGG917551 BQB917548:BQC917551 BZX917548:BZY917551 CJT917548:CJU917551 CTP917548:CTQ917551 DDL917548:DDM917551 DNH917548:DNI917551 DXD917548:DXE917551 EGZ917548:EHA917551 EQV917548:EQW917551 FAR917548:FAS917551 FKN917548:FKO917551 FUJ917548:FUK917551 GEF917548:GEG917551 GOB917548:GOC917551 GXX917548:GXY917551 HHT917548:HHU917551 HRP917548:HRQ917551 IBL917548:IBM917551 ILH917548:ILI917551 IVD917548:IVE917551 JEZ917548:JFA917551 JOV917548:JOW917551 JYR917548:JYS917551 KIN917548:KIO917551 KSJ917548:KSK917551 LCF917548:LCG917551 LMB917548:LMC917551 LVX917548:LVY917551 MFT917548:MFU917551 MPP917548:MPQ917551 MZL917548:MZM917551 NJH917548:NJI917551 NTD917548:NTE917551 OCZ917548:ODA917551 OMV917548:OMW917551 OWR917548:OWS917551 PGN917548:PGO917551 PQJ917548:PQK917551 QAF917548:QAG917551 QKB917548:QKC917551 QTX917548:QTY917551 RDT917548:RDU917551 RNP917548:RNQ917551 RXL917548:RXM917551 SHH917548:SHI917551 SRD917548:SRE917551 TAZ917548:TBA917551 TKV917548:TKW917551 TUR917548:TUS917551 UEN917548:UEO917551 UOJ917548:UOK917551 UYF917548:UYG917551 VIB917548:VIC917551 VRX917548:VRY917551 WBT917548:WBU917551 WLP917548:WLQ917551 WVL917548:WVM917551 D983084:E983087 IZ983084:JA983087 SV983084:SW983087 ACR983084:ACS983087 AMN983084:AMO983087 AWJ983084:AWK983087 BGF983084:BGG983087 BQB983084:BQC983087 BZX983084:BZY983087 CJT983084:CJU983087 CTP983084:CTQ983087 DDL983084:DDM983087 DNH983084:DNI983087 DXD983084:DXE983087 EGZ983084:EHA983087 EQV983084:EQW983087 FAR983084:FAS983087 FKN983084:FKO983087 FUJ983084:FUK983087 GEF983084:GEG983087 GOB983084:GOC983087 GXX983084:GXY983087 HHT983084:HHU983087 HRP983084:HRQ983087 IBL983084:IBM983087 ILH983084:ILI983087 IVD983084:IVE983087 JEZ983084:JFA983087 JOV983084:JOW983087 JYR983084:JYS983087 KIN983084:KIO983087 KSJ983084:KSK983087 LCF983084:LCG983087 LMB983084:LMC983087 LVX983084:LVY983087 MFT983084:MFU983087 MPP983084:MPQ983087 MZL983084:MZM983087 NJH983084:NJI983087 NTD983084:NTE983087 OCZ983084:ODA983087 OMV983084:OMW983087 OWR983084:OWS983087 PGN983084:PGO983087 PQJ983084:PQK983087 QAF983084:QAG983087 QKB983084:QKC983087 QTX983084:QTY983087 RDT983084:RDU983087 RNP983084:RNQ983087 RXL983084:RXM983087 SHH983084:SHI983087 SRD983084:SRE983087 TAZ983084:TBA983087 TKV983084:TKW983087 TUR983084:TUS983087 UEN983084:UEO983087 UOJ983084:UOK983087 UYF983084:UYG983087 VIB983084:VIC983087 VRX983084:VRY983087 WBT983084:WBU983087 WLP983084:WLQ983087 WVL983084:WVM983087" xr:uid="{AA22B5C5-3454-49C4-AC8E-BC9A9857DF01}">
      <formula1>$D$67:$D$401</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818D5-7BA4-44CB-9206-E91F30C6153C}">
  <dimension ref="A1:R176"/>
  <sheetViews>
    <sheetView view="pageBreakPreview" zoomScaleNormal="100" zoomScaleSheetLayoutView="100" workbookViewId="0">
      <pane ySplit="7" topLeftCell="A131" activePane="bottomLeft" state="frozen"/>
      <selection activeCell="G13" sqref="G13"/>
      <selection pane="bottomLeft" activeCell="I159" sqref="I159"/>
    </sheetView>
  </sheetViews>
  <sheetFormatPr defaultRowHeight="12.75" x14ac:dyDescent="0.2"/>
  <cols>
    <col min="1" max="1" width="32.7109375" style="19" customWidth="1"/>
    <col min="2" max="3" width="10.7109375" style="19" customWidth="1"/>
    <col min="4" max="4" width="10.7109375" style="19" hidden="1" customWidth="1"/>
    <col min="5" max="6" width="9.28515625" style="19" hidden="1" customWidth="1"/>
    <col min="7" max="7" width="14.28515625" style="19" hidden="1" customWidth="1"/>
    <col min="8" max="8" width="12.28515625" style="19" hidden="1" customWidth="1"/>
    <col min="9" max="11" width="16.42578125" style="19" customWidth="1"/>
    <col min="12" max="12" width="16.42578125" style="1" customWidth="1"/>
    <col min="13" max="13" width="17.28515625" style="19" customWidth="1"/>
    <col min="14" max="14" width="15.140625" style="19" customWidth="1"/>
    <col min="15" max="15" width="14.85546875" style="19" customWidth="1"/>
    <col min="16" max="254" width="9.140625" style="19"/>
    <col min="255" max="255" width="27.42578125" style="19" customWidth="1"/>
    <col min="256" max="257" width="10.7109375" style="19" customWidth="1"/>
    <col min="258" max="261" width="0" style="19" hidden="1" customWidth="1"/>
    <col min="262" max="264" width="16.42578125" style="19" customWidth="1"/>
    <col min="265" max="266" width="9" style="19" customWidth="1"/>
    <col min="267" max="510" width="9.140625" style="19"/>
    <col min="511" max="511" width="27.42578125" style="19" customWidth="1"/>
    <col min="512" max="513" width="10.7109375" style="19" customWidth="1"/>
    <col min="514" max="517" width="0" style="19" hidden="1" customWidth="1"/>
    <col min="518" max="520" width="16.42578125" style="19" customWidth="1"/>
    <col min="521" max="522" width="9" style="19" customWidth="1"/>
    <col min="523" max="766" width="9.140625" style="19"/>
    <col min="767" max="767" width="27.42578125" style="19" customWidth="1"/>
    <col min="768" max="769" width="10.7109375" style="19" customWidth="1"/>
    <col min="770" max="773" width="0" style="19" hidden="1" customWidth="1"/>
    <col min="774" max="776" width="16.42578125" style="19" customWidth="1"/>
    <col min="777" max="778" width="9" style="19" customWidth="1"/>
    <col min="779" max="1022" width="9.140625" style="19"/>
    <col min="1023" max="1023" width="27.42578125" style="19" customWidth="1"/>
    <col min="1024" max="1025" width="10.7109375" style="19" customWidth="1"/>
    <col min="1026" max="1029" width="0" style="19" hidden="1" customWidth="1"/>
    <col min="1030" max="1032" width="16.42578125" style="19" customWidth="1"/>
    <col min="1033" max="1034" width="9" style="19" customWidth="1"/>
    <col min="1035" max="1278" width="9.140625" style="19"/>
    <col min="1279" max="1279" width="27.42578125" style="19" customWidth="1"/>
    <col min="1280" max="1281" width="10.7109375" style="19" customWidth="1"/>
    <col min="1282" max="1285" width="0" style="19" hidden="1" customWidth="1"/>
    <col min="1286" max="1288" width="16.42578125" style="19" customWidth="1"/>
    <col min="1289" max="1290" width="9" style="19" customWidth="1"/>
    <col min="1291" max="1534" width="9.140625" style="19"/>
    <col min="1535" max="1535" width="27.42578125" style="19" customWidth="1"/>
    <col min="1536" max="1537" width="10.7109375" style="19" customWidth="1"/>
    <col min="1538" max="1541" width="0" style="19" hidden="1" customWidth="1"/>
    <col min="1542" max="1544" width="16.42578125" style="19" customWidth="1"/>
    <col min="1545" max="1546" width="9" style="19" customWidth="1"/>
    <col min="1547" max="1790" width="9.140625" style="19"/>
    <col min="1791" max="1791" width="27.42578125" style="19" customWidth="1"/>
    <col min="1792" max="1793" width="10.7109375" style="19" customWidth="1"/>
    <col min="1794" max="1797" width="0" style="19" hidden="1" customWidth="1"/>
    <col min="1798" max="1800" width="16.42578125" style="19" customWidth="1"/>
    <col min="1801" max="1802" width="9" style="19" customWidth="1"/>
    <col min="1803" max="2046" width="9.140625" style="19"/>
    <col min="2047" max="2047" width="27.42578125" style="19" customWidth="1"/>
    <col min="2048" max="2049" width="10.7109375" style="19" customWidth="1"/>
    <col min="2050" max="2053" width="0" style="19" hidden="1" customWidth="1"/>
    <col min="2054" max="2056" width="16.42578125" style="19" customWidth="1"/>
    <col min="2057" max="2058" width="9" style="19" customWidth="1"/>
    <col min="2059" max="2302" width="9.140625" style="19"/>
    <col min="2303" max="2303" width="27.42578125" style="19" customWidth="1"/>
    <col min="2304" max="2305" width="10.7109375" style="19" customWidth="1"/>
    <col min="2306" max="2309" width="0" style="19" hidden="1" customWidth="1"/>
    <col min="2310" max="2312" width="16.42578125" style="19" customWidth="1"/>
    <col min="2313" max="2314" width="9" style="19" customWidth="1"/>
    <col min="2315" max="2558" width="9.140625" style="19"/>
    <col min="2559" max="2559" width="27.42578125" style="19" customWidth="1"/>
    <col min="2560" max="2561" width="10.7109375" style="19" customWidth="1"/>
    <col min="2562" max="2565" width="0" style="19" hidden="1" customWidth="1"/>
    <col min="2566" max="2568" width="16.42578125" style="19" customWidth="1"/>
    <col min="2569" max="2570" width="9" style="19" customWidth="1"/>
    <col min="2571" max="2814" width="9.140625" style="19"/>
    <col min="2815" max="2815" width="27.42578125" style="19" customWidth="1"/>
    <col min="2816" max="2817" width="10.7109375" style="19" customWidth="1"/>
    <col min="2818" max="2821" width="0" style="19" hidden="1" customWidth="1"/>
    <col min="2822" max="2824" width="16.42578125" style="19" customWidth="1"/>
    <col min="2825" max="2826" width="9" style="19" customWidth="1"/>
    <col min="2827" max="3070" width="9.140625" style="19"/>
    <col min="3071" max="3071" width="27.42578125" style="19" customWidth="1"/>
    <col min="3072" max="3073" width="10.7109375" style="19" customWidth="1"/>
    <col min="3074" max="3077" width="0" style="19" hidden="1" customWidth="1"/>
    <col min="3078" max="3080" width="16.42578125" style="19" customWidth="1"/>
    <col min="3081" max="3082" width="9" style="19" customWidth="1"/>
    <col min="3083" max="3326" width="9.140625" style="19"/>
    <col min="3327" max="3327" width="27.42578125" style="19" customWidth="1"/>
    <col min="3328" max="3329" width="10.7109375" style="19" customWidth="1"/>
    <col min="3330" max="3333" width="0" style="19" hidden="1" customWidth="1"/>
    <col min="3334" max="3336" width="16.42578125" style="19" customWidth="1"/>
    <col min="3337" max="3338" width="9" style="19" customWidth="1"/>
    <col min="3339" max="3582" width="9.140625" style="19"/>
    <col min="3583" max="3583" width="27.42578125" style="19" customWidth="1"/>
    <col min="3584" max="3585" width="10.7109375" style="19" customWidth="1"/>
    <col min="3586" max="3589" width="0" style="19" hidden="1" customWidth="1"/>
    <col min="3590" max="3592" width="16.42578125" style="19" customWidth="1"/>
    <col min="3593" max="3594" width="9" style="19" customWidth="1"/>
    <col min="3595" max="3838" width="9.140625" style="19"/>
    <col min="3839" max="3839" width="27.42578125" style="19" customWidth="1"/>
    <col min="3840" max="3841" width="10.7109375" style="19" customWidth="1"/>
    <col min="3842" max="3845" width="0" style="19" hidden="1" customWidth="1"/>
    <col min="3846" max="3848" width="16.42578125" style="19" customWidth="1"/>
    <col min="3849" max="3850" width="9" style="19" customWidth="1"/>
    <col min="3851" max="4094" width="9.140625" style="19"/>
    <col min="4095" max="4095" width="27.42578125" style="19" customWidth="1"/>
    <col min="4096" max="4097" width="10.7109375" style="19" customWidth="1"/>
    <col min="4098" max="4101" width="0" style="19" hidden="1" customWidth="1"/>
    <col min="4102" max="4104" width="16.42578125" style="19" customWidth="1"/>
    <col min="4105" max="4106" width="9" style="19" customWidth="1"/>
    <col min="4107" max="4350" width="9.140625" style="19"/>
    <col min="4351" max="4351" width="27.42578125" style="19" customWidth="1"/>
    <col min="4352" max="4353" width="10.7109375" style="19" customWidth="1"/>
    <col min="4354" max="4357" width="0" style="19" hidden="1" customWidth="1"/>
    <col min="4358" max="4360" width="16.42578125" style="19" customWidth="1"/>
    <col min="4361" max="4362" width="9" style="19" customWidth="1"/>
    <col min="4363" max="4606" width="9.140625" style="19"/>
    <col min="4607" max="4607" width="27.42578125" style="19" customWidth="1"/>
    <col min="4608" max="4609" width="10.7109375" style="19" customWidth="1"/>
    <col min="4610" max="4613" width="0" style="19" hidden="1" customWidth="1"/>
    <col min="4614" max="4616" width="16.42578125" style="19" customWidth="1"/>
    <col min="4617" max="4618" width="9" style="19" customWidth="1"/>
    <col min="4619" max="4862" width="9.140625" style="19"/>
    <col min="4863" max="4863" width="27.42578125" style="19" customWidth="1"/>
    <col min="4864" max="4865" width="10.7109375" style="19" customWidth="1"/>
    <col min="4866" max="4869" width="0" style="19" hidden="1" customWidth="1"/>
    <col min="4870" max="4872" width="16.42578125" style="19" customWidth="1"/>
    <col min="4873" max="4874" width="9" style="19" customWidth="1"/>
    <col min="4875" max="5118" width="9.140625" style="19"/>
    <col min="5119" max="5119" width="27.42578125" style="19" customWidth="1"/>
    <col min="5120" max="5121" width="10.7109375" style="19" customWidth="1"/>
    <col min="5122" max="5125" width="0" style="19" hidden="1" customWidth="1"/>
    <col min="5126" max="5128" width="16.42578125" style="19" customWidth="1"/>
    <col min="5129" max="5130" width="9" style="19" customWidth="1"/>
    <col min="5131" max="5374" width="9.140625" style="19"/>
    <col min="5375" max="5375" width="27.42578125" style="19" customWidth="1"/>
    <col min="5376" max="5377" width="10.7109375" style="19" customWidth="1"/>
    <col min="5378" max="5381" width="0" style="19" hidden="1" customWidth="1"/>
    <col min="5382" max="5384" width="16.42578125" style="19" customWidth="1"/>
    <col min="5385" max="5386" width="9" style="19" customWidth="1"/>
    <col min="5387" max="5630" width="9.140625" style="19"/>
    <col min="5631" max="5631" width="27.42578125" style="19" customWidth="1"/>
    <col min="5632" max="5633" width="10.7109375" style="19" customWidth="1"/>
    <col min="5634" max="5637" width="0" style="19" hidden="1" customWidth="1"/>
    <col min="5638" max="5640" width="16.42578125" style="19" customWidth="1"/>
    <col min="5641" max="5642" width="9" style="19" customWidth="1"/>
    <col min="5643" max="5886" width="9.140625" style="19"/>
    <col min="5887" max="5887" width="27.42578125" style="19" customWidth="1"/>
    <col min="5888" max="5889" width="10.7109375" style="19" customWidth="1"/>
    <col min="5890" max="5893" width="0" style="19" hidden="1" customWidth="1"/>
    <col min="5894" max="5896" width="16.42578125" style="19" customWidth="1"/>
    <col min="5897" max="5898" width="9" style="19" customWidth="1"/>
    <col min="5899" max="6142" width="9.140625" style="19"/>
    <col min="6143" max="6143" width="27.42578125" style="19" customWidth="1"/>
    <col min="6144" max="6145" width="10.7109375" style="19" customWidth="1"/>
    <col min="6146" max="6149" width="0" style="19" hidden="1" customWidth="1"/>
    <col min="6150" max="6152" width="16.42578125" style="19" customWidth="1"/>
    <col min="6153" max="6154" width="9" style="19" customWidth="1"/>
    <col min="6155" max="6398" width="9.140625" style="19"/>
    <col min="6399" max="6399" width="27.42578125" style="19" customWidth="1"/>
    <col min="6400" max="6401" width="10.7109375" style="19" customWidth="1"/>
    <col min="6402" max="6405" width="0" style="19" hidden="1" customWidth="1"/>
    <col min="6406" max="6408" width="16.42578125" style="19" customWidth="1"/>
    <col min="6409" max="6410" width="9" style="19" customWidth="1"/>
    <col min="6411" max="6654" width="9.140625" style="19"/>
    <col min="6655" max="6655" width="27.42578125" style="19" customWidth="1"/>
    <col min="6656" max="6657" width="10.7109375" style="19" customWidth="1"/>
    <col min="6658" max="6661" width="0" style="19" hidden="1" customWidth="1"/>
    <col min="6662" max="6664" width="16.42578125" style="19" customWidth="1"/>
    <col min="6665" max="6666" width="9" style="19" customWidth="1"/>
    <col min="6667" max="6910" width="9.140625" style="19"/>
    <col min="6911" max="6911" width="27.42578125" style="19" customWidth="1"/>
    <col min="6912" max="6913" width="10.7109375" style="19" customWidth="1"/>
    <col min="6914" max="6917" width="0" style="19" hidden="1" customWidth="1"/>
    <col min="6918" max="6920" width="16.42578125" style="19" customWidth="1"/>
    <col min="6921" max="6922" width="9" style="19" customWidth="1"/>
    <col min="6923" max="7166" width="9.140625" style="19"/>
    <col min="7167" max="7167" width="27.42578125" style="19" customWidth="1"/>
    <col min="7168" max="7169" width="10.7109375" style="19" customWidth="1"/>
    <col min="7170" max="7173" width="0" style="19" hidden="1" customWidth="1"/>
    <col min="7174" max="7176" width="16.42578125" style="19" customWidth="1"/>
    <col min="7177" max="7178" width="9" style="19" customWidth="1"/>
    <col min="7179" max="7422" width="9.140625" style="19"/>
    <col min="7423" max="7423" width="27.42578125" style="19" customWidth="1"/>
    <col min="7424" max="7425" width="10.7109375" style="19" customWidth="1"/>
    <col min="7426" max="7429" width="0" style="19" hidden="1" customWidth="1"/>
    <col min="7430" max="7432" width="16.42578125" style="19" customWidth="1"/>
    <col min="7433" max="7434" width="9" style="19" customWidth="1"/>
    <col min="7435" max="7678" width="9.140625" style="19"/>
    <col min="7679" max="7679" width="27.42578125" style="19" customWidth="1"/>
    <col min="7680" max="7681" width="10.7109375" style="19" customWidth="1"/>
    <col min="7682" max="7685" width="0" style="19" hidden="1" customWidth="1"/>
    <col min="7686" max="7688" width="16.42578125" style="19" customWidth="1"/>
    <col min="7689" max="7690" width="9" style="19" customWidth="1"/>
    <col min="7691" max="7934" width="9.140625" style="19"/>
    <col min="7935" max="7935" width="27.42578125" style="19" customWidth="1"/>
    <col min="7936" max="7937" width="10.7109375" style="19" customWidth="1"/>
    <col min="7938" max="7941" width="0" style="19" hidden="1" customWidth="1"/>
    <col min="7942" max="7944" width="16.42578125" style="19" customWidth="1"/>
    <col min="7945" max="7946" width="9" style="19" customWidth="1"/>
    <col min="7947" max="8190" width="9.140625" style="19"/>
    <col min="8191" max="8191" width="27.42578125" style="19" customWidth="1"/>
    <col min="8192" max="8193" width="10.7109375" style="19" customWidth="1"/>
    <col min="8194" max="8197" width="0" style="19" hidden="1" customWidth="1"/>
    <col min="8198" max="8200" width="16.42578125" style="19" customWidth="1"/>
    <col min="8201" max="8202" width="9" style="19" customWidth="1"/>
    <col min="8203" max="8446" width="9.140625" style="19"/>
    <col min="8447" max="8447" width="27.42578125" style="19" customWidth="1"/>
    <col min="8448" max="8449" width="10.7109375" style="19" customWidth="1"/>
    <col min="8450" max="8453" width="0" style="19" hidden="1" customWidth="1"/>
    <col min="8454" max="8456" width="16.42578125" style="19" customWidth="1"/>
    <col min="8457" max="8458" width="9" style="19" customWidth="1"/>
    <col min="8459" max="8702" width="9.140625" style="19"/>
    <col min="8703" max="8703" width="27.42578125" style="19" customWidth="1"/>
    <col min="8704" max="8705" width="10.7109375" style="19" customWidth="1"/>
    <col min="8706" max="8709" width="0" style="19" hidden="1" customWidth="1"/>
    <col min="8710" max="8712" width="16.42578125" style="19" customWidth="1"/>
    <col min="8713" max="8714" width="9" style="19" customWidth="1"/>
    <col min="8715" max="8958" width="9.140625" style="19"/>
    <col min="8959" max="8959" width="27.42578125" style="19" customWidth="1"/>
    <col min="8960" max="8961" width="10.7109375" style="19" customWidth="1"/>
    <col min="8962" max="8965" width="0" style="19" hidden="1" customWidth="1"/>
    <col min="8966" max="8968" width="16.42578125" style="19" customWidth="1"/>
    <col min="8969" max="8970" width="9" style="19" customWidth="1"/>
    <col min="8971" max="9214" width="9.140625" style="19"/>
    <col min="9215" max="9215" width="27.42578125" style="19" customWidth="1"/>
    <col min="9216" max="9217" width="10.7109375" style="19" customWidth="1"/>
    <col min="9218" max="9221" width="0" style="19" hidden="1" customWidth="1"/>
    <col min="9222" max="9224" width="16.42578125" style="19" customWidth="1"/>
    <col min="9225" max="9226" width="9" style="19" customWidth="1"/>
    <col min="9227" max="9470" width="9.140625" style="19"/>
    <col min="9471" max="9471" width="27.42578125" style="19" customWidth="1"/>
    <col min="9472" max="9473" width="10.7109375" style="19" customWidth="1"/>
    <col min="9474" max="9477" width="0" style="19" hidden="1" customWidth="1"/>
    <col min="9478" max="9480" width="16.42578125" style="19" customWidth="1"/>
    <col min="9481" max="9482" width="9" style="19" customWidth="1"/>
    <col min="9483" max="9726" width="9.140625" style="19"/>
    <col min="9727" max="9727" width="27.42578125" style="19" customWidth="1"/>
    <col min="9728" max="9729" width="10.7109375" style="19" customWidth="1"/>
    <col min="9730" max="9733" width="0" style="19" hidden="1" customWidth="1"/>
    <col min="9734" max="9736" width="16.42578125" style="19" customWidth="1"/>
    <col min="9737" max="9738" width="9" style="19" customWidth="1"/>
    <col min="9739" max="9982" width="9.140625" style="19"/>
    <col min="9983" max="9983" width="27.42578125" style="19" customWidth="1"/>
    <col min="9984" max="9985" width="10.7109375" style="19" customWidth="1"/>
    <col min="9986" max="9989" width="0" style="19" hidden="1" customWidth="1"/>
    <col min="9990" max="9992" width="16.42578125" style="19" customWidth="1"/>
    <col min="9993" max="9994" width="9" style="19" customWidth="1"/>
    <col min="9995" max="10238" width="9.140625" style="19"/>
    <col min="10239" max="10239" width="27.42578125" style="19" customWidth="1"/>
    <col min="10240" max="10241" width="10.7109375" style="19" customWidth="1"/>
    <col min="10242" max="10245" width="0" style="19" hidden="1" customWidth="1"/>
    <col min="10246" max="10248" width="16.42578125" style="19" customWidth="1"/>
    <col min="10249" max="10250" width="9" style="19" customWidth="1"/>
    <col min="10251" max="10494" width="9.140625" style="19"/>
    <col min="10495" max="10495" width="27.42578125" style="19" customWidth="1"/>
    <col min="10496" max="10497" width="10.7109375" style="19" customWidth="1"/>
    <col min="10498" max="10501" width="0" style="19" hidden="1" customWidth="1"/>
    <col min="10502" max="10504" width="16.42578125" style="19" customWidth="1"/>
    <col min="10505" max="10506" width="9" style="19" customWidth="1"/>
    <col min="10507" max="10750" width="9.140625" style="19"/>
    <col min="10751" max="10751" width="27.42578125" style="19" customWidth="1"/>
    <col min="10752" max="10753" width="10.7109375" style="19" customWidth="1"/>
    <col min="10754" max="10757" width="0" style="19" hidden="1" customWidth="1"/>
    <col min="10758" max="10760" width="16.42578125" style="19" customWidth="1"/>
    <col min="10761" max="10762" width="9" style="19" customWidth="1"/>
    <col min="10763" max="11006" width="9.140625" style="19"/>
    <col min="11007" max="11007" width="27.42578125" style="19" customWidth="1"/>
    <col min="11008" max="11009" width="10.7109375" style="19" customWidth="1"/>
    <col min="11010" max="11013" width="0" style="19" hidden="1" customWidth="1"/>
    <col min="11014" max="11016" width="16.42578125" style="19" customWidth="1"/>
    <col min="11017" max="11018" width="9" style="19" customWidth="1"/>
    <col min="11019" max="11262" width="9.140625" style="19"/>
    <col min="11263" max="11263" width="27.42578125" style="19" customWidth="1"/>
    <col min="11264" max="11265" width="10.7109375" style="19" customWidth="1"/>
    <col min="11266" max="11269" width="0" style="19" hidden="1" customWidth="1"/>
    <col min="11270" max="11272" width="16.42578125" style="19" customWidth="1"/>
    <col min="11273" max="11274" width="9" style="19" customWidth="1"/>
    <col min="11275" max="11518" width="9.140625" style="19"/>
    <col min="11519" max="11519" width="27.42578125" style="19" customWidth="1"/>
    <col min="11520" max="11521" width="10.7109375" style="19" customWidth="1"/>
    <col min="11522" max="11525" width="0" style="19" hidden="1" customWidth="1"/>
    <col min="11526" max="11528" width="16.42578125" style="19" customWidth="1"/>
    <col min="11529" max="11530" width="9" style="19" customWidth="1"/>
    <col min="11531" max="11774" width="9.140625" style="19"/>
    <col min="11775" max="11775" width="27.42578125" style="19" customWidth="1"/>
    <col min="11776" max="11777" width="10.7109375" style="19" customWidth="1"/>
    <col min="11778" max="11781" width="0" style="19" hidden="1" customWidth="1"/>
    <col min="11782" max="11784" width="16.42578125" style="19" customWidth="1"/>
    <col min="11785" max="11786" width="9" style="19" customWidth="1"/>
    <col min="11787" max="12030" width="9.140625" style="19"/>
    <col min="12031" max="12031" width="27.42578125" style="19" customWidth="1"/>
    <col min="12032" max="12033" width="10.7109375" style="19" customWidth="1"/>
    <col min="12034" max="12037" width="0" style="19" hidden="1" customWidth="1"/>
    <col min="12038" max="12040" width="16.42578125" style="19" customWidth="1"/>
    <col min="12041" max="12042" width="9" style="19" customWidth="1"/>
    <col min="12043" max="12286" width="9.140625" style="19"/>
    <col min="12287" max="12287" width="27.42578125" style="19" customWidth="1"/>
    <col min="12288" max="12289" width="10.7109375" style="19" customWidth="1"/>
    <col min="12290" max="12293" width="0" style="19" hidden="1" customWidth="1"/>
    <col min="12294" max="12296" width="16.42578125" style="19" customWidth="1"/>
    <col min="12297" max="12298" width="9" style="19" customWidth="1"/>
    <col min="12299" max="12542" width="9.140625" style="19"/>
    <col min="12543" max="12543" width="27.42578125" style="19" customWidth="1"/>
    <col min="12544" max="12545" width="10.7109375" style="19" customWidth="1"/>
    <col min="12546" max="12549" width="0" style="19" hidden="1" customWidth="1"/>
    <col min="12550" max="12552" width="16.42578125" style="19" customWidth="1"/>
    <col min="12553" max="12554" width="9" style="19" customWidth="1"/>
    <col min="12555" max="12798" width="9.140625" style="19"/>
    <col min="12799" max="12799" width="27.42578125" style="19" customWidth="1"/>
    <col min="12800" max="12801" width="10.7109375" style="19" customWidth="1"/>
    <col min="12802" max="12805" width="0" style="19" hidden="1" customWidth="1"/>
    <col min="12806" max="12808" width="16.42578125" style="19" customWidth="1"/>
    <col min="12809" max="12810" width="9" style="19" customWidth="1"/>
    <col min="12811" max="13054" width="9.140625" style="19"/>
    <col min="13055" max="13055" width="27.42578125" style="19" customWidth="1"/>
    <col min="13056" max="13057" width="10.7109375" style="19" customWidth="1"/>
    <col min="13058" max="13061" width="0" style="19" hidden="1" customWidth="1"/>
    <col min="13062" max="13064" width="16.42578125" style="19" customWidth="1"/>
    <col min="13065" max="13066" width="9" style="19" customWidth="1"/>
    <col min="13067" max="13310" width="9.140625" style="19"/>
    <col min="13311" max="13311" width="27.42578125" style="19" customWidth="1"/>
    <col min="13312" max="13313" width="10.7109375" style="19" customWidth="1"/>
    <col min="13314" max="13317" width="0" style="19" hidden="1" customWidth="1"/>
    <col min="13318" max="13320" width="16.42578125" style="19" customWidth="1"/>
    <col min="13321" max="13322" width="9" style="19" customWidth="1"/>
    <col min="13323" max="13566" width="9.140625" style="19"/>
    <col min="13567" max="13567" width="27.42578125" style="19" customWidth="1"/>
    <col min="13568" max="13569" width="10.7109375" style="19" customWidth="1"/>
    <col min="13570" max="13573" width="0" style="19" hidden="1" customWidth="1"/>
    <col min="13574" max="13576" width="16.42578125" style="19" customWidth="1"/>
    <col min="13577" max="13578" width="9" style="19" customWidth="1"/>
    <col min="13579" max="13822" width="9.140625" style="19"/>
    <col min="13823" max="13823" width="27.42578125" style="19" customWidth="1"/>
    <col min="13824" max="13825" width="10.7109375" style="19" customWidth="1"/>
    <col min="13826" max="13829" width="0" style="19" hidden="1" customWidth="1"/>
    <col min="13830" max="13832" width="16.42578125" style="19" customWidth="1"/>
    <col min="13833" max="13834" width="9" style="19" customWidth="1"/>
    <col min="13835" max="14078" width="9.140625" style="19"/>
    <col min="14079" max="14079" width="27.42578125" style="19" customWidth="1"/>
    <col min="14080" max="14081" width="10.7109375" style="19" customWidth="1"/>
    <col min="14082" max="14085" width="0" style="19" hidden="1" customWidth="1"/>
    <col min="14086" max="14088" width="16.42578125" style="19" customWidth="1"/>
    <col min="14089" max="14090" width="9" style="19" customWidth="1"/>
    <col min="14091" max="14334" width="9.140625" style="19"/>
    <col min="14335" max="14335" width="27.42578125" style="19" customWidth="1"/>
    <col min="14336" max="14337" width="10.7109375" style="19" customWidth="1"/>
    <col min="14338" max="14341" width="0" style="19" hidden="1" customWidth="1"/>
    <col min="14342" max="14344" width="16.42578125" style="19" customWidth="1"/>
    <col min="14345" max="14346" width="9" style="19" customWidth="1"/>
    <col min="14347" max="14590" width="9.140625" style="19"/>
    <col min="14591" max="14591" width="27.42578125" style="19" customWidth="1"/>
    <col min="14592" max="14593" width="10.7109375" style="19" customWidth="1"/>
    <col min="14594" max="14597" width="0" style="19" hidden="1" customWidth="1"/>
    <col min="14598" max="14600" width="16.42578125" style="19" customWidth="1"/>
    <col min="14601" max="14602" width="9" style="19" customWidth="1"/>
    <col min="14603" max="14846" width="9.140625" style="19"/>
    <col min="14847" max="14847" width="27.42578125" style="19" customWidth="1"/>
    <col min="14848" max="14849" width="10.7109375" style="19" customWidth="1"/>
    <col min="14850" max="14853" width="0" style="19" hidden="1" customWidth="1"/>
    <col min="14854" max="14856" width="16.42578125" style="19" customWidth="1"/>
    <col min="14857" max="14858" width="9" style="19" customWidth="1"/>
    <col min="14859" max="15102" width="9.140625" style="19"/>
    <col min="15103" max="15103" width="27.42578125" style="19" customWidth="1"/>
    <col min="15104" max="15105" width="10.7109375" style="19" customWidth="1"/>
    <col min="15106" max="15109" width="0" style="19" hidden="1" customWidth="1"/>
    <col min="15110" max="15112" width="16.42578125" style="19" customWidth="1"/>
    <col min="15113" max="15114" width="9" style="19" customWidth="1"/>
    <col min="15115" max="15358" width="9.140625" style="19"/>
    <col min="15359" max="15359" width="27.42578125" style="19" customWidth="1"/>
    <col min="15360" max="15361" width="10.7109375" style="19" customWidth="1"/>
    <col min="15362" max="15365" width="0" style="19" hidden="1" customWidth="1"/>
    <col min="15366" max="15368" width="16.42578125" style="19" customWidth="1"/>
    <col min="15369" max="15370" width="9" style="19" customWidth="1"/>
    <col min="15371" max="15614" width="9.140625" style="19"/>
    <col min="15615" max="15615" width="27.42578125" style="19" customWidth="1"/>
    <col min="15616" max="15617" width="10.7109375" style="19" customWidth="1"/>
    <col min="15618" max="15621" width="0" style="19" hidden="1" customWidth="1"/>
    <col min="15622" max="15624" width="16.42578125" style="19" customWidth="1"/>
    <col min="15625" max="15626" width="9" style="19" customWidth="1"/>
    <col min="15627" max="15870" width="9.140625" style="19"/>
    <col min="15871" max="15871" width="27.42578125" style="19" customWidth="1"/>
    <col min="15872" max="15873" width="10.7109375" style="19" customWidth="1"/>
    <col min="15874" max="15877" width="0" style="19" hidden="1" customWidth="1"/>
    <col min="15878" max="15880" width="16.42578125" style="19" customWidth="1"/>
    <col min="15881" max="15882" width="9" style="19" customWidth="1"/>
    <col min="15883" max="16126" width="9.140625" style="19"/>
    <col min="16127" max="16127" width="27.42578125" style="19" customWidth="1"/>
    <col min="16128" max="16129" width="10.7109375" style="19" customWidth="1"/>
    <col min="16130" max="16133" width="0" style="19" hidden="1" customWidth="1"/>
    <col min="16134" max="16136" width="16.42578125" style="19" customWidth="1"/>
    <col min="16137" max="16138" width="9" style="19" customWidth="1"/>
    <col min="16139" max="16384" width="9.140625" style="19"/>
  </cols>
  <sheetData>
    <row r="1" spans="1:11" s="1" customFormat="1" x14ac:dyDescent="0.2">
      <c r="A1" s="11" t="s">
        <v>0</v>
      </c>
      <c r="B1" s="19"/>
      <c r="C1" s="19"/>
      <c r="D1" s="20"/>
      <c r="E1" s="20"/>
      <c r="F1" s="20"/>
      <c r="G1" s="20"/>
      <c r="H1" s="20"/>
      <c r="I1" s="19"/>
      <c r="J1" s="19"/>
      <c r="K1" s="19"/>
    </row>
    <row r="2" spans="1:11" s="1" customFormat="1" x14ac:dyDescent="0.2">
      <c r="A2" s="12" t="str">
        <f>'14.2'!B2</f>
        <v>Washington 2023 General Rate Case</v>
      </c>
      <c r="B2" s="19"/>
      <c r="C2" s="19"/>
      <c r="D2" s="20"/>
      <c r="E2" s="20"/>
      <c r="F2" s="20"/>
      <c r="G2" s="20"/>
      <c r="H2" s="20"/>
      <c r="I2" s="19"/>
      <c r="J2" s="19"/>
      <c r="K2" s="19"/>
    </row>
    <row r="3" spans="1:11" s="1" customFormat="1" x14ac:dyDescent="0.2">
      <c r="A3" s="11" t="s">
        <v>58</v>
      </c>
      <c r="B3" s="19"/>
      <c r="C3" s="19"/>
      <c r="D3" s="20"/>
      <c r="E3" s="20"/>
      <c r="F3" s="20"/>
      <c r="G3" s="20"/>
      <c r="H3" s="20"/>
      <c r="I3" s="19"/>
      <c r="J3" s="19"/>
      <c r="K3" s="19"/>
    </row>
    <row r="4" spans="1:11" s="1" customFormat="1" x14ac:dyDescent="0.2">
      <c r="A4" s="19"/>
      <c r="B4" s="19"/>
      <c r="C4" s="19"/>
      <c r="D4" s="20"/>
      <c r="E4" s="20"/>
      <c r="F4" s="20"/>
      <c r="G4" s="20"/>
      <c r="H4" s="20"/>
      <c r="I4" s="19"/>
      <c r="J4" s="19"/>
      <c r="K4" s="19"/>
    </row>
    <row r="5" spans="1:11" s="1" customFormat="1" x14ac:dyDescent="0.2">
      <c r="A5" s="19"/>
      <c r="B5" s="19"/>
      <c r="C5" s="19"/>
      <c r="D5" s="20"/>
      <c r="E5" s="20"/>
      <c r="F5" s="20"/>
      <c r="G5" s="20"/>
      <c r="H5" s="20"/>
      <c r="I5" s="13"/>
      <c r="J5" s="13"/>
      <c r="K5" s="19"/>
    </row>
    <row r="6" spans="1:11" s="1" customFormat="1" x14ac:dyDescent="0.2">
      <c r="A6" s="19"/>
      <c r="B6" s="19"/>
      <c r="C6" s="19"/>
      <c r="D6" s="20"/>
      <c r="E6" s="20"/>
      <c r="F6" s="20"/>
      <c r="G6" s="20"/>
      <c r="H6" s="20"/>
      <c r="I6" s="13" t="s">
        <v>59</v>
      </c>
      <c r="J6" s="13" t="s">
        <v>60</v>
      </c>
      <c r="K6" s="13"/>
    </row>
    <row r="7" spans="1:11" s="1" customFormat="1" x14ac:dyDescent="0.2">
      <c r="A7" s="21" t="s">
        <v>61</v>
      </c>
      <c r="B7" s="21" t="s">
        <v>62</v>
      </c>
      <c r="C7" s="21" t="s">
        <v>63</v>
      </c>
      <c r="D7" s="14" t="s">
        <v>63</v>
      </c>
      <c r="E7" s="14" t="s">
        <v>4</v>
      </c>
      <c r="F7" s="14" t="s">
        <v>64</v>
      </c>
      <c r="G7" s="14" t="s">
        <v>65</v>
      </c>
      <c r="H7" s="14" t="s">
        <v>66</v>
      </c>
      <c r="I7" s="14" t="s">
        <v>67</v>
      </c>
      <c r="J7" s="14" t="s">
        <v>67</v>
      </c>
      <c r="K7" s="14" t="s">
        <v>122</v>
      </c>
    </row>
    <row r="8" spans="1:11" s="1" customFormat="1" x14ac:dyDescent="0.2">
      <c r="A8" s="11"/>
      <c r="B8" s="19"/>
      <c r="C8" s="19"/>
      <c r="D8" s="20"/>
      <c r="E8" s="20"/>
      <c r="F8" s="20"/>
      <c r="G8" s="20"/>
      <c r="H8" s="20"/>
      <c r="I8" s="19"/>
      <c r="J8" s="19"/>
      <c r="K8" s="19"/>
    </row>
    <row r="9" spans="1:11" s="1" customFormat="1" x14ac:dyDescent="0.2">
      <c r="A9" s="11" t="s">
        <v>68</v>
      </c>
      <c r="B9" s="19"/>
      <c r="C9" s="19"/>
      <c r="D9" s="20"/>
      <c r="E9" s="20"/>
      <c r="F9" s="20"/>
      <c r="G9" s="20"/>
      <c r="H9" s="20"/>
      <c r="I9" s="19"/>
      <c r="J9" s="19"/>
      <c r="K9" s="19"/>
    </row>
    <row r="10" spans="1:11" s="1" customFormat="1" ht="9" customHeight="1" x14ac:dyDescent="0.2">
      <c r="A10" s="11"/>
      <c r="B10" s="19"/>
      <c r="C10" s="19"/>
      <c r="D10" s="20"/>
      <c r="E10" s="20"/>
      <c r="F10" s="20"/>
      <c r="G10" s="20"/>
      <c r="H10" s="20"/>
      <c r="I10" s="19"/>
      <c r="J10" s="19"/>
      <c r="K10" s="19"/>
    </row>
    <row r="11" spans="1:11" s="1" customFormat="1" x14ac:dyDescent="0.2">
      <c r="A11" s="11" t="s">
        <v>69</v>
      </c>
      <c r="B11" s="19"/>
      <c r="C11" s="19"/>
      <c r="D11" s="20"/>
      <c r="E11" s="20"/>
      <c r="F11" s="20"/>
      <c r="G11" s="20"/>
      <c r="H11" s="20"/>
      <c r="I11" s="19"/>
      <c r="J11" s="19"/>
      <c r="K11" s="19"/>
    </row>
    <row r="12" spans="1:11" s="1" customFormat="1" x14ac:dyDescent="0.2">
      <c r="A12" s="19" t="s">
        <v>70</v>
      </c>
      <c r="B12" s="19" t="s">
        <v>12</v>
      </c>
      <c r="C12" s="22" t="str">
        <f>D12</f>
        <v>CAGE</v>
      </c>
      <c r="D12" s="20" t="s">
        <v>13</v>
      </c>
      <c r="E12" s="20" t="s">
        <v>71</v>
      </c>
      <c r="F12" s="20" t="s">
        <v>72</v>
      </c>
      <c r="G12" s="20" t="str">
        <f t="shared" ref="G12:G17" si="0">E12&amp;F12&amp;D12</f>
        <v>DSTMPCAGE</v>
      </c>
      <c r="H12" s="20" t="str">
        <f t="shared" ref="H12:H17" si="1">B12&amp;D12</f>
        <v>403SPCAGE</v>
      </c>
      <c r="I12" s="1">
        <v>259985817.07332018</v>
      </c>
      <c r="J12" s="1">
        <v>260058232.9915559</v>
      </c>
      <c r="K12" s="1">
        <f>J12-I12</f>
        <v>72415.918235719204</v>
      </c>
    </row>
    <row r="13" spans="1:11" s="1" customFormat="1" x14ac:dyDescent="0.2">
      <c r="A13" s="19" t="s">
        <v>73</v>
      </c>
      <c r="B13" s="19" t="s">
        <v>12</v>
      </c>
      <c r="C13" s="22" t="str">
        <f t="shared" ref="C13:C17" si="2">D13</f>
        <v>CAGW</v>
      </c>
      <c r="D13" s="20" t="s">
        <v>14</v>
      </c>
      <c r="E13" s="20" t="s">
        <v>71</v>
      </c>
      <c r="F13" s="20" t="s">
        <v>72</v>
      </c>
      <c r="G13" s="20" t="str">
        <f t="shared" si="0"/>
        <v>DSTMPCAGW</v>
      </c>
      <c r="H13" s="20" t="str">
        <f t="shared" si="1"/>
        <v>403SPCAGW</v>
      </c>
      <c r="I13" s="1">
        <v>-4.1836631268852474E-9</v>
      </c>
      <c r="J13" s="1">
        <v>-4.1836631268852474E-9</v>
      </c>
      <c r="K13" s="1">
        <f t="shared" ref="K13:K17" si="3">J13-I13</f>
        <v>0</v>
      </c>
    </row>
    <row r="14" spans="1:11" s="1" customFormat="1" x14ac:dyDescent="0.2">
      <c r="A14" s="19" t="s">
        <v>74</v>
      </c>
      <c r="B14" s="19" t="s">
        <v>12</v>
      </c>
      <c r="C14" s="22" t="str">
        <f t="shared" si="2"/>
        <v>SG</v>
      </c>
      <c r="D14" s="20" t="s">
        <v>15</v>
      </c>
      <c r="E14" s="20" t="s">
        <v>71</v>
      </c>
      <c r="F14" s="20" t="s">
        <v>72</v>
      </c>
      <c r="G14" s="20" t="str">
        <f t="shared" si="0"/>
        <v>DSTMPSG</v>
      </c>
      <c r="H14" s="20" t="str">
        <f t="shared" si="1"/>
        <v>403SPSG</v>
      </c>
      <c r="I14" s="1">
        <v>2889057.5474290014</v>
      </c>
      <c r="J14" s="1">
        <v>2866671.4304197873</v>
      </c>
      <c r="K14" s="1">
        <f t="shared" si="3"/>
        <v>-22386.117009214126</v>
      </c>
    </row>
    <row r="15" spans="1:11" s="1" customFormat="1" hidden="1" x14ac:dyDescent="0.2">
      <c r="A15" s="19"/>
      <c r="B15" s="19"/>
      <c r="C15" s="22"/>
      <c r="D15" s="20"/>
      <c r="E15" s="20"/>
      <c r="F15" s="20"/>
      <c r="G15" s="20"/>
      <c r="H15" s="20"/>
    </row>
    <row r="16" spans="1:11" s="1" customFormat="1" x14ac:dyDescent="0.2">
      <c r="A16" s="19" t="s">
        <v>75</v>
      </c>
      <c r="B16" s="19" t="s">
        <v>12</v>
      </c>
      <c r="C16" s="22" t="str">
        <f t="shared" si="2"/>
        <v>SG</v>
      </c>
      <c r="D16" s="20" t="s">
        <v>15</v>
      </c>
      <c r="E16" s="20" t="s">
        <v>71</v>
      </c>
      <c r="F16" s="20" t="s">
        <v>76</v>
      </c>
      <c r="G16" s="20" t="str">
        <f t="shared" si="0"/>
        <v>DSTMPRSG</v>
      </c>
      <c r="H16" s="20" t="str">
        <f t="shared" si="1"/>
        <v>403SPSG</v>
      </c>
      <c r="I16" s="1">
        <v>4599468.555569767</v>
      </c>
      <c r="J16" s="1">
        <v>4618355.8069466678</v>
      </c>
      <c r="K16" s="1">
        <f t="shared" si="3"/>
        <v>18887.251376900822</v>
      </c>
    </row>
    <row r="17" spans="1:15" x14ac:dyDescent="0.2">
      <c r="A17" s="19" t="s">
        <v>77</v>
      </c>
      <c r="B17" s="19" t="s">
        <v>12</v>
      </c>
      <c r="C17" s="22" t="str">
        <f t="shared" si="2"/>
        <v>JBG</v>
      </c>
      <c r="D17" s="20" t="s">
        <v>17</v>
      </c>
      <c r="E17" s="20" t="s">
        <v>71</v>
      </c>
      <c r="F17" s="20" t="s">
        <v>72</v>
      </c>
      <c r="G17" s="20" t="str">
        <f t="shared" si="0"/>
        <v>DSTMPJBG</v>
      </c>
      <c r="H17" s="20" t="str">
        <f t="shared" si="1"/>
        <v>403SPJBG</v>
      </c>
      <c r="I17" s="1">
        <v>-7.5289500886912033E-9</v>
      </c>
      <c r="J17" s="1">
        <v>-7.5289500886912033E-9</v>
      </c>
      <c r="K17" s="1">
        <f t="shared" si="3"/>
        <v>0</v>
      </c>
    </row>
    <row r="18" spans="1:15" x14ac:dyDescent="0.2">
      <c r="A18" s="19" t="s">
        <v>78</v>
      </c>
      <c r="D18" s="20"/>
      <c r="E18" s="20"/>
      <c r="F18" s="20"/>
      <c r="G18" s="20"/>
      <c r="H18" s="20"/>
      <c r="I18" s="23">
        <f>SUBTOTAL(9,I12:I17)</f>
        <v>267474343.17631894</v>
      </c>
      <c r="J18" s="23">
        <f>SUBTOTAL(9,J12:J17)</f>
        <v>267543260.22892234</v>
      </c>
      <c r="K18" s="23">
        <f>SUBTOTAL(9,K12:K17)</f>
        <v>68917.0526034059</v>
      </c>
      <c r="L18" s="24"/>
      <c r="M18" s="24"/>
      <c r="N18" s="24"/>
      <c r="O18" s="24"/>
    </row>
    <row r="19" spans="1:15" x14ac:dyDescent="0.2">
      <c r="D19" s="20"/>
      <c r="E19" s="20"/>
      <c r="F19" s="20"/>
      <c r="G19" s="20"/>
      <c r="H19" s="20"/>
      <c r="I19" s="1"/>
      <c r="J19" s="1"/>
      <c r="K19" s="1"/>
    </row>
    <row r="20" spans="1:15" x14ac:dyDescent="0.2">
      <c r="A20" s="11" t="s">
        <v>79</v>
      </c>
      <c r="D20" s="20"/>
      <c r="E20" s="20"/>
      <c r="F20" s="20"/>
      <c r="G20" s="20"/>
      <c r="H20" s="20"/>
      <c r="I20" s="1"/>
      <c r="J20" s="1"/>
      <c r="K20" s="1"/>
    </row>
    <row r="21" spans="1:15" x14ac:dyDescent="0.2">
      <c r="A21" s="19" t="s">
        <v>74</v>
      </c>
      <c r="B21" s="19" t="s">
        <v>19</v>
      </c>
      <c r="C21" s="22" t="str">
        <f t="shared" ref="C21:C22" si="4">D21</f>
        <v>SG-U</v>
      </c>
      <c r="D21" s="20" t="s">
        <v>21</v>
      </c>
      <c r="E21" s="20" t="s">
        <v>71</v>
      </c>
      <c r="F21" s="20" t="s">
        <v>80</v>
      </c>
      <c r="G21" s="20" t="str">
        <f>E21&amp;F21&amp;D21</f>
        <v>DHYDPSG-U</v>
      </c>
      <c r="H21" s="20" t="str">
        <f>B21&amp;D21</f>
        <v>403HPSG-U</v>
      </c>
      <c r="I21" s="1">
        <v>10778745.883538784</v>
      </c>
      <c r="J21" s="1">
        <v>12513617.658741722</v>
      </c>
      <c r="K21" s="1">
        <f t="shared" ref="K21:K23" si="5">J21-I21</f>
        <v>1734871.7752029374</v>
      </c>
    </row>
    <row r="22" spans="1:15" x14ac:dyDescent="0.2">
      <c r="A22" s="19" t="s">
        <v>74</v>
      </c>
      <c r="B22" s="19" t="s">
        <v>19</v>
      </c>
      <c r="C22" s="22" t="str">
        <f t="shared" si="4"/>
        <v>SG-P</v>
      </c>
      <c r="D22" s="20" t="s">
        <v>20</v>
      </c>
      <c r="E22" s="20" t="s">
        <v>71</v>
      </c>
      <c r="F22" s="20" t="s">
        <v>80</v>
      </c>
      <c r="G22" s="20" t="str">
        <f>E22&amp;F22&amp;D22</f>
        <v>DHYDPSG-P</v>
      </c>
      <c r="H22" s="20" t="str">
        <f>B22&amp;D22</f>
        <v>403HPSG-P</v>
      </c>
      <c r="I22" s="1">
        <v>24965617.814672597</v>
      </c>
      <c r="J22" s="1">
        <v>28113560.676260345</v>
      </c>
      <c r="K22" s="1">
        <f t="shared" si="5"/>
        <v>3147942.8615877479</v>
      </c>
    </row>
    <row r="23" spans="1:15" x14ac:dyDescent="0.2">
      <c r="A23" s="19" t="s">
        <v>81</v>
      </c>
      <c r="B23" s="19" t="s">
        <v>19</v>
      </c>
      <c r="C23" s="22" t="s">
        <v>20</v>
      </c>
      <c r="D23" s="20" t="s">
        <v>15</v>
      </c>
      <c r="E23" s="20" t="s">
        <v>71</v>
      </c>
      <c r="F23" s="20" t="s">
        <v>82</v>
      </c>
      <c r="G23" s="20" t="str">
        <f>E23&amp;F23&amp;D23</f>
        <v>DHYDPKDSG</v>
      </c>
      <c r="H23" s="20" t="str">
        <f>B23&amp;D23</f>
        <v>403HPSG</v>
      </c>
      <c r="I23" s="1">
        <v>0</v>
      </c>
      <c r="J23" s="1">
        <v>0</v>
      </c>
      <c r="K23" s="1">
        <f t="shared" si="5"/>
        <v>0</v>
      </c>
    </row>
    <row r="24" spans="1:15" x14ac:dyDescent="0.2">
      <c r="A24" s="19" t="s">
        <v>83</v>
      </c>
      <c r="D24" s="20"/>
      <c r="E24" s="20"/>
      <c r="F24" s="20"/>
      <c r="G24" s="20"/>
      <c r="H24" s="20"/>
      <c r="I24" s="23">
        <f>SUBTOTAL(9,I21:I23)</f>
        <v>35744363.698211379</v>
      </c>
      <c r="J24" s="23">
        <f>SUBTOTAL(9,J21:J23)</f>
        <v>40627178.335002065</v>
      </c>
      <c r="K24" s="23">
        <f>SUBTOTAL(9,K21:K23)</f>
        <v>4882814.6367906854</v>
      </c>
      <c r="L24" s="24"/>
      <c r="M24" s="24"/>
      <c r="N24" s="24"/>
      <c r="O24" s="24"/>
    </row>
    <row r="25" spans="1:15" x14ac:dyDescent="0.2">
      <c r="D25" s="20"/>
      <c r="E25" s="20"/>
      <c r="F25" s="20"/>
      <c r="G25" s="20"/>
      <c r="H25" s="20"/>
      <c r="I25" s="1"/>
      <c r="J25" s="1"/>
      <c r="K25" s="1"/>
    </row>
    <row r="26" spans="1:15" x14ac:dyDescent="0.2">
      <c r="A26" s="11" t="s">
        <v>84</v>
      </c>
      <c r="D26" s="20"/>
      <c r="E26" s="20"/>
      <c r="F26" s="20"/>
      <c r="G26" s="20"/>
      <c r="H26" s="20"/>
      <c r="I26" s="1"/>
      <c r="J26" s="1"/>
      <c r="K26" s="1"/>
    </row>
    <row r="27" spans="1:15" x14ac:dyDescent="0.2">
      <c r="A27" s="19" t="s">
        <v>70</v>
      </c>
      <c r="B27" s="19" t="s">
        <v>23</v>
      </c>
      <c r="C27" s="22" t="str">
        <f t="shared" ref="C27:C32" si="6">D27</f>
        <v>CAGE</v>
      </c>
      <c r="D27" s="20" t="s">
        <v>13</v>
      </c>
      <c r="E27" s="20" t="s">
        <v>71</v>
      </c>
      <c r="F27" s="20" t="s">
        <v>85</v>
      </c>
      <c r="G27" s="20" t="str">
        <f>E27&amp;F27&amp;D27</f>
        <v>DOTHPCAGE</v>
      </c>
      <c r="H27" s="20" t="str">
        <f>B27&amp;D27</f>
        <v>403OPCAGE</v>
      </c>
      <c r="I27" s="1">
        <v>53183563.186110243</v>
      </c>
      <c r="J27" s="1">
        <v>55429705.272107638</v>
      </c>
      <c r="K27" s="1">
        <f t="shared" ref="K27:K32" si="7">J27-I27</f>
        <v>2246142.0859973952</v>
      </c>
    </row>
    <row r="28" spans="1:15" x14ac:dyDescent="0.2">
      <c r="A28" s="19" t="s">
        <v>73</v>
      </c>
      <c r="B28" s="19" t="s">
        <v>23</v>
      </c>
      <c r="C28" s="22" t="str">
        <f t="shared" si="6"/>
        <v>CAGW</v>
      </c>
      <c r="D28" s="20" t="s">
        <v>14</v>
      </c>
      <c r="E28" s="20" t="s">
        <v>71</v>
      </c>
      <c r="F28" s="20" t="s">
        <v>85</v>
      </c>
      <c r="G28" s="20" t="str">
        <f>E28&amp;F28&amp;D28</f>
        <v>DOTHPCAGW</v>
      </c>
      <c r="H28" s="20" t="str">
        <f>B28&amp;D28</f>
        <v>403OPCAGW</v>
      </c>
      <c r="I28" s="1">
        <v>20399659.390033148</v>
      </c>
      <c r="J28" s="1">
        <v>20460481.124474727</v>
      </c>
      <c r="K28" s="1">
        <f t="shared" si="7"/>
        <v>60821.734441578388</v>
      </c>
    </row>
    <row r="29" spans="1:15" x14ac:dyDescent="0.2">
      <c r="A29" s="19" t="s">
        <v>121</v>
      </c>
      <c r="B29" s="19" t="s">
        <v>23</v>
      </c>
      <c r="C29" s="22" t="str">
        <f t="shared" si="6"/>
        <v>SG-W</v>
      </c>
      <c r="D29" s="20" t="s">
        <v>24</v>
      </c>
      <c r="E29" s="20" t="s">
        <v>71</v>
      </c>
      <c r="F29" s="20" t="s">
        <v>85</v>
      </c>
      <c r="G29" s="20" t="str">
        <f>E29&amp;F29&amp;D29</f>
        <v>DOTHPSG-W</v>
      </c>
      <c r="H29" s="20" t="str">
        <f>B29&amp;D29</f>
        <v>403OPSG-W</v>
      </c>
      <c r="I29" s="1">
        <v>148702611.97156471</v>
      </c>
      <c r="J29" s="1">
        <v>150461718.65115327</v>
      </c>
      <c r="K29" s="1">
        <f t="shared" si="7"/>
        <v>1759106.6795885563</v>
      </c>
    </row>
    <row r="30" spans="1:15" x14ac:dyDescent="0.2">
      <c r="A30" s="19" t="s">
        <v>74</v>
      </c>
      <c r="B30" s="19" t="s">
        <v>23</v>
      </c>
      <c r="C30" s="22" t="str">
        <f t="shared" si="6"/>
        <v>SG</v>
      </c>
      <c r="D30" s="20" t="s">
        <v>15</v>
      </c>
      <c r="E30" s="20" t="s">
        <v>71</v>
      </c>
      <c r="F30" s="20" t="s">
        <v>85</v>
      </c>
      <c r="G30" s="20" t="str">
        <f t="shared" ref="G30:G31" si="8">E30&amp;F30&amp;D30</f>
        <v>DOTHPSG</v>
      </c>
      <c r="H30" s="20" t="str">
        <f t="shared" ref="H30:H31" si="9">B30&amp;D30</f>
        <v>403OPSG</v>
      </c>
      <c r="I30" s="1">
        <v>227.93772300000003</v>
      </c>
      <c r="J30" s="1">
        <v>227.93772300000003</v>
      </c>
      <c r="K30" s="1">
        <f t="shared" si="7"/>
        <v>0</v>
      </c>
    </row>
    <row r="31" spans="1:15" x14ac:dyDescent="0.2">
      <c r="A31" s="19" t="s">
        <v>93</v>
      </c>
      <c r="B31" s="19" t="s">
        <v>23</v>
      </c>
      <c r="C31" s="22" t="str">
        <f t="shared" si="6"/>
        <v>OR</v>
      </c>
      <c r="D31" s="20" t="s">
        <v>32</v>
      </c>
      <c r="E31" s="20" t="s">
        <v>71</v>
      </c>
      <c r="F31" s="20" t="s">
        <v>85</v>
      </c>
      <c r="G31" s="20" t="str">
        <f t="shared" si="8"/>
        <v>DOTHPOR</v>
      </c>
      <c r="H31" s="20" t="str">
        <f t="shared" si="9"/>
        <v>403OPOR</v>
      </c>
      <c r="I31" s="1">
        <v>0</v>
      </c>
      <c r="J31" s="1">
        <v>0</v>
      </c>
      <c r="K31" s="1">
        <f t="shared" si="7"/>
        <v>0</v>
      </c>
    </row>
    <row r="32" spans="1:15" x14ac:dyDescent="0.2">
      <c r="A32" s="19" t="s">
        <v>96</v>
      </c>
      <c r="B32" s="19" t="s">
        <v>23</v>
      </c>
      <c r="C32" s="22" t="str">
        <f t="shared" si="6"/>
        <v>UT</v>
      </c>
      <c r="D32" s="20" t="s">
        <v>33</v>
      </c>
      <c r="E32" s="20" t="s">
        <v>71</v>
      </c>
      <c r="F32" s="20" t="s">
        <v>85</v>
      </c>
      <c r="G32" s="20" t="str">
        <f>E32&amp;F32&amp;D32</f>
        <v>DOTHPUT</v>
      </c>
      <c r="H32" s="20" t="str">
        <f>B32&amp;D32</f>
        <v>403OPUT</v>
      </c>
      <c r="I32" s="1">
        <v>0</v>
      </c>
      <c r="J32" s="1">
        <v>0</v>
      </c>
      <c r="K32" s="1">
        <f t="shared" si="7"/>
        <v>0</v>
      </c>
    </row>
    <row r="33" spans="1:15" x14ac:dyDescent="0.2">
      <c r="A33" s="19" t="s">
        <v>86</v>
      </c>
      <c r="D33" s="20"/>
      <c r="E33" s="20"/>
      <c r="F33" s="20"/>
      <c r="G33" s="20"/>
      <c r="H33" s="20"/>
      <c r="I33" s="23">
        <f>SUBTOTAL(9,I27:I32)</f>
        <v>222286062.4854311</v>
      </c>
      <c r="J33" s="23">
        <f>SUBTOTAL(9,J27:J32)</f>
        <v>226352132.98545864</v>
      </c>
      <c r="K33" s="23">
        <f>SUBTOTAL(9,K27:K32)</f>
        <v>4066070.5000275299</v>
      </c>
      <c r="L33" s="24"/>
      <c r="M33" s="24"/>
      <c r="N33" s="24"/>
      <c r="O33" s="24"/>
    </row>
    <row r="34" spans="1:15" x14ac:dyDescent="0.2">
      <c r="D34" s="20"/>
      <c r="E34" s="20"/>
      <c r="F34" s="20"/>
      <c r="G34" s="20"/>
      <c r="H34" s="20"/>
      <c r="I34" s="1"/>
      <c r="J34" s="1"/>
      <c r="K34" s="1"/>
      <c r="N34" s="25"/>
    </row>
    <row r="35" spans="1:15" x14ac:dyDescent="0.2">
      <c r="A35" s="11" t="s">
        <v>87</v>
      </c>
      <c r="D35" s="20"/>
      <c r="E35" s="20"/>
      <c r="F35" s="20"/>
      <c r="G35" s="20"/>
      <c r="H35" s="20"/>
      <c r="I35" s="1"/>
      <c r="J35" s="1"/>
      <c r="K35" s="1"/>
    </row>
    <row r="36" spans="1:15" x14ac:dyDescent="0.2">
      <c r="A36" s="19" t="s">
        <v>70</v>
      </c>
      <c r="B36" s="19" t="s">
        <v>28</v>
      </c>
      <c r="C36" s="22" t="str">
        <f t="shared" ref="C36:C39" si="10">D36</f>
        <v>CAGE</v>
      </c>
      <c r="D36" s="20" t="s">
        <v>13</v>
      </c>
      <c r="E36" s="20" t="s">
        <v>71</v>
      </c>
      <c r="F36" s="20" t="s">
        <v>88</v>
      </c>
      <c r="G36" s="20" t="str">
        <f>E36&amp;F36&amp;D36</f>
        <v>DTRNPCAGE</v>
      </c>
      <c r="H36" s="20" t="str">
        <f>B36&amp;D36</f>
        <v>403TPCAGE</v>
      </c>
      <c r="I36" s="1">
        <v>2893920.7213202682</v>
      </c>
      <c r="J36" s="1">
        <v>2893920.7213202682</v>
      </c>
      <c r="K36" s="1">
        <f t="shared" ref="K36:K39" si="11">J36-I36</f>
        <v>0</v>
      </c>
    </row>
    <row r="37" spans="1:15" x14ac:dyDescent="0.2">
      <c r="A37" s="19" t="s">
        <v>73</v>
      </c>
      <c r="B37" s="19" t="s">
        <v>28</v>
      </c>
      <c r="C37" s="22" t="str">
        <f t="shared" si="10"/>
        <v>CAGW</v>
      </c>
      <c r="D37" s="20" t="s">
        <v>14</v>
      </c>
      <c r="E37" s="20" t="s">
        <v>71</v>
      </c>
      <c r="F37" s="20" t="s">
        <v>88</v>
      </c>
      <c r="G37" s="20" t="str">
        <f>E37&amp;F37&amp;D37</f>
        <v>DTRNPCAGW</v>
      </c>
      <c r="H37" s="20" t="str">
        <f>B37&amp;D37</f>
        <v>403TPCAGW</v>
      </c>
      <c r="I37" s="1">
        <v>315661.80885079986</v>
      </c>
      <c r="J37" s="1">
        <v>315062.21973119979</v>
      </c>
      <c r="K37" s="1">
        <f t="shared" si="11"/>
        <v>-599.5891196000739</v>
      </c>
    </row>
    <row r="38" spans="1:15" x14ac:dyDescent="0.2">
      <c r="A38" s="19" t="s">
        <v>77</v>
      </c>
      <c r="B38" s="19" t="s">
        <v>28</v>
      </c>
      <c r="C38" s="22" t="str">
        <f t="shared" si="10"/>
        <v>JBG</v>
      </c>
      <c r="D38" s="20" t="s">
        <v>17</v>
      </c>
      <c r="E38" s="20" t="s">
        <v>71</v>
      </c>
      <c r="F38" s="20" t="s">
        <v>88</v>
      </c>
      <c r="G38" s="20" t="str">
        <f t="shared" ref="G38:G39" si="12">E38&amp;F38&amp;D38</f>
        <v>DTRNPJBG</v>
      </c>
      <c r="H38" s="20" t="str">
        <f t="shared" ref="H38:H39" si="13">B38&amp;D38</f>
        <v>403TPJBG</v>
      </c>
      <c r="I38" s="1">
        <v>0</v>
      </c>
      <c r="J38" s="1">
        <v>0</v>
      </c>
      <c r="K38" s="1">
        <f t="shared" si="11"/>
        <v>0</v>
      </c>
    </row>
    <row r="39" spans="1:15" x14ac:dyDescent="0.2">
      <c r="A39" s="19" t="s">
        <v>74</v>
      </c>
      <c r="B39" s="19" t="s">
        <v>28</v>
      </c>
      <c r="C39" s="22" t="str">
        <f t="shared" si="10"/>
        <v>SG</v>
      </c>
      <c r="D39" s="20" t="s">
        <v>15</v>
      </c>
      <c r="E39" s="20" t="s">
        <v>71</v>
      </c>
      <c r="F39" s="20" t="s">
        <v>88</v>
      </c>
      <c r="G39" s="20" t="str">
        <f t="shared" si="12"/>
        <v>DTRNPSG</v>
      </c>
      <c r="H39" s="20" t="str">
        <f t="shared" si="13"/>
        <v>403TPSG</v>
      </c>
      <c r="I39" s="1">
        <v>140339663.47062078</v>
      </c>
      <c r="J39" s="1">
        <v>149232958.22439459</v>
      </c>
      <c r="K39" s="1">
        <f t="shared" si="11"/>
        <v>8893294.7537738085</v>
      </c>
    </row>
    <row r="40" spans="1:15" hidden="1" x14ac:dyDescent="0.2">
      <c r="C40" s="22"/>
      <c r="D40" s="20"/>
      <c r="E40" s="20"/>
      <c r="F40" s="20"/>
      <c r="G40" s="20"/>
      <c r="H40" s="20"/>
      <c r="I40" s="1"/>
      <c r="J40" s="1"/>
      <c r="K40" s="1"/>
    </row>
    <row r="41" spans="1:15" hidden="1" x14ac:dyDescent="0.2">
      <c r="C41" s="22"/>
      <c r="D41" s="20"/>
      <c r="E41" s="20"/>
      <c r="F41" s="20"/>
      <c r="G41" s="20"/>
      <c r="H41" s="20"/>
      <c r="I41" s="1"/>
      <c r="J41" s="1"/>
      <c r="K41" s="1"/>
    </row>
    <row r="42" spans="1:15" hidden="1" x14ac:dyDescent="0.2">
      <c r="C42" s="22"/>
      <c r="D42" s="20"/>
      <c r="E42" s="20"/>
      <c r="F42" s="20"/>
      <c r="G42" s="20"/>
      <c r="H42" s="20"/>
      <c r="I42" s="1"/>
      <c r="J42" s="1"/>
      <c r="K42" s="1"/>
    </row>
    <row r="43" spans="1:15" hidden="1" x14ac:dyDescent="0.2">
      <c r="C43" s="22"/>
      <c r="D43" s="20"/>
      <c r="E43" s="20"/>
      <c r="F43" s="20"/>
      <c r="G43" s="20"/>
      <c r="H43" s="20"/>
      <c r="I43" s="1"/>
      <c r="J43" s="1"/>
      <c r="K43" s="1"/>
    </row>
    <row r="44" spans="1:15" x14ac:dyDescent="0.2">
      <c r="A44" s="19" t="s">
        <v>89</v>
      </c>
      <c r="D44" s="20"/>
      <c r="E44" s="20"/>
      <c r="F44" s="20"/>
      <c r="G44" s="20"/>
      <c r="H44" s="20"/>
      <c r="I44" s="23">
        <f>SUBTOTAL(9,I36:I43)</f>
        <v>143549246.00079185</v>
      </c>
      <c r="J44" s="23">
        <f>SUBTOTAL(9,J36:J43)</f>
        <v>152441941.16544604</v>
      </c>
      <c r="K44" s="23">
        <f>SUBTOTAL(9,K36:K43)</f>
        <v>8892695.1646542083</v>
      </c>
      <c r="L44" s="24"/>
      <c r="M44" s="24"/>
      <c r="N44" s="24"/>
      <c r="O44" s="24"/>
    </row>
    <row r="45" spans="1:15" x14ac:dyDescent="0.2">
      <c r="D45" s="20"/>
      <c r="E45" s="20"/>
      <c r="F45" s="20"/>
      <c r="G45" s="20"/>
      <c r="H45" s="20"/>
      <c r="I45" s="1"/>
      <c r="J45" s="1"/>
      <c r="K45" s="1"/>
    </row>
    <row r="46" spans="1:15" x14ac:dyDescent="0.2">
      <c r="A46" s="11" t="s">
        <v>90</v>
      </c>
      <c r="D46" s="20"/>
      <c r="E46" s="20"/>
      <c r="F46" s="20"/>
      <c r="G46" s="20"/>
      <c r="H46" s="20"/>
      <c r="I46" s="1"/>
      <c r="J46" s="1"/>
      <c r="K46" s="1"/>
    </row>
    <row r="47" spans="1:15" x14ac:dyDescent="0.2">
      <c r="A47" s="19" t="s">
        <v>91</v>
      </c>
      <c r="B47" s="22">
        <v>403364</v>
      </c>
      <c r="C47" s="22" t="str">
        <f t="shared" ref="C47:C53" si="14">D47</f>
        <v>CA</v>
      </c>
      <c r="D47" s="20" t="s">
        <v>30</v>
      </c>
      <c r="E47" s="20" t="s">
        <v>71</v>
      </c>
      <c r="F47" s="20" t="s">
        <v>92</v>
      </c>
      <c r="G47" s="20" t="str">
        <f t="shared" ref="G47:G53" si="15">E47&amp;F47&amp;D47</f>
        <v>DDSTPCA</v>
      </c>
      <c r="H47" s="20" t="str">
        <f t="shared" ref="H47:H53" si="16">B47&amp;D47</f>
        <v>403364CA</v>
      </c>
      <c r="I47" s="1">
        <v>11801002.627948795</v>
      </c>
      <c r="J47" s="1">
        <v>11945680.680600716</v>
      </c>
      <c r="K47" s="1">
        <f t="shared" ref="K47:K53" si="17">J47-I47</f>
        <v>144678.05265192129</v>
      </c>
    </row>
    <row r="48" spans="1:15" x14ac:dyDescent="0.2">
      <c r="A48" s="19" t="s">
        <v>93</v>
      </c>
      <c r="B48" s="22">
        <v>403364</v>
      </c>
      <c r="C48" s="22" t="str">
        <f t="shared" si="14"/>
        <v>OR</v>
      </c>
      <c r="D48" s="20" t="s">
        <v>32</v>
      </c>
      <c r="E48" s="20" t="s">
        <v>71</v>
      </c>
      <c r="F48" s="20" t="s">
        <v>92</v>
      </c>
      <c r="G48" s="20" t="str">
        <f t="shared" si="15"/>
        <v>DDSTPOR</v>
      </c>
      <c r="H48" s="20" t="str">
        <f t="shared" si="16"/>
        <v>403364OR</v>
      </c>
      <c r="I48" s="1">
        <v>61214711.400178686</v>
      </c>
      <c r="J48" s="1">
        <v>68710293.75994356</v>
      </c>
      <c r="K48" s="1">
        <f t="shared" si="17"/>
        <v>7495582.359764874</v>
      </c>
    </row>
    <row r="49" spans="1:15" x14ac:dyDescent="0.2">
      <c r="A49" s="19" t="s">
        <v>94</v>
      </c>
      <c r="B49" s="22">
        <v>403364</v>
      </c>
      <c r="C49" s="22" t="str">
        <f t="shared" si="14"/>
        <v>WA</v>
      </c>
      <c r="D49" s="20" t="s">
        <v>26</v>
      </c>
      <c r="E49" s="20" t="s">
        <v>71</v>
      </c>
      <c r="F49" s="20" t="s">
        <v>92</v>
      </c>
      <c r="G49" s="20" t="str">
        <f t="shared" si="15"/>
        <v>DDSTPWA</v>
      </c>
      <c r="H49" s="20" t="str">
        <f t="shared" si="16"/>
        <v>403364WA</v>
      </c>
      <c r="I49" s="1">
        <v>16552377.037801681</v>
      </c>
      <c r="J49" s="1">
        <v>17168634.841598723</v>
      </c>
      <c r="K49" s="1">
        <f t="shared" si="17"/>
        <v>616257.803797042</v>
      </c>
    </row>
    <row r="50" spans="1:15" x14ac:dyDescent="0.2">
      <c r="A50" s="19" t="s">
        <v>95</v>
      </c>
      <c r="B50" s="22">
        <v>403364</v>
      </c>
      <c r="C50" s="22" t="str">
        <f t="shared" si="14"/>
        <v>WYP</v>
      </c>
      <c r="D50" s="20" t="s">
        <v>34</v>
      </c>
      <c r="E50" s="20" t="s">
        <v>71</v>
      </c>
      <c r="F50" s="20" t="s">
        <v>92</v>
      </c>
      <c r="G50" s="20" t="str">
        <f t="shared" si="15"/>
        <v>DDSTPWYP</v>
      </c>
      <c r="H50" s="20" t="str">
        <f t="shared" si="16"/>
        <v>403364WYP</v>
      </c>
      <c r="I50" s="1">
        <v>20388535.963392302</v>
      </c>
      <c r="J50" s="1">
        <v>21306918.507833142</v>
      </c>
      <c r="K50" s="1">
        <f t="shared" si="17"/>
        <v>918382.54444083944</v>
      </c>
    </row>
    <row r="51" spans="1:15" x14ac:dyDescent="0.2">
      <c r="A51" s="19" t="s">
        <v>96</v>
      </c>
      <c r="B51" s="22">
        <v>403364</v>
      </c>
      <c r="C51" s="22" t="str">
        <f t="shared" si="14"/>
        <v>UT</v>
      </c>
      <c r="D51" s="20" t="s">
        <v>33</v>
      </c>
      <c r="E51" s="20" t="s">
        <v>71</v>
      </c>
      <c r="F51" s="20" t="s">
        <v>92</v>
      </c>
      <c r="G51" s="20" t="str">
        <f t="shared" si="15"/>
        <v>DDSTPUT</v>
      </c>
      <c r="H51" s="20" t="str">
        <f t="shared" si="16"/>
        <v>403364UT</v>
      </c>
      <c r="I51" s="1">
        <v>103778329.93581314</v>
      </c>
      <c r="J51" s="1">
        <v>110290550.08207083</v>
      </c>
      <c r="K51" s="1">
        <f t="shared" si="17"/>
        <v>6512220.1462576836</v>
      </c>
    </row>
    <row r="52" spans="1:15" x14ac:dyDescent="0.2">
      <c r="A52" s="19" t="s">
        <v>97</v>
      </c>
      <c r="B52" s="22">
        <v>403364</v>
      </c>
      <c r="C52" s="22" t="str">
        <f t="shared" si="14"/>
        <v>ID</v>
      </c>
      <c r="D52" s="20" t="s">
        <v>31</v>
      </c>
      <c r="E52" s="20" t="s">
        <v>71</v>
      </c>
      <c r="F52" s="20" t="s">
        <v>92</v>
      </c>
      <c r="G52" s="20" t="str">
        <f t="shared" si="15"/>
        <v>DDSTPID</v>
      </c>
      <c r="H52" s="20" t="str">
        <f t="shared" si="16"/>
        <v>403364ID</v>
      </c>
      <c r="I52" s="1">
        <v>11778572.789731815</v>
      </c>
      <c r="J52" s="1">
        <v>12328561.404672485</v>
      </c>
      <c r="K52" s="1">
        <f t="shared" si="17"/>
        <v>549988.61494066939</v>
      </c>
    </row>
    <row r="53" spans="1:15" x14ac:dyDescent="0.2">
      <c r="A53" s="19" t="s">
        <v>98</v>
      </c>
      <c r="B53" s="22">
        <v>403364</v>
      </c>
      <c r="C53" s="22" t="str">
        <f t="shared" si="14"/>
        <v>WYU</v>
      </c>
      <c r="D53" s="20" t="s">
        <v>39</v>
      </c>
      <c r="E53" s="20" t="s">
        <v>71</v>
      </c>
      <c r="F53" s="20" t="s">
        <v>92</v>
      </c>
      <c r="G53" s="20" t="str">
        <f t="shared" si="15"/>
        <v>DDSTPWYU</v>
      </c>
      <c r="H53" s="20" t="str">
        <f t="shared" si="16"/>
        <v>403364WYU</v>
      </c>
      <c r="I53" s="1">
        <v>3934041.3857559566</v>
      </c>
      <c r="J53" s="1">
        <v>3924070.9758479344</v>
      </c>
      <c r="K53" s="1">
        <f t="shared" si="17"/>
        <v>-9970.4099080222659</v>
      </c>
    </row>
    <row r="54" spans="1:15" x14ac:dyDescent="0.2">
      <c r="A54" s="19" t="s">
        <v>99</v>
      </c>
      <c r="D54" s="20"/>
      <c r="E54" s="20"/>
      <c r="F54" s="20"/>
      <c r="G54" s="20"/>
      <c r="H54" s="20"/>
      <c r="I54" s="23">
        <f>SUBTOTAL(9,I47:I53)</f>
        <v>229447571.14062238</v>
      </c>
      <c r="J54" s="23">
        <f>SUBTOTAL(9,J47:J53)</f>
        <v>245674710.25256735</v>
      </c>
      <c r="K54" s="23">
        <f>SUBTOTAL(9,K47:K53)</f>
        <v>16227139.111945007</v>
      </c>
      <c r="L54" s="24"/>
      <c r="M54" s="24"/>
      <c r="N54" s="24"/>
      <c r="O54" s="24"/>
    </row>
    <row r="55" spans="1:15" x14ac:dyDescent="0.2">
      <c r="D55" s="20"/>
      <c r="E55" s="20"/>
      <c r="F55" s="20"/>
      <c r="G55" s="20"/>
      <c r="H55" s="20"/>
      <c r="I55" s="1"/>
      <c r="J55" s="1"/>
      <c r="K55" s="1"/>
    </row>
    <row r="56" spans="1:15" x14ac:dyDescent="0.2">
      <c r="A56" s="11" t="s">
        <v>100</v>
      </c>
      <c r="D56" s="20"/>
      <c r="E56" s="20"/>
      <c r="F56" s="20"/>
      <c r="G56" s="20"/>
      <c r="H56" s="20"/>
      <c r="I56" s="1"/>
      <c r="J56" s="1"/>
      <c r="K56" s="1"/>
      <c r="M56" s="1"/>
    </row>
    <row r="57" spans="1:15" x14ac:dyDescent="0.2">
      <c r="A57" s="19" t="s">
        <v>91</v>
      </c>
      <c r="B57" s="19" t="s">
        <v>38</v>
      </c>
      <c r="C57" s="22" t="str">
        <f t="shared" ref="C57:C80" si="18">D57</f>
        <v>CA</v>
      </c>
      <c r="D57" s="20" t="s">
        <v>30</v>
      </c>
      <c r="E57" s="20" t="s">
        <v>71</v>
      </c>
      <c r="F57" s="20" t="s">
        <v>101</v>
      </c>
      <c r="G57" s="20" t="str">
        <f t="shared" ref="G57:G80" si="19">E57&amp;F57&amp;D57</f>
        <v>DGNLPCA</v>
      </c>
      <c r="H57" s="20" t="str">
        <f t="shared" ref="H57:H80" si="20">B57&amp;D57</f>
        <v>403GPCA</v>
      </c>
      <c r="I57" s="1">
        <v>472451.67979285808</v>
      </c>
      <c r="J57" s="1">
        <v>506869.52216569043</v>
      </c>
      <c r="K57" s="1">
        <f t="shared" ref="K57:K80" si="21">J57-I57</f>
        <v>34417.842372832354</v>
      </c>
      <c r="M57" s="1"/>
    </row>
    <row r="58" spans="1:15" x14ac:dyDescent="0.2">
      <c r="A58" s="19" t="s">
        <v>93</v>
      </c>
      <c r="B58" s="19" t="s">
        <v>38</v>
      </c>
      <c r="C58" s="22" t="str">
        <f t="shared" si="18"/>
        <v>OR</v>
      </c>
      <c r="D58" s="20" t="s">
        <v>32</v>
      </c>
      <c r="E58" s="20" t="s">
        <v>71</v>
      </c>
      <c r="F58" s="20" t="s">
        <v>101</v>
      </c>
      <c r="G58" s="20" t="str">
        <f t="shared" si="19"/>
        <v>DGNLPOR</v>
      </c>
      <c r="H58" s="20" t="str">
        <f t="shared" si="20"/>
        <v>403GPOR</v>
      </c>
      <c r="I58" s="1">
        <v>5215426.4105912298</v>
      </c>
      <c r="J58" s="1">
        <v>6337366.1614569556</v>
      </c>
      <c r="K58" s="1">
        <f t="shared" si="21"/>
        <v>1121939.7508657258</v>
      </c>
      <c r="M58" s="1"/>
    </row>
    <row r="59" spans="1:15" x14ac:dyDescent="0.2">
      <c r="A59" s="19" t="s">
        <v>94</v>
      </c>
      <c r="B59" s="19" t="s">
        <v>38</v>
      </c>
      <c r="C59" s="22" t="str">
        <f t="shared" si="18"/>
        <v>WA</v>
      </c>
      <c r="D59" s="20" t="s">
        <v>26</v>
      </c>
      <c r="E59" s="20" t="s">
        <v>71</v>
      </c>
      <c r="F59" s="20" t="s">
        <v>101</v>
      </c>
      <c r="G59" s="20" t="str">
        <f t="shared" si="19"/>
        <v>DGNLPWA</v>
      </c>
      <c r="H59" s="20" t="str">
        <f t="shared" si="20"/>
        <v>403GPWA</v>
      </c>
      <c r="I59" s="1">
        <v>1165111.6758866373</v>
      </c>
      <c r="J59" s="1">
        <v>1237396.9020401337</v>
      </c>
      <c r="K59" s="1">
        <f t="shared" si="21"/>
        <v>72285.22615349642</v>
      </c>
      <c r="M59" s="1"/>
    </row>
    <row r="60" spans="1:15" x14ac:dyDescent="0.2">
      <c r="A60" s="19" t="s">
        <v>95</v>
      </c>
      <c r="B60" s="19" t="s">
        <v>38</v>
      </c>
      <c r="C60" s="22" t="str">
        <f t="shared" si="18"/>
        <v>WYP</v>
      </c>
      <c r="D60" s="20" t="s">
        <v>34</v>
      </c>
      <c r="E60" s="20" t="s">
        <v>71</v>
      </c>
      <c r="F60" s="20" t="s">
        <v>101</v>
      </c>
      <c r="G60" s="20" t="str">
        <f t="shared" si="19"/>
        <v>DGNLPWYP</v>
      </c>
      <c r="H60" s="20" t="str">
        <f t="shared" si="20"/>
        <v>403GPWYP</v>
      </c>
      <c r="I60" s="1">
        <v>2697346.3924469911</v>
      </c>
      <c r="J60" s="1">
        <v>3041780.7410893403</v>
      </c>
      <c r="K60" s="1">
        <f t="shared" si="21"/>
        <v>344434.34864234924</v>
      </c>
      <c r="M60" s="1"/>
    </row>
    <row r="61" spans="1:15" x14ac:dyDescent="0.2">
      <c r="A61" s="19" t="s">
        <v>96</v>
      </c>
      <c r="B61" s="19" t="s">
        <v>38</v>
      </c>
      <c r="C61" s="22" t="str">
        <f t="shared" si="18"/>
        <v>UT</v>
      </c>
      <c r="D61" s="20" t="s">
        <v>33</v>
      </c>
      <c r="E61" s="20" t="s">
        <v>71</v>
      </c>
      <c r="F61" s="20" t="s">
        <v>101</v>
      </c>
      <c r="G61" s="20" t="str">
        <f t="shared" si="19"/>
        <v>DGNLPUT</v>
      </c>
      <c r="H61" s="20" t="str">
        <f t="shared" si="20"/>
        <v>403GPUT</v>
      </c>
      <c r="I61" s="1">
        <v>6218041.8472916661</v>
      </c>
      <c r="J61" s="1">
        <v>6723113.3041125862</v>
      </c>
      <c r="K61" s="1">
        <f t="shared" si="21"/>
        <v>505071.45682092011</v>
      </c>
      <c r="M61" s="1"/>
    </row>
    <row r="62" spans="1:15" x14ac:dyDescent="0.2">
      <c r="A62" s="19" t="s">
        <v>97</v>
      </c>
      <c r="B62" s="19" t="s">
        <v>38</v>
      </c>
      <c r="C62" s="22" t="str">
        <f t="shared" si="18"/>
        <v>ID</v>
      </c>
      <c r="D62" s="20" t="s">
        <v>31</v>
      </c>
      <c r="E62" s="20" t="s">
        <v>71</v>
      </c>
      <c r="F62" s="20" t="s">
        <v>101</v>
      </c>
      <c r="G62" s="20" t="str">
        <f t="shared" si="19"/>
        <v>DGNLPID</v>
      </c>
      <c r="H62" s="20" t="str">
        <f t="shared" si="20"/>
        <v>403GPID</v>
      </c>
      <c r="I62" s="1">
        <v>1217419.4953968052</v>
      </c>
      <c r="J62" s="1">
        <v>1290344.6902194368</v>
      </c>
      <c r="K62" s="1">
        <f t="shared" si="21"/>
        <v>72925.194822631544</v>
      </c>
      <c r="M62" s="1"/>
    </row>
    <row r="63" spans="1:15" x14ac:dyDescent="0.2">
      <c r="A63" s="19" t="s">
        <v>98</v>
      </c>
      <c r="B63" s="19" t="s">
        <v>38</v>
      </c>
      <c r="C63" s="22" t="str">
        <f t="shared" si="18"/>
        <v>WYU</v>
      </c>
      <c r="D63" s="20" t="s">
        <v>39</v>
      </c>
      <c r="E63" s="20" t="s">
        <v>71</v>
      </c>
      <c r="F63" s="20" t="s">
        <v>101</v>
      </c>
      <c r="G63" s="20" t="str">
        <f t="shared" si="19"/>
        <v>DGNLPWYU</v>
      </c>
      <c r="H63" s="20" t="str">
        <f t="shared" si="20"/>
        <v>403GPWYU</v>
      </c>
      <c r="I63" s="1">
        <v>381933.19792470033</v>
      </c>
      <c r="J63" s="1">
        <v>375178.08767573239</v>
      </c>
      <c r="K63" s="1">
        <f t="shared" si="21"/>
        <v>-6755.110248967947</v>
      </c>
      <c r="M63" s="1"/>
    </row>
    <row r="64" spans="1:15" x14ac:dyDescent="0.2">
      <c r="A64" s="19" t="s">
        <v>70</v>
      </c>
      <c r="B64" s="19" t="s">
        <v>38</v>
      </c>
      <c r="C64" s="22" t="str">
        <f t="shared" si="18"/>
        <v>CAGE</v>
      </c>
      <c r="D64" s="20" t="s">
        <v>13</v>
      </c>
      <c r="E64" s="20" t="s">
        <v>71</v>
      </c>
      <c r="F64" s="20" t="s">
        <v>101</v>
      </c>
      <c r="G64" s="20" t="str">
        <f t="shared" si="19"/>
        <v>DGNLPCAGE</v>
      </c>
      <c r="H64" s="20" t="str">
        <f t="shared" si="20"/>
        <v>403GPCAGE</v>
      </c>
      <c r="I64" s="1">
        <v>2781258.8628598903</v>
      </c>
      <c r="J64" s="1">
        <v>2814315.7880939357</v>
      </c>
      <c r="K64" s="1">
        <f t="shared" si="21"/>
        <v>33056.925234045368</v>
      </c>
      <c r="M64" s="1"/>
    </row>
    <row r="65" spans="1:13" x14ac:dyDescent="0.2">
      <c r="A65" s="19" t="s">
        <v>73</v>
      </c>
      <c r="B65" s="19" t="s">
        <v>38</v>
      </c>
      <c r="C65" s="22" t="str">
        <f t="shared" si="18"/>
        <v>CAGW</v>
      </c>
      <c r="D65" s="20" t="s">
        <v>14</v>
      </c>
      <c r="E65" s="20" t="s">
        <v>71</v>
      </c>
      <c r="F65" s="20" t="s">
        <v>101</v>
      </c>
      <c r="G65" s="20" t="str">
        <f t="shared" si="19"/>
        <v>DGNLPCAGW</v>
      </c>
      <c r="H65" s="20" t="str">
        <f t="shared" si="20"/>
        <v>403GPCAGW</v>
      </c>
      <c r="I65" s="1">
        <v>347411.69025384454</v>
      </c>
      <c r="J65" s="1">
        <v>505986.3385435844</v>
      </c>
      <c r="K65" s="1">
        <f t="shared" si="21"/>
        <v>158574.64828973985</v>
      </c>
      <c r="M65" s="1"/>
    </row>
    <row r="66" spans="1:13" x14ac:dyDescent="0.2">
      <c r="A66" s="19" t="s">
        <v>74</v>
      </c>
      <c r="B66" s="19" t="s">
        <v>38</v>
      </c>
      <c r="C66" s="22" t="str">
        <f t="shared" si="18"/>
        <v>SG</v>
      </c>
      <c r="D66" s="20" t="s">
        <v>15</v>
      </c>
      <c r="E66" s="20" t="s">
        <v>71</v>
      </c>
      <c r="F66" s="20" t="s">
        <v>101</v>
      </c>
      <c r="G66" s="20" t="str">
        <f t="shared" si="19"/>
        <v>DGNLPSG</v>
      </c>
      <c r="H66" s="20" t="str">
        <f t="shared" si="20"/>
        <v>403GPSG</v>
      </c>
      <c r="I66" s="1">
        <v>7546079.5623899829</v>
      </c>
      <c r="J66" s="1">
        <v>7443977.8881065398</v>
      </c>
      <c r="K66" s="1">
        <f t="shared" si="21"/>
        <v>-102101.67428344302</v>
      </c>
      <c r="M66" s="1"/>
    </row>
    <row r="67" spans="1:13" x14ac:dyDescent="0.2">
      <c r="A67" s="19" t="s">
        <v>102</v>
      </c>
      <c r="B67" s="19" t="s">
        <v>38</v>
      </c>
      <c r="C67" s="22" t="str">
        <f t="shared" si="18"/>
        <v>SO</v>
      </c>
      <c r="D67" s="20" t="s">
        <v>41</v>
      </c>
      <c r="E67" s="20" t="s">
        <v>71</v>
      </c>
      <c r="F67" s="20" t="s">
        <v>101</v>
      </c>
      <c r="G67" s="20" t="str">
        <f t="shared" si="19"/>
        <v>DGNLPSO</v>
      </c>
      <c r="H67" s="20" t="str">
        <f t="shared" si="20"/>
        <v>403GPSO</v>
      </c>
      <c r="I67" s="1">
        <v>25289786.121432707</v>
      </c>
      <c r="J67" s="1">
        <v>33697795.246230274</v>
      </c>
      <c r="K67" s="1">
        <f t="shared" si="21"/>
        <v>8408009.1247975677</v>
      </c>
      <c r="M67" s="1"/>
    </row>
    <row r="68" spans="1:13" hidden="1" x14ac:dyDescent="0.2">
      <c r="C68" s="22"/>
      <c r="D68" s="20"/>
      <c r="E68" s="20"/>
      <c r="F68" s="20"/>
      <c r="G68" s="20"/>
      <c r="H68" s="20"/>
      <c r="I68" s="1"/>
      <c r="J68" s="1"/>
      <c r="K68" s="1"/>
      <c r="M68" s="1"/>
    </row>
    <row r="69" spans="1:13" hidden="1" x14ac:dyDescent="0.2">
      <c r="C69" s="22"/>
      <c r="D69" s="20"/>
      <c r="E69" s="20"/>
      <c r="F69" s="20"/>
      <c r="G69" s="20"/>
      <c r="H69" s="20"/>
      <c r="I69" s="1"/>
      <c r="J69" s="1"/>
      <c r="K69" s="1"/>
      <c r="M69" s="1"/>
    </row>
    <row r="70" spans="1:13" hidden="1" x14ac:dyDescent="0.2">
      <c r="C70" s="22"/>
      <c r="D70" s="20"/>
      <c r="E70" s="20"/>
      <c r="F70" s="20"/>
      <c r="G70" s="20"/>
      <c r="H70" s="20"/>
      <c r="I70" s="1"/>
      <c r="J70" s="1"/>
      <c r="K70" s="1"/>
      <c r="M70" s="1"/>
    </row>
    <row r="71" spans="1:13" hidden="1" x14ac:dyDescent="0.2">
      <c r="C71" s="22"/>
      <c r="D71" s="20"/>
      <c r="E71" s="20"/>
      <c r="F71" s="20"/>
      <c r="G71" s="20"/>
      <c r="H71" s="20"/>
      <c r="I71" s="1"/>
      <c r="J71" s="1"/>
      <c r="K71" s="1"/>
      <c r="M71" s="1"/>
    </row>
    <row r="72" spans="1:13" hidden="1" x14ac:dyDescent="0.2">
      <c r="C72" s="22"/>
      <c r="D72" s="20"/>
      <c r="E72" s="20"/>
      <c r="F72" s="20"/>
      <c r="G72" s="20"/>
      <c r="H72" s="20"/>
      <c r="I72" s="1"/>
      <c r="J72" s="1"/>
      <c r="K72" s="1"/>
      <c r="M72" s="1"/>
    </row>
    <row r="73" spans="1:13" hidden="1" x14ac:dyDescent="0.2">
      <c r="C73" s="22"/>
      <c r="D73" s="20"/>
      <c r="E73" s="20"/>
      <c r="F73" s="20"/>
      <c r="G73" s="20"/>
      <c r="H73" s="20"/>
      <c r="I73" s="1"/>
      <c r="J73" s="1"/>
      <c r="K73" s="1"/>
      <c r="M73" s="1"/>
    </row>
    <row r="74" spans="1:13" hidden="1" x14ac:dyDescent="0.2">
      <c r="C74" s="22"/>
      <c r="D74" s="20"/>
      <c r="E74" s="20"/>
      <c r="F74" s="20"/>
      <c r="G74" s="20"/>
      <c r="H74" s="20"/>
      <c r="I74" s="1"/>
      <c r="J74" s="1"/>
      <c r="K74" s="1"/>
      <c r="M74" s="1"/>
    </row>
    <row r="75" spans="1:13" hidden="1" x14ac:dyDescent="0.2">
      <c r="C75" s="22"/>
      <c r="D75" s="20"/>
      <c r="E75" s="20"/>
      <c r="F75" s="20"/>
      <c r="G75" s="20"/>
      <c r="H75" s="20"/>
      <c r="I75" s="1"/>
      <c r="J75" s="1"/>
      <c r="K75" s="1"/>
      <c r="M75" s="1"/>
    </row>
    <row r="76" spans="1:13" hidden="1" x14ac:dyDescent="0.2">
      <c r="C76" s="22"/>
      <c r="D76" s="20"/>
      <c r="E76" s="20"/>
      <c r="F76" s="20"/>
      <c r="G76" s="20"/>
      <c r="H76" s="20"/>
      <c r="I76" s="1"/>
      <c r="J76" s="1"/>
      <c r="K76" s="1"/>
      <c r="M76" s="1"/>
    </row>
    <row r="77" spans="1:13" x14ac:dyDescent="0.2">
      <c r="A77" s="19" t="s">
        <v>77</v>
      </c>
      <c r="B77" s="19" t="s">
        <v>38</v>
      </c>
      <c r="C77" s="22" t="str">
        <f t="shared" si="18"/>
        <v>JBG</v>
      </c>
      <c r="D77" s="20" t="s">
        <v>17</v>
      </c>
      <c r="E77" s="20" t="s">
        <v>71</v>
      </c>
      <c r="F77" s="20" t="s">
        <v>101</v>
      </c>
      <c r="G77" s="20" t="str">
        <f t="shared" si="19"/>
        <v>DGNLPJBG</v>
      </c>
      <c r="H77" s="20" t="str">
        <f t="shared" si="20"/>
        <v>403GPJBG</v>
      </c>
      <c r="I77" s="1">
        <v>390906.13757344155</v>
      </c>
      <c r="J77" s="1">
        <v>366586.16361622297</v>
      </c>
      <c r="K77" s="1">
        <f t="shared" si="21"/>
        <v>-24319.973957218579</v>
      </c>
      <c r="M77" s="1"/>
    </row>
    <row r="78" spans="1:13" x14ac:dyDescent="0.2">
      <c r="A78" s="19" t="s">
        <v>77</v>
      </c>
      <c r="B78" s="19" t="s">
        <v>38</v>
      </c>
      <c r="C78" s="22" t="str">
        <f t="shared" si="18"/>
        <v>JBE</v>
      </c>
      <c r="D78" s="20" t="s">
        <v>42</v>
      </c>
      <c r="E78" s="20" t="s">
        <v>71</v>
      </c>
      <c r="F78" s="20" t="s">
        <v>101</v>
      </c>
      <c r="G78" s="20" t="str">
        <f t="shared" si="19"/>
        <v>DGNLPJBE</v>
      </c>
      <c r="H78" s="20" t="str">
        <f t="shared" si="20"/>
        <v>403GPJBE</v>
      </c>
      <c r="I78" s="1">
        <v>0</v>
      </c>
      <c r="J78" s="1">
        <v>0</v>
      </c>
      <c r="K78" s="1">
        <f t="shared" si="21"/>
        <v>0</v>
      </c>
      <c r="M78" s="1"/>
    </row>
    <row r="79" spans="1:13" x14ac:dyDescent="0.2">
      <c r="A79" s="19" t="s">
        <v>103</v>
      </c>
      <c r="B79" s="19" t="s">
        <v>38</v>
      </c>
      <c r="C79" s="22" t="str">
        <f t="shared" si="18"/>
        <v>CN</v>
      </c>
      <c r="D79" s="20" t="s">
        <v>43</v>
      </c>
      <c r="E79" s="20" t="s">
        <v>71</v>
      </c>
      <c r="F79" s="20" t="s">
        <v>101</v>
      </c>
      <c r="G79" s="20" t="str">
        <f t="shared" si="19"/>
        <v>DGNLPCN</v>
      </c>
      <c r="H79" s="20" t="str">
        <f t="shared" si="20"/>
        <v>403GPCN</v>
      </c>
      <c r="I79" s="1">
        <v>825701.91856831091</v>
      </c>
      <c r="J79" s="1">
        <v>757289.79501246591</v>
      </c>
      <c r="K79" s="1">
        <f t="shared" si="21"/>
        <v>-68412.123555844999</v>
      </c>
    </row>
    <row r="80" spans="1:13" x14ac:dyDescent="0.2">
      <c r="A80" s="19" t="s">
        <v>104</v>
      </c>
      <c r="B80" s="19" t="s">
        <v>38</v>
      </c>
      <c r="C80" s="22" t="str">
        <f t="shared" si="18"/>
        <v>CAEE</v>
      </c>
      <c r="D80" s="20" t="s">
        <v>44</v>
      </c>
      <c r="E80" s="20" t="s">
        <v>71</v>
      </c>
      <c r="F80" s="20" t="s">
        <v>101</v>
      </c>
      <c r="G80" s="20" t="str">
        <f t="shared" si="19"/>
        <v>DGNLPCAEE</v>
      </c>
      <c r="H80" s="20" t="str">
        <f t="shared" si="20"/>
        <v>403GPCAEE</v>
      </c>
      <c r="I80" s="1">
        <v>109883.72084620541</v>
      </c>
      <c r="J80" s="1">
        <v>104906.05001438387</v>
      </c>
      <c r="K80" s="1">
        <f t="shared" si="21"/>
        <v>-4977.6708318215387</v>
      </c>
    </row>
    <row r="81" spans="1:15" x14ac:dyDescent="0.2">
      <c r="A81" s="19" t="s">
        <v>105</v>
      </c>
      <c r="D81" s="20"/>
      <c r="E81" s="20"/>
      <c r="F81" s="20"/>
      <c r="G81" s="20"/>
      <c r="H81" s="20"/>
      <c r="I81" s="23">
        <f>SUBTOTAL(9,I57:I80)</f>
        <v>54658758.713255271</v>
      </c>
      <c r="J81" s="23">
        <f>SUBTOTAL(9,J57:J80)</f>
        <v>65202906.678377286</v>
      </c>
      <c r="K81" s="23">
        <f>SUBTOTAL(9,K57:K80)</f>
        <v>10544147.965122012</v>
      </c>
      <c r="L81" s="24"/>
      <c r="M81" s="24"/>
      <c r="N81" s="24"/>
      <c r="O81" s="24"/>
    </row>
    <row r="82" spans="1:15" x14ac:dyDescent="0.2">
      <c r="D82" s="20"/>
      <c r="E82" s="20"/>
      <c r="F82" s="20"/>
      <c r="G82" s="20"/>
      <c r="H82" s="20"/>
      <c r="I82" s="1"/>
      <c r="J82" s="1"/>
      <c r="K82" s="1"/>
    </row>
    <row r="83" spans="1:15" x14ac:dyDescent="0.2">
      <c r="D83" s="20"/>
      <c r="E83" s="20"/>
      <c r="F83" s="20"/>
      <c r="G83" s="20"/>
      <c r="H83" s="20"/>
      <c r="I83" s="1"/>
      <c r="J83" s="1"/>
      <c r="K83" s="1"/>
    </row>
    <row r="84" spans="1:15" x14ac:dyDescent="0.2">
      <c r="A84" s="11" t="s">
        <v>45</v>
      </c>
      <c r="D84" s="20"/>
      <c r="E84" s="20"/>
      <c r="F84" s="20"/>
      <c r="G84" s="20"/>
      <c r="H84" s="20"/>
      <c r="I84" s="23">
        <f>SUBTOTAL(9,I12:I82)</f>
        <v>953160345.21463096</v>
      </c>
      <c r="J84" s="23">
        <f>SUBTOTAL(9,J12:J82)</f>
        <v>997842129.64577365</v>
      </c>
      <c r="K84" s="15">
        <f>SUBTOTAL(9,K12:K82)</f>
        <v>44681784.431142852</v>
      </c>
      <c r="L84" s="24"/>
      <c r="M84" s="24"/>
      <c r="N84" s="24"/>
      <c r="O84" s="24"/>
    </row>
    <row r="85" spans="1:15" x14ac:dyDescent="0.2">
      <c r="D85" s="20"/>
      <c r="E85" s="20"/>
      <c r="F85" s="20"/>
      <c r="G85" s="20"/>
      <c r="H85" s="20"/>
      <c r="I85" s="1"/>
      <c r="J85" s="1"/>
      <c r="K85" s="16" t="s">
        <v>106</v>
      </c>
      <c r="N85" s="25"/>
    </row>
    <row r="86" spans="1:15" x14ac:dyDescent="0.2">
      <c r="D86" s="20"/>
      <c r="E86" s="20"/>
      <c r="F86" s="20"/>
      <c r="G86" s="20"/>
      <c r="H86" s="20"/>
      <c r="I86" s="1"/>
      <c r="J86" s="1"/>
      <c r="K86" s="1"/>
    </row>
    <row r="87" spans="1:15" x14ac:dyDescent="0.2">
      <c r="A87" s="11" t="s">
        <v>107</v>
      </c>
      <c r="D87" s="20"/>
      <c r="E87" s="20"/>
      <c r="F87" s="20"/>
      <c r="G87" s="20"/>
      <c r="H87" s="20"/>
      <c r="I87" s="1"/>
      <c r="J87" s="1"/>
      <c r="K87" s="1"/>
    </row>
    <row r="88" spans="1:15" ht="9" customHeight="1" x14ac:dyDescent="0.2">
      <c r="A88" s="11"/>
      <c r="D88" s="20"/>
      <c r="E88" s="20"/>
      <c r="F88" s="20"/>
      <c r="G88" s="20"/>
      <c r="H88" s="20"/>
      <c r="I88" s="1"/>
      <c r="J88" s="1"/>
      <c r="K88" s="1"/>
    </row>
    <row r="89" spans="1:15" x14ac:dyDescent="0.2">
      <c r="A89" s="11" t="s">
        <v>108</v>
      </c>
      <c r="D89" s="20"/>
      <c r="E89" s="20"/>
      <c r="F89" s="20"/>
      <c r="G89" s="20"/>
      <c r="H89" s="20"/>
      <c r="I89" s="1"/>
      <c r="J89" s="1"/>
      <c r="K89" s="1"/>
    </row>
    <row r="90" spans="1:15" x14ac:dyDescent="0.2">
      <c r="A90" s="19" t="s">
        <v>91</v>
      </c>
      <c r="B90" s="26" t="s">
        <v>49</v>
      </c>
      <c r="C90" s="22" t="str">
        <f t="shared" ref="C90:C116" si="22">D90</f>
        <v>CA</v>
      </c>
      <c r="D90" s="27" t="s">
        <v>30</v>
      </c>
      <c r="E90" s="27" t="s">
        <v>109</v>
      </c>
      <c r="F90" s="27" t="s">
        <v>110</v>
      </c>
      <c r="G90" s="27" t="str">
        <f t="shared" ref="G90:G116" si="23">E90&amp;F90&amp;D90</f>
        <v>AINTPCA</v>
      </c>
      <c r="H90" s="27" t="str">
        <f t="shared" ref="H90:H116" si="24">B90&amp;D90</f>
        <v>404IPCA</v>
      </c>
      <c r="I90" s="1">
        <v>91.86</v>
      </c>
      <c r="J90" s="1">
        <v>91.86</v>
      </c>
      <c r="K90" s="1">
        <f t="shared" ref="K90:K116" si="25">J90-I90</f>
        <v>0</v>
      </c>
      <c r="M90" s="1"/>
    </row>
    <row r="91" spans="1:15" x14ac:dyDescent="0.2">
      <c r="A91" s="19" t="s">
        <v>103</v>
      </c>
      <c r="B91" s="26" t="s">
        <v>49</v>
      </c>
      <c r="C91" s="22" t="str">
        <f t="shared" si="22"/>
        <v>CN</v>
      </c>
      <c r="D91" s="27" t="s">
        <v>43</v>
      </c>
      <c r="E91" s="27" t="s">
        <v>109</v>
      </c>
      <c r="F91" s="27" t="s">
        <v>110</v>
      </c>
      <c r="G91" s="27" t="str">
        <f t="shared" si="23"/>
        <v>AINTPCN</v>
      </c>
      <c r="H91" s="27" t="str">
        <f t="shared" si="24"/>
        <v>404IPCN</v>
      </c>
      <c r="I91" s="1">
        <v>14731618.689966224</v>
      </c>
      <c r="J91" s="1">
        <v>14596072.005110875</v>
      </c>
      <c r="K91" s="1">
        <f t="shared" si="25"/>
        <v>-135546.68485534936</v>
      </c>
      <c r="M91" s="1"/>
    </row>
    <row r="92" spans="1:15" x14ac:dyDescent="0.2">
      <c r="A92" s="19" t="s">
        <v>77</v>
      </c>
      <c r="B92" s="26" t="s">
        <v>49</v>
      </c>
      <c r="C92" s="22" t="str">
        <f t="shared" si="22"/>
        <v>JBG</v>
      </c>
      <c r="D92" s="28" t="s">
        <v>17</v>
      </c>
      <c r="E92" s="28" t="s">
        <v>109</v>
      </c>
      <c r="F92" s="28" t="s">
        <v>110</v>
      </c>
      <c r="G92" s="28" t="str">
        <f t="shared" si="23"/>
        <v>AINTPJBG</v>
      </c>
      <c r="H92" s="28" t="str">
        <f t="shared" si="24"/>
        <v>404IPJBG</v>
      </c>
      <c r="I92" s="1">
        <v>306808.2</v>
      </c>
      <c r="J92" s="1">
        <v>306808.2</v>
      </c>
      <c r="K92" s="1">
        <f t="shared" si="25"/>
        <v>0</v>
      </c>
      <c r="M92" s="1"/>
    </row>
    <row r="93" spans="1:15" x14ac:dyDescent="0.2">
      <c r="A93" s="19" t="s">
        <v>97</v>
      </c>
      <c r="B93" s="26" t="s">
        <v>49</v>
      </c>
      <c r="C93" s="22" t="str">
        <f t="shared" si="22"/>
        <v>ID</v>
      </c>
      <c r="D93" s="28" t="s">
        <v>31</v>
      </c>
      <c r="E93" s="28" t="s">
        <v>109</v>
      </c>
      <c r="F93" s="28" t="s">
        <v>110</v>
      </c>
      <c r="G93" s="28" t="str">
        <f t="shared" si="23"/>
        <v>AINTPID</v>
      </c>
      <c r="H93" s="28" t="str">
        <f t="shared" si="24"/>
        <v>404IPID</v>
      </c>
      <c r="I93" s="1">
        <v>22564.114957303496</v>
      </c>
      <c r="J93" s="1">
        <v>22558.767693738133</v>
      </c>
      <c r="K93" s="1">
        <f t="shared" si="25"/>
        <v>-5.3472635653633915</v>
      </c>
      <c r="M93" s="1"/>
    </row>
    <row r="94" spans="1:15" x14ac:dyDescent="0.2">
      <c r="A94" s="19" t="s">
        <v>93</v>
      </c>
      <c r="B94" s="26" t="s">
        <v>49</v>
      </c>
      <c r="C94" s="22" t="str">
        <f t="shared" si="22"/>
        <v>OR</v>
      </c>
      <c r="D94" s="27" t="s">
        <v>32</v>
      </c>
      <c r="E94" s="27" t="s">
        <v>109</v>
      </c>
      <c r="F94" s="27" t="s">
        <v>110</v>
      </c>
      <c r="G94" s="27" t="str">
        <f t="shared" si="23"/>
        <v>AINTPOR</v>
      </c>
      <c r="H94" s="27" t="str">
        <f t="shared" si="24"/>
        <v>404IPOR</v>
      </c>
      <c r="I94" s="1">
        <v>11469.905243602483</v>
      </c>
      <c r="J94" s="1">
        <v>11459.050875421339</v>
      </c>
      <c r="K94" s="1">
        <f t="shared" si="25"/>
        <v>-10.854368181144309</v>
      </c>
      <c r="M94" s="1"/>
    </row>
    <row r="95" spans="1:15" x14ac:dyDescent="0.2">
      <c r="A95" s="19" t="s">
        <v>104</v>
      </c>
      <c r="B95" s="26" t="s">
        <v>49</v>
      </c>
      <c r="C95" s="22" t="str">
        <f t="shared" si="22"/>
        <v>CAEE</v>
      </c>
      <c r="D95" s="27" t="s">
        <v>44</v>
      </c>
      <c r="E95" s="27" t="s">
        <v>109</v>
      </c>
      <c r="F95" s="27" t="s">
        <v>110</v>
      </c>
      <c r="G95" s="27" t="str">
        <f t="shared" si="23"/>
        <v>AINTPCAEE</v>
      </c>
      <c r="H95" s="27" t="str">
        <f t="shared" si="24"/>
        <v>404IPCAEE</v>
      </c>
      <c r="I95" s="1">
        <v>-42.812094032581498</v>
      </c>
      <c r="J95" s="1">
        <v>-974.79814104887225</v>
      </c>
      <c r="K95" s="1">
        <f t="shared" si="25"/>
        <v>-931.98604701629074</v>
      </c>
      <c r="M95" s="1"/>
    </row>
    <row r="96" spans="1:15" x14ac:dyDescent="0.2">
      <c r="A96" s="19" t="s">
        <v>74</v>
      </c>
      <c r="B96" s="26" t="s">
        <v>49</v>
      </c>
      <c r="C96" s="22" t="str">
        <f t="shared" si="22"/>
        <v>SG</v>
      </c>
      <c r="D96" s="27" t="s">
        <v>15</v>
      </c>
      <c r="E96" s="27" t="s">
        <v>109</v>
      </c>
      <c r="F96" s="27" t="s">
        <v>110</v>
      </c>
      <c r="G96" s="27" t="str">
        <f t="shared" si="23"/>
        <v>AINTPSG</v>
      </c>
      <c r="H96" s="27" t="str">
        <f t="shared" si="24"/>
        <v>404IPSG</v>
      </c>
      <c r="I96" s="1">
        <v>3565195.2498653866</v>
      </c>
      <c r="J96" s="1">
        <v>3551497.1713266559</v>
      </c>
      <c r="K96" s="1">
        <f t="shared" si="25"/>
        <v>-13698.078538730741</v>
      </c>
      <c r="M96" s="1"/>
    </row>
    <row r="97" spans="1:13" x14ac:dyDescent="0.2">
      <c r="A97" s="19" t="s">
        <v>70</v>
      </c>
      <c r="B97" s="26" t="s">
        <v>49</v>
      </c>
      <c r="C97" s="22" t="str">
        <f t="shared" si="22"/>
        <v>CAGE</v>
      </c>
      <c r="D97" s="27" t="s">
        <v>13</v>
      </c>
      <c r="E97" s="27" t="s">
        <v>109</v>
      </c>
      <c r="F97" s="27" t="s">
        <v>110</v>
      </c>
      <c r="G97" s="27" t="str">
        <f t="shared" si="23"/>
        <v>AINTPCAGE</v>
      </c>
      <c r="H97" s="27" t="str">
        <f t="shared" si="24"/>
        <v>404IPCAGE</v>
      </c>
      <c r="I97" s="1">
        <v>2844882.918703849</v>
      </c>
      <c r="J97" s="1">
        <v>2836541.313121289</v>
      </c>
      <c r="K97" s="1">
        <f t="shared" si="25"/>
        <v>-8341.6055825599469</v>
      </c>
      <c r="M97" s="1"/>
    </row>
    <row r="98" spans="1:13" x14ac:dyDescent="0.2">
      <c r="A98" s="19" t="s">
        <v>73</v>
      </c>
      <c r="B98" s="26" t="s">
        <v>49</v>
      </c>
      <c r="C98" s="22" t="str">
        <f t="shared" si="22"/>
        <v>CAGW</v>
      </c>
      <c r="D98" s="27" t="s">
        <v>14</v>
      </c>
      <c r="E98" s="27" t="s">
        <v>109</v>
      </c>
      <c r="F98" s="27" t="s">
        <v>110</v>
      </c>
      <c r="G98" s="27" t="str">
        <f t="shared" si="23"/>
        <v>AINTPCAGW</v>
      </c>
      <c r="H98" s="27" t="str">
        <f t="shared" si="24"/>
        <v>404IPCAGW</v>
      </c>
      <c r="I98" s="1">
        <v>521723.19686359912</v>
      </c>
      <c r="J98" s="1">
        <v>521423.91896100843</v>
      </c>
      <c r="K98" s="1">
        <f t="shared" si="25"/>
        <v>-299.27790259069297</v>
      </c>
      <c r="M98" s="1"/>
    </row>
    <row r="99" spans="1:13" x14ac:dyDescent="0.2">
      <c r="A99" s="19" t="s">
        <v>111</v>
      </c>
      <c r="B99" s="26" t="s">
        <v>49</v>
      </c>
      <c r="C99" s="22" t="s">
        <v>20</v>
      </c>
      <c r="D99" s="20" t="s">
        <v>14</v>
      </c>
      <c r="E99" s="20" t="s">
        <v>109</v>
      </c>
      <c r="F99" s="20" t="s">
        <v>112</v>
      </c>
      <c r="G99" s="20" t="str">
        <f t="shared" si="23"/>
        <v>AHYDPKACAGW</v>
      </c>
      <c r="H99" s="20" t="str">
        <f t="shared" si="24"/>
        <v>404IPCAGW</v>
      </c>
      <c r="I99" s="1">
        <v>0</v>
      </c>
      <c r="J99" s="1">
        <v>0</v>
      </c>
      <c r="K99" s="1">
        <f t="shared" si="25"/>
        <v>0</v>
      </c>
      <c r="M99" s="1"/>
    </row>
    <row r="100" spans="1:13" x14ac:dyDescent="0.2">
      <c r="A100" s="19" t="s">
        <v>102</v>
      </c>
      <c r="B100" s="26" t="s">
        <v>49</v>
      </c>
      <c r="C100" s="22" t="str">
        <f t="shared" si="22"/>
        <v>SO</v>
      </c>
      <c r="D100" s="27" t="s">
        <v>41</v>
      </c>
      <c r="E100" s="27" t="s">
        <v>109</v>
      </c>
      <c r="F100" s="27" t="s">
        <v>110</v>
      </c>
      <c r="G100" s="27" t="str">
        <f t="shared" si="23"/>
        <v>AINTPSO</v>
      </c>
      <c r="H100" s="27" t="str">
        <f t="shared" si="24"/>
        <v>404IPSO</v>
      </c>
      <c r="I100" s="1">
        <v>40213990.641386062</v>
      </c>
      <c r="J100" s="1">
        <v>57741710.579158567</v>
      </c>
      <c r="K100" s="1">
        <f t="shared" si="25"/>
        <v>17527719.937772505</v>
      </c>
      <c r="M100" s="1"/>
    </row>
    <row r="101" spans="1:13" x14ac:dyDescent="0.2">
      <c r="A101" s="19" t="s">
        <v>102</v>
      </c>
      <c r="B101" s="26" t="s">
        <v>49</v>
      </c>
      <c r="C101" s="22" t="str">
        <f t="shared" si="22"/>
        <v>OTHER</v>
      </c>
      <c r="D101" s="27" t="s">
        <v>16</v>
      </c>
      <c r="E101" s="27" t="s">
        <v>109</v>
      </c>
      <c r="F101" s="27" t="s">
        <v>110</v>
      </c>
      <c r="G101" s="27" t="str">
        <f t="shared" si="23"/>
        <v>AINTPOTHER</v>
      </c>
      <c r="H101" s="27" t="str">
        <f t="shared" si="24"/>
        <v>404IPOTHER</v>
      </c>
      <c r="I101" s="1">
        <v>0</v>
      </c>
      <c r="J101" s="1">
        <v>0</v>
      </c>
      <c r="K101" s="1">
        <f t="shared" si="25"/>
        <v>0</v>
      </c>
      <c r="M101" s="1"/>
    </row>
    <row r="102" spans="1:13" x14ac:dyDescent="0.2">
      <c r="A102" s="19" t="s">
        <v>74</v>
      </c>
      <c r="B102" s="26" t="s">
        <v>49</v>
      </c>
      <c r="C102" s="22" t="str">
        <f t="shared" si="22"/>
        <v>SG-U</v>
      </c>
      <c r="D102" s="27" t="s">
        <v>21</v>
      </c>
      <c r="E102" s="27" t="s">
        <v>109</v>
      </c>
      <c r="F102" s="27" t="s">
        <v>110</v>
      </c>
      <c r="G102" s="27" t="str">
        <f t="shared" si="23"/>
        <v>AINTPSG-U</v>
      </c>
      <c r="H102" s="27" t="str">
        <f t="shared" si="24"/>
        <v>404IPSG-U</v>
      </c>
      <c r="I102" s="1">
        <v>322641.35496922617</v>
      </c>
      <c r="J102" s="1">
        <v>316128.43823061296</v>
      </c>
      <c r="K102" s="1">
        <f t="shared" si="25"/>
        <v>-6512.9167386132176</v>
      </c>
      <c r="M102" s="1"/>
    </row>
    <row r="103" spans="1:13" x14ac:dyDescent="0.2">
      <c r="A103" s="19" t="s">
        <v>74</v>
      </c>
      <c r="B103" s="26" t="s">
        <v>49</v>
      </c>
      <c r="C103" s="22" t="str">
        <f t="shared" si="22"/>
        <v>SG-P</v>
      </c>
      <c r="D103" s="27" t="s">
        <v>20</v>
      </c>
      <c r="E103" s="27" t="s">
        <v>109</v>
      </c>
      <c r="F103" s="27" t="s">
        <v>110</v>
      </c>
      <c r="G103" s="27" t="str">
        <f t="shared" si="23"/>
        <v>AINTPSG-P</v>
      </c>
      <c r="H103" s="27" t="str">
        <f t="shared" si="24"/>
        <v>404IPSG-P</v>
      </c>
      <c r="I103" s="1">
        <v>2679539.4217861053</v>
      </c>
      <c r="J103" s="1">
        <v>2678087.7576791579</v>
      </c>
      <c r="K103" s="1">
        <f t="shared" si="25"/>
        <v>-1451.6641069473699</v>
      </c>
      <c r="M103" s="1"/>
    </row>
    <row r="104" spans="1:13" hidden="1" x14ac:dyDescent="0.2">
      <c r="B104" s="26"/>
      <c r="C104" s="22"/>
      <c r="D104" s="27"/>
      <c r="E104" s="27"/>
      <c r="F104" s="27"/>
      <c r="G104" s="27"/>
      <c r="H104" s="27"/>
      <c r="I104" s="1"/>
      <c r="J104" s="1"/>
      <c r="K104" s="1"/>
      <c r="M104" s="1"/>
    </row>
    <row r="105" spans="1:13" hidden="1" x14ac:dyDescent="0.2">
      <c r="B105" s="26"/>
      <c r="C105" s="22"/>
      <c r="D105" s="27"/>
      <c r="E105" s="27"/>
      <c r="F105" s="27"/>
      <c r="G105" s="27"/>
      <c r="H105" s="27"/>
      <c r="I105" s="1"/>
      <c r="J105" s="1"/>
      <c r="K105" s="1"/>
      <c r="M105" s="1"/>
    </row>
    <row r="106" spans="1:13" hidden="1" x14ac:dyDescent="0.2">
      <c r="B106" s="26"/>
      <c r="C106" s="22"/>
      <c r="D106" s="27"/>
      <c r="E106" s="27"/>
      <c r="F106" s="27"/>
      <c r="G106" s="27"/>
      <c r="H106" s="27"/>
      <c r="I106" s="1"/>
      <c r="J106" s="1"/>
      <c r="K106" s="1"/>
      <c r="M106" s="1"/>
    </row>
    <row r="107" spans="1:13" hidden="1" x14ac:dyDescent="0.2">
      <c r="B107" s="26"/>
      <c r="C107" s="22"/>
      <c r="D107" s="27"/>
      <c r="E107" s="27"/>
      <c r="F107" s="27"/>
      <c r="G107" s="27"/>
      <c r="H107" s="27"/>
      <c r="I107" s="1"/>
      <c r="J107" s="1"/>
      <c r="K107" s="1"/>
      <c r="M107" s="1"/>
    </row>
    <row r="108" spans="1:13" hidden="1" x14ac:dyDescent="0.2">
      <c r="B108" s="26"/>
      <c r="C108" s="22"/>
      <c r="D108" s="27"/>
      <c r="E108" s="27"/>
      <c r="F108" s="27"/>
      <c r="G108" s="27"/>
      <c r="H108" s="27"/>
      <c r="I108" s="1"/>
      <c r="J108" s="1"/>
      <c r="K108" s="1"/>
      <c r="M108" s="1"/>
    </row>
    <row r="109" spans="1:13" hidden="1" x14ac:dyDescent="0.2">
      <c r="B109" s="26"/>
      <c r="C109" s="22"/>
      <c r="D109" s="27"/>
      <c r="E109" s="27"/>
      <c r="F109" s="27"/>
      <c r="G109" s="27"/>
      <c r="H109" s="27"/>
      <c r="I109" s="1"/>
      <c r="J109" s="1"/>
      <c r="K109" s="1"/>
      <c r="M109" s="1"/>
    </row>
    <row r="110" spans="1:13" hidden="1" x14ac:dyDescent="0.2">
      <c r="B110" s="26"/>
      <c r="C110" s="22"/>
      <c r="D110" s="27"/>
      <c r="E110" s="27"/>
      <c r="F110" s="27"/>
      <c r="G110" s="27"/>
      <c r="H110" s="27"/>
      <c r="I110" s="1"/>
      <c r="J110" s="1"/>
      <c r="K110" s="1"/>
      <c r="M110" s="1"/>
    </row>
    <row r="111" spans="1:13" hidden="1" x14ac:dyDescent="0.2">
      <c r="B111" s="26"/>
      <c r="C111" s="22"/>
      <c r="D111" s="27"/>
      <c r="E111" s="27"/>
      <c r="F111" s="27"/>
      <c r="G111" s="27"/>
      <c r="H111" s="27"/>
      <c r="I111" s="1"/>
      <c r="J111" s="1"/>
      <c r="K111" s="1"/>
    </row>
    <row r="112" spans="1:13" hidden="1" x14ac:dyDescent="0.2">
      <c r="B112" s="26"/>
      <c r="C112" s="22"/>
      <c r="D112" s="27"/>
      <c r="E112" s="27"/>
      <c r="F112" s="27"/>
      <c r="G112" s="27"/>
      <c r="H112" s="27"/>
      <c r="I112" s="1"/>
      <c r="J112" s="1"/>
      <c r="K112" s="1"/>
    </row>
    <row r="113" spans="1:15" x14ac:dyDescent="0.2">
      <c r="A113" s="19" t="s">
        <v>96</v>
      </c>
      <c r="B113" s="26" t="s">
        <v>49</v>
      </c>
      <c r="C113" s="22" t="str">
        <f t="shared" si="22"/>
        <v>UT</v>
      </c>
      <c r="D113" s="27" t="s">
        <v>33</v>
      </c>
      <c r="E113" s="27" t="s">
        <v>109</v>
      </c>
      <c r="F113" s="27" t="s">
        <v>110</v>
      </c>
      <c r="G113" s="27" t="str">
        <f t="shared" si="23"/>
        <v>AINTPUT</v>
      </c>
      <c r="H113" s="27" t="str">
        <f t="shared" si="24"/>
        <v>404IPUT</v>
      </c>
      <c r="I113" s="1">
        <v>36745.709181763174</v>
      </c>
      <c r="J113" s="1">
        <v>36758.69377264475</v>
      </c>
      <c r="K113" s="1">
        <f t="shared" si="25"/>
        <v>12.984590881576878</v>
      </c>
    </row>
    <row r="114" spans="1:15" x14ac:dyDescent="0.2">
      <c r="A114" s="19" t="s">
        <v>94</v>
      </c>
      <c r="B114" s="26" t="s">
        <v>49</v>
      </c>
      <c r="C114" s="22" t="str">
        <f t="shared" si="22"/>
        <v>WA</v>
      </c>
      <c r="D114" s="27" t="s">
        <v>26</v>
      </c>
      <c r="E114" s="27" t="s">
        <v>109</v>
      </c>
      <c r="F114" s="27" t="s">
        <v>110</v>
      </c>
      <c r="G114" s="27" t="str">
        <f t="shared" si="23"/>
        <v>AINTPWA</v>
      </c>
      <c r="H114" s="27" t="str">
        <f t="shared" si="24"/>
        <v>404IPWA</v>
      </c>
      <c r="I114" s="1">
        <v>124.67</v>
      </c>
      <c r="J114" s="1">
        <v>124.67</v>
      </c>
      <c r="K114" s="1">
        <f t="shared" si="25"/>
        <v>0</v>
      </c>
    </row>
    <row r="115" spans="1:15" x14ac:dyDescent="0.2">
      <c r="A115" s="19" t="s">
        <v>95</v>
      </c>
      <c r="B115" s="26" t="s">
        <v>49</v>
      </c>
      <c r="C115" s="22" t="str">
        <f t="shared" si="22"/>
        <v>WYP</v>
      </c>
      <c r="D115" s="27" t="s">
        <v>34</v>
      </c>
      <c r="E115" s="27" t="s">
        <v>109</v>
      </c>
      <c r="F115" s="27" t="s">
        <v>110</v>
      </c>
      <c r="G115" s="27" t="str">
        <f t="shared" si="23"/>
        <v>AINTPWYP</v>
      </c>
      <c r="H115" s="27" t="str">
        <f t="shared" si="24"/>
        <v>404IPWYP</v>
      </c>
      <c r="I115" s="1">
        <v>128060.78076775426</v>
      </c>
      <c r="J115" s="1">
        <v>128060.78076775426</v>
      </c>
      <c r="K115" s="1">
        <f t="shared" si="25"/>
        <v>0</v>
      </c>
    </row>
    <row r="116" spans="1:15" x14ac:dyDescent="0.2">
      <c r="A116" s="19" t="s">
        <v>98</v>
      </c>
      <c r="B116" s="26" t="s">
        <v>49</v>
      </c>
      <c r="C116" s="22" t="str">
        <f t="shared" si="22"/>
        <v>WYU</v>
      </c>
      <c r="D116" s="27" t="s">
        <v>39</v>
      </c>
      <c r="E116" s="27" t="s">
        <v>109</v>
      </c>
      <c r="F116" s="27" t="s">
        <v>110</v>
      </c>
      <c r="G116" s="27" t="str">
        <f t="shared" si="23"/>
        <v>AINTPWYU</v>
      </c>
      <c r="H116" s="27" t="str">
        <f t="shared" si="24"/>
        <v>404IPWYU</v>
      </c>
      <c r="I116" s="1">
        <v>0</v>
      </c>
      <c r="J116" s="1">
        <v>0</v>
      </c>
      <c r="K116" s="1">
        <f t="shared" si="25"/>
        <v>0</v>
      </c>
    </row>
    <row r="117" spans="1:15" x14ac:dyDescent="0.2">
      <c r="A117" s="19" t="s">
        <v>113</v>
      </c>
      <c r="B117" s="2"/>
      <c r="C117" s="2"/>
      <c r="D117" s="27"/>
      <c r="E117" s="27"/>
      <c r="F117" s="27"/>
      <c r="G117" s="27"/>
      <c r="H117" s="27"/>
      <c r="I117" s="23">
        <f>SUBTOTAL(9,I90:I116)</f>
        <v>65385413.901596844</v>
      </c>
      <c r="J117" s="23">
        <f>SUBTOTAL(9,J90:J116)</f>
        <v>82746348.408556685</v>
      </c>
      <c r="K117" s="23">
        <f>SUBTOTAL(9,K90:K116)</f>
        <v>17360934.506959829</v>
      </c>
      <c r="L117" s="24"/>
      <c r="M117" s="24"/>
      <c r="N117" s="24"/>
      <c r="O117" s="24"/>
    </row>
    <row r="118" spans="1:15" x14ac:dyDescent="0.2">
      <c r="D118" s="20"/>
      <c r="E118" s="20"/>
      <c r="F118" s="20"/>
      <c r="G118" s="20"/>
      <c r="H118" s="20"/>
      <c r="I118" s="1"/>
      <c r="J118" s="1"/>
      <c r="K118" s="1"/>
    </row>
    <row r="119" spans="1:15" x14ac:dyDescent="0.2">
      <c r="A119" s="11" t="s">
        <v>79</v>
      </c>
      <c r="D119" s="20"/>
      <c r="E119" s="20"/>
      <c r="F119" s="20"/>
      <c r="G119" s="20"/>
      <c r="H119" s="20"/>
      <c r="I119" s="1"/>
      <c r="J119" s="1"/>
      <c r="K119" s="1"/>
    </row>
    <row r="120" spans="1:15" x14ac:dyDescent="0.2">
      <c r="A120" s="19" t="s">
        <v>74</v>
      </c>
      <c r="B120" s="19" t="s">
        <v>52</v>
      </c>
      <c r="C120" s="22" t="str">
        <f t="shared" ref="C120:C121" si="26">D120</f>
        <v>SG-U</v>
      </c>
      <c r="D120" s="27" t="s">
        <v>21</v>
      </c>
      <c r="E120" s="27" t="s">
        <v>109</v>
      </c>
      <c r="F120" s="27" t="s">
        <v>80</v>
      </c>
      <c r="G120" s="27" t="str">
        <f>E120&amp;F120&amp;D120</f>
        <v>AHYDPSG-U</v>
      </c>
      <c r="H120" s="27" t="str">
        <f>B120&amp;D120</f>
        <v>404HPSG-U</v>
      </c>
      <c r="I120" s="1">
        <v>0</v>
      </c>
      <c r="J120" s="1">
        <v>0</v>
      </c>
      <c r="K120" s="1">
        <f t="shared" ref="K120:K121" si="27">J120-I120</f>
        <v>0</v>
      </c>
    </row>
    <row r="121" spans="1:15" x14ac:dyDescent="0.2">
      <c r="A121" s="19" t="s">
        <v>74</v>
      </c>
      <c r="B121" s="19" t="s">
        <v>52</v>
      </c>
      <c r="C121" s="22" t="str">
        <f t="shared" si="26"/>
        <v>SG-P</v>
      </c>
      <c r="D121" s="27" t="s">
        <v>20</v>
      </c>
      <c r="E121" s="27" t="s">
        <v>109</v>
      </c>
      <c r="F121" s="27" t="s">
        <v>80</v>
      </c>
      <c r="G121" s="27" t="str">
        <f>E121&amp;F121&amp;D121</f>
        <v>AHYDPSG-P</v>
      </c>
      <c r="H121" s="27" t="str">
        <f>B121&amp;D121</f>
        <v>404HPSG-P</v>
      </c>
      <c r="I121" s="1">
        <v>312375.51968424825</v>
      </c>
      <c r="J121" s="1">
        <v>312375.51968424825</v>
      </c>
      <c r="K121" s="1">
        <f t="shared" si="27"/>
        <v>0</v>
      </c>
    </row>
    <row r="122" spans="1:15" x14ac:dyDescent="0.2">
      <c r="A122" s="19" t="s">
        <v>83</v>
      </c>
      <c r="D122" s="20"/>
      <c r="E122" s="20"/>
      <c r="F122" s="20"/>
      <c r="G122" s="20"/>
      <c r="H122" s="20"/>
      <c r="I122" s="23">
        <f>SUBTOTAL(9,I120:I121)</f>
        <v>312375.51968424825</v>
      </c>
      <c r="J122" s="23">
        <f>SUBTOTAL(9,J120:J121)</f>
        <v>312375.51968424825</v>
      </c>
      <c r="K122" s="23">
        <f>SUBTOTAL(9,K120:K121)</f>
        <v>0</v>
      </c>
      <c r="L122" s="24"/>
      <c r="M122" s="24"/>
      <c r="N122" s="24"/>
      <c r="O122" s="24"/>
    </row>
    <row r="123" spans="1:15" x14ac:dyDescent="0.2">
      <c r="D123" s="20"/>
      <c r="E123" s="20"/>
      <c r="F123" s="20"/>
      <c r="G123" s="20"/>
      <c r="H123" s="20"/>
      <c r="I123" s="1"/>
      <c r="J123" s="1"/>
      <c r="K123" s="1"/>
    </row>
    <row r="124" spans="1:15" x14ac:dyDescent="0.2">
      <c r="A124" s="11" t="s">
        <v>84</v>
      </c>
      <c r="D124" s="20"/>
      <c r="E124" s="20"/>
      <c r="F124" s="20"/>
      <c r="G124" s="20"/>
      <c r="H124" s="20"/>
      <c r="I124" s="1"/>
      <c r="J124" s="1"/>
      <c r="K124" s="1"/>
    </row>
    <row r="125" spans="1:15" x14ac:dyDescent="0.2">
      <c r="A125" s="19" t="s">
        <v>70</v>
      </c>
      <c r="B125" s="19" t="s">
        <v>54</v>
      </c>
      <c r="C125" s="22" t="str">
        <f>D125</f>
        <v>CAGE</v>
      </c>
      <c r="D125" s="20" t="s">
        <v>13</v>
      </c>
      <c r="E125" s="20" t="s">
        <v>109</v>
      </c>
      <c r="F125" s="20" t="s">
        <v>85</v>
      </c>
      <c r="G125" s="20" t="str">
        <f>E125&amp;F125&amp;D125</f>
        <v>AOTHPCAGE</v>
      </c>
      <c r="H125" s="20" t="str">
        <f>B125&amp;D125</f>
        <v>404OPCAGE</v>
      </c>
      <c r="I125" s="1">
        <v>0</v>
      </c>
      <c r="J125" s="1">
        <v>0</v>
      </c>
      <c r="K125" s="1">
        <f>J125-I125</f>
        <v>0</v>
      </c>
    </row>
    <row r="126" spans="1:15" x14ac:dyDescent="0.2">
      <c r="A126" s="19" t="s">
        <v>114</v>
      </c>
      <c r="D126" s="20"/>
      <c r="E126" s="20"/>
      <c r="F126" s="20"/>
      <c r="G126" s="20"/>
      <c r="H126" s="20"/>
      <c r="I126" s="23">
        <f>SUBTOTAL(9,I125)</f>
        <v>0</v>
      </c>
      <c r="J126" s="23">
        <f>SUBTOTAL(9,J125)</f>
        <v>0</v>
      </c>
      <c r="K126" s="23">
        <f>SUBTOTAL(9,K125)</f>
        <v>0</v>
      </c>
      <c r="L126" s="24"/>
      <c r="M126" s="24"/>
      <c r="N126" s="24"/>
      <c r="O126" s="24"/>
    </row>
    <row r="127" spans="1:15" x14ac:dyDescent="0.2">
      <c r="D127" s="20"/>
      <c r="E127" s="20"/>
      <c r="F127" s="20"/>
      <c r="G127" s="20"/>
      <c r="H127" s="20"/>
      <c r="I127" s="1"/>
      <c r="J127" s="1"/>
      <c r="K127" s="1"/>
    </row>
    <row r="128" spans="1:15" x14ac:dyDescent="0.2">
      <c r="A128" s="11" t="s">
        <v>100</v>
      </c>
      <c r="D128" s="20"/>
      <c r="E128" s="20"/>
      <c r="F128" s="20"/>
      <c r="G128" s="20"/>
      <c r="H128" s="20"/>
      <c r="I128" s="1"/>
      <c r="J128" s="1"/>
      <c r="K128" s="1"/>
    </row>
    <row r="129" spans="1:15" x14ac:dyDescent="0.2">
      <c r="A129" s="19" t="s">
        <v>91</v>
      </c>
      <c r="B129" s="19" t="s">
        <v>56</v>
      </c>
      <c r="C129" s="22" t="str">
        <f t="shared" ref="C129:C137" si="28">D129</f>
        <v>CA</v>
      </c>
      <c r="D129" s="20" t="s">
        <v>30</v>
      </c>
      <c r="E129" s="20" t="s">
        <v>109</v>
      </c>
      <c r="F129" s="20" t="s">
        <v>101</v>
      </c>
      <c r="G129" s="20" t="str">
        <f t="shared" ref="G129:G137" si="29">E129&amp;F129&amp;D129</f>
        <v>AGNLPCA</v>
      </c>
      <c r="H129" s="20" t="str">
        <f t="shared" ref="H129:H137" si="30">B129&amp;D129</f>
        <v>404GPCA</v>
      </c>
      <c r="I129" s="1">
        <v>0</v>
      </c>
      <c r="J129" s="1">
        <v>0</v>
      </c>
      <c r="K129" s="1">
        <f t="shared" ref="K129:K137" si="31">J129-I129</f>
        <v>0</v>
      </c>
    </row>
    <row r="130" spans="1:15" x14ac:dyDescent="0.2">
      <c r="A130" s="19" t="s">
        <v>102</v>
      </c>
      <c r="B130" s="19" t="s">
        <v>56</v>
      </c>
      <c r="C130" s="22" t="str">
        <f t="shared" si="28"/>
        <v>CN</v>
      </c>
      <c r="D130" s="20" t="s">
        <v>43</v>
      </c>
      <c r="E130" s="20" t="s">
        <v>109</v>
      </c>
      <c r="F130" s="20" t="s">
        <v>101</v>
      </c>
      <c r="G130" s="20" t="str">
        <f t="shared" si="29"/>
        <v>AGNLPCN</v>
      </c>
      <c r="H130" s="20" t="str">
        <f t="shared" si="30"/>
        <v>404GPCN</v>
      </c>
      <c r="I130" s="1">
        <v>0</v>
      </c>
      <c r="J130" s="1">
        <v>0</v>
      </c>
      <c r="K130" s="1">
        <f t="shared" si="31"/>
        <v>0</v>
      </c>
    </row>
    <row r="131" spans="1:15" x14ac:dyDescent="0.2">
      <c r="A131" s="19" t="s">
        <v>93</v>
      </c>
      <c r="B131" s="19" t="s">
        <v>56</v>
      </c>
      <c r="C131" s="22" t="str">
        <f t="shared" si="28"/>
        <v>OR</v>
      </c>
      <c r="D131" s="20" t="s">
        <v>32</v>
      </c>
      <c r="E131" s="20" t="s">
        <v>109</v>
      </c>
      <c r="F131" s="20" t="s">
        <v>101</v>
      </c>
      <c r="G131" s="20" t="str">
        <f t="shared" si="29"/>
        <v>AGNLPOR</v>
      </c>
      <c r="H131" s="20" t="str">
        <f t="shared" si="30"/>
        <v>404GPOR</v>
      </c>
      <c r="I131" s="1">
        <v>143641.12</v>
      </c>
      <c r="J131" s="1">
        <v>143641.12</v>
      </c>
      <c r="K131" s="1">
        <f t="shared" si="31"/>
        <v>0</v>
      </c>
    </row>
    <row r="132" spans="1:15" x14ac:dyDescent="0.2">
      <c r="A132" s="19" t="s">
        <v>97</v>
      </c>
      <c r="B132" s="19" t="s">
        <v>56</v>
      </c>
      <c r="C132" s="22" t="str">
        <f t="shared" si="28"/>
        <v>ID</v>
      </c>
      <c r="D132" s="20" t="s">
        <v>31</v>
      </c>
      <c r="E132" s="20" t="s">
        <v>109</v>
      </c>
      <c r="F132" s="20" t="s">
        <v>101</v>
      </c>
      <c r="G132" s="20" t="str">
        <f t="shared" si="29"/>
        <v>AGNLPID</v>
      </c>
      <c r="H132" s="20" t="str">
        <f t="shared" si="30"/>
        <v>404GPID</v>
      </c>
      <c r="I132" s="1">
        <v>0</v>
      </c>
      <c r="J132" s="1">
        <v>0</v>
      </c>
      <c r="K132" s="1">
        <f t="shared" si="31"/>
        <v>0</v>
      </c>
    </row>
    <row r="133" spans="1:15" x14ac:dyDescent="0.2">
      <c r="A133" s="19" t="s">
        <v>102</v>
      </c>
      <c r="B133" s="19" t="s">
        <v>56</v>
      </c>
      <c r="C133" s="22" t="str">
        <f t="shared" si="28"/>
        <v>SO</v>
      </c>
      <c r="D133" s="20" t="s">
        <v>41</v>
      </c>
      <c r="E133" s="20" t="s">
        <v>109</v>
      </c>
      <c r="F133" s="20" t="s">
        <v>101</v>
      </c>
      <c r="G133" s="20" t="str">
        <f t="shared" si="29"/>
        <v>AGNLPSO</v>
      </c>
      <c r="H133" s="20" t="str">
        <f t="shared" si="30"/>
        <v>404GPSO</v>
      </c>
      <c r="I133" s="1">
        <v>108292.02999999998</v>
      </c>
      <c r="J133" s="1">
        <v>108292.02999999998</v>
      </c>
      <c r="K133" s="1">
        <f t="shared" si="31"/>
        <v>0</v>
      </c>
    </row>
    <row r="134" spans="1:15" x14ac:dyDescent="0.2">
      <c r="A134" s="19" t="s">
        <v>96</v>
      </c>
      <c r="B134" s="19" t="s">
        <v>56</v>
      </c>
      <c r="C134" s="22" t="str">
        <f t="shared" si="28"/>
        <v>UT</v>
      </c>
      <c r="D134" s="20" t="s">
        <v>33</v>
      </c>
      <c r="E134" s="20" t="s">
        <v>109</v>
      </c>
      <c r="F134" s="20" t="s">
        <v>101</v>
      </c>
      <c r="G134" s="20" t="str">
        <f t="shared" si="29"/>
        <v>AGNLPUT</v>
      </c>
      <c r="H134" s="20" t="str">
        <f t="shared" si="30"/>
        <v>404GPUT</v>
      </c>
      <c r="I134" s="1">
        <v>0</v>
      </c>
      <c r="J134" s="1">
        <v>0</v>
      </c>
      <c r="K134" s="1">
        <f t="shared" si="31"/>
        <v>0</v>
      </c>
    </row>
    <row r="135" spans="1:15" x14ac:dyDescent="0.2">
      <c r="A135" s="19" t="s">
        <v>94</v>
      </c>
      <c r="B135" s="19" t="s">
        <v>56</v>
      </c>
      <c r="C135" s="22" t="str">
        <f t="shared" si="28"/>
        <v>WA</v>
      </c>
      <c r="D135" s="20" t="s">
        <v>26</v>
      </c>
      <c r="E135" s="20" t="s">
        <v>109</v>
      </c>
      <c r="F135" s="20" t="s">
        <v>101</v>
      </c>
      <c r="G135" s="20" t="str">
        <f t="shared" si="29"/>
        <v>AGNLPWA</v>
      </c>
      <c r="H135" s="20" t="str">
        <f t="shared" si="30"/>
        <v>404GPWA</v>
      </c>
      <c r="I135" s="1">
        <v>96239.510000000024</v>
      </c>
      <c r="J135" s="1">
        <v>96239.510000000024</v>
      </c>
      <c r="K135" s="1">
        <f t="shared" si="31"/>
        <v>0</v>
      </c>
    </row>
    <row r="136" spans="1:15" x14ac:dyDescent="0.2">
      <c r="A136" s="19" t="s">
        <v>95</v>
      </c>
      <c r="B136" s="19" t="s">
        <v>56</v>
      </c>
      <c r="C136" s="22" t="str">
        <f t="shared" si="28"/>
        <v>WYP</v>
      </c>
      <c r="D136" s="20" t="s">
        <v>34</v>
      </c>
      <c r="E136" s="20" t="s">
        <v>109</v>
      </c>
      <c r="F136" s="20" t="s">
        <v>101</v>
      </c>
      <c r="G136" s="20" t="str">
        <f t="shared" si="29"/>
        <v>AGNLPWYP</v>
      </c>
      <c r="H136" s="20" t="str">
        <f t="shared" si="30"/>
        <v>404GPWYP</v>
      </c>
      <c r="I136" s="1">
        <v>77099.471448150478</v>
      </c>
      <c r="J136" s="1">
        <v>77099.471448150478</v>
      </c>
      <c r="K136" s="1">
        <f t="shared" si="31"/>
        <v>0</v>
      </c>
    </row>
    <row r="137" spans="1:15" x14ac:dyDescent="0.2">
      <c r="A137" s="19" t="s">
        <v>98</v>
      </c>
      <c r="B137" s="19" t="s">
        <v>56</v>
      </c>
      <c r="C137" s="22" t="str">
        <f t="shared" si="28"/>
        <v>WYU</v>
      </c>
      <c r="D137" s="20" t="s">
        <v>39</v>
      </c>
      <c r="E137" s="20" t="s">
        <v>109</v>
      </c>
      <c r="F137" s="20" t="s">
        <v>101</v>
      </c>
      <c r="G137" s="20" t="str">
        <f t="shared" si="29"/>
        <v>AGNLPWYU</v>
      </c>
      <c r="H137" s="20" t="str">
        <f t="shared" si="30"/>
        <v>404GPWYU</v>
      </c>
      <c r="I137" s="1">
        <v>0</v>
      </c>
      <c r="J137" s="1">
        <v>0</v>
      </c>
      <c r="K137" s="1">
        <f t="shared" si="31"/>
        <v>0</v>
      </c>
    </row>
    <row r="138" spans="1:15" x14ac:dyDescent="0.2">
      <c r="A138" s="19" t="s">
        <v>105</v>
      </c>
      <c r="D138" s="20"/>
      <c r="E138" s="20"/>
      <c r="F138" s="20"/>
      <c r="G138" s="20"/>
      <c r="H138" s="20"/>
      <c r="I138" s="23">
        <f>SUBTOTAL(9,I129:I137)</f>
        <v>425272.13144815044</v>
      </c>
      <c r="J138" s="23">
        <f>SUBTOTAL(9,J129:J137)</f>
        <v>425272.13144815044</v>
      </c>
      <c r="K138" s="23">
        <f>SUBTOTAL(9,K129:K137)</f>
        <v>0</v>
      </c>
      <c r="L138" s="24"/>
      <c r="M138" s="24"/>
      <c r="N138" s="24"/>
      <c r="O138" s="24"/>
    </row>
    <row r="139" spans="1:15" x14ac:dyDescent="0.2">
      <c r="D139" s="20"/>
      <c r="E139" s="20"/>
      <c r="F139" s="20"/>
      <c r="G139" s="20"/>
      <c r="H139" s="20"/>
      <c r="I139" s="1"/>
      <c r="J139" s="1"/>
      <c r="K139" s="1"/>
    </row>
    <row r="140" spans="1:15" x14ac:dyDescent="0.2">
      <c r="A140" s="11" t="s">
        <v>115</v>
      </c>
      <c r="D140" s="20"/>
      <c r="E140" s="20"/>
      <c r="F140" s="20"/>
      <c r="G140" s="20"/>
      <c r="H140" s="20"/>
      <c r="I140" s="23">
        <f>SUBTOTAL(9,I90:I138)</f>
        <v>66123061.552729242</v>
      </c>
      <c r="J140" s="23">
        <f>SUBTOTAL(9,J90:J138)</f>
        <v>83483996.059689105</v>
      </c>
      <c r="K140" s="15">
        <f>SUBTOTAL(9,K90:K138)</f>
        <v>17360934.506959829</v>
      </c>
      <c r="L140" s="24"/>
      <c r="M140" s="24"/>
      <c r="N140" s="24"/>
      <c r="O140" s="24"/>
    </row>
    <row r="141" spans="1:15" x14ac:dyDescent="0.2">
      <c r="D141" s="20"/>
      <c r="E141" s="20"/>
      <c r="F141" s="20"/>
      <c r="G141" s="20"/>
      <c r="H141" s="20"/>
      <c r="I141" s="1"/>
      <c r="J141" s="1"/>
      <c r="K141" s="16" t="s">
        <v>116</v>
      </c>
    </row>
    <row r="142" spans="1:15" ht="13.5" thickBot="1" x14ac:dyDescent="0.25">
      <c r="A142" s="11" t="s">
        <v>117</v>
      </c>
      <c r="D142" s="20"/>
      <c r="E142" s="20"/>
      <c r="F142" s="20"/>
      <c r="G142" s="20"/>
      <c r="H142" s="20"/>
      <c r="I142" s="29">
        <f>SUBTOTAL(9,I12:I140)</f>
        <v>1019283406.7673603</v>
      </c>
      <c r="J142" s="29">
        <f>SUBTOTAL(9,J12:J140)</f>
        <v>1081326125.7054627</v>
      </c>
      <c r="K142" s="29">
        <f>SUBTOTAL(9,K12:K140)</f>
        <v>62042718.938102685</v>
      </c>
      <c r="L142" s="24"/>
      <c r="M142" s="24"/>
      <c r="N142" s="24"/>
      <c r="O142" s="24"/>
    </row>
    <row r="143" spans="1:15" ht="13.5" thickTop="1" x14ac:dyDescent="0.2">
      <c r="D143" s="20"/>
      <c r="E143" s="20"/>
      <c r="F143" s="20"/>
      <c r="G143" s="20"/>
      <c r="H143" s="20"/>
      <c r="I143" s="13" t="s">
        <v>118</v>
      </c>
      <c r="J143" s="13" t="s">
        <v>118</v>
      </c>
      <c r="N143" s="25"/>
    </row>
    <row r="144" spans="1:15" x14ac:dyDescent="0.2">
      <c r="I144" s="30" t="s">
        <v>126</v>
      </c>
      <c r="J144" s="30" t="s">
        <v>126</v>
      </c>
    </row>
    <row r="145" spans="2:18" x14ac:dyDescent="0.2">
      <c r="I145" s="30"/>
      <c r="J145" s="30"/>
    </row>
    <row r="146" spans="2:18" x14ac:dyDescent="0.2">
      <c r="I146" s="30"/>
      <c r="J146" s="30"/>
    </row>
    <row r="147" spans="2:18" x14ac:dyDescent="0.2">
      <c r="I147" s="13"/>
      <c r="J147" s="13"/>
    </row>
    <row r="148" spans="2:18" x14ac:dyDescent="0.2">
      <c r="B148" s="25"/>
      <c r="I148" s="4"/>
      <c r="J148" s="4"/>
      <c r="K148" s="4"/>
      <c r="L148" s="3"/>
      <c r="O148" s="3"/>
      <c r="P148" s="3"/>
      <c r="Q148" s="4"/>
      <c r="R148" s="3"/>
    </row>
    <row r="149" spans="2:18" x14ac:dyDescent="0.2">
      <c r="B149" s="25"/>
      <c r="I149" s="4"/>
      <c r="J149" s="4"/>
      <c r="K149" s="4"/>
      <c r="L149" s="3"/>
      <c r="O149" s="3"/>
      <c r="P149" s="3"/>
      <c r="Q149" s="4"/>
      <c r="R149" s="3"/>
    </row>
    <row r="150" spans="2:18" x14ac:dyDescent="0.2">
      <c r="B150" s="25"/>
      <c r="I150" s="4"/>
      <c r="J150" s="4"/>
      <c r="K150" s="4"/>
      <c r="L150" s="3"/>
      <c r="O150" s="3"/>
      <c r="P150" s="3"/>
      <c r="Q150" s="4"/>
      <c r="R150" s="3"/>
    </row>
    <row r="151" spans="2:18" x14ac:dyDescent="0.2">
      <c r="B151" s="25"/>
      <c r="I151" s="4"/>
      <c r="J151" s="4"/>
      <c r="K151" s="4"/>
      <c r="L151" s="3"/>
      <c r="O151" s="3"/>
      <c r="P151" s="3"/>
      <c r="Q151" s="4"/>
      <c r="R151" s="3"/>
    </row>
    <row r="152" spans="2:18" x14ac:dyDescent="0.2">
      <c r="B152" s="25"/>
      <c r="I152" s="4"/>
      <c r="J152" s="4"/>
      <c r="K152" s="4"/>
      <c r="L152" s="3"/>
      <c r="O152" s="3"/>
      <c r="P152" s="3"/>
      <c r="Q152" s="4"/>
      <c r="R152" s="3"/>
    </row>
    <row r="153" spans="2:18" x14ac:dyDescent="0.2">
      <c r="B153" s="25"/>
      <c r="I153" s="4"/>
      <c r="J153" s="4"/>
      <c r="K153" s="4"/>
      <c r="L153" s="3"/>
      <c r="O153" s="3"/>
      <c r="P153" s="3"/>
      <c r="Q153" s="4"/>
      <c r="R153" s="3"/>
    </row>
    <row r="154" spans="2:18" x14ac:dyDescent="0.2">
      <c r="B154" s="25"/>
      <c r="I154" s="4"/>
      <c r="J154" s="4"/>
      <c r="K154" s="4"/>
      <c r="L154" s="3"/>
      <c r="O154" s="3"/>
      <c r="P154" s="3"/>
      <c r="Q154" s="4"/>
      <c r="R154" s="3"/>
    </row>
    <row r="155" spans="2:18" x14ac:dyDescent="0.2">
      <c r="B155" s="25"/>
      <c r="I155" s="4"/>
      <c r="J155" s="4"/>
      <c r="K155" s="4"/>
      <c r="L155" s="3"/>
      <c r="O155" s="3"/>
      <c r="P155" s="3"/>
      <c r="Q155" s="4"/>
      <c r="R155" s="3"/>
    </row>
    <row r="156" spans="2:18" x14ac:dyDescent="0.2">
      <c r="B156" s="17"/>
      <c r="I156" s="4"/>
      <c r="J156" s="4"/>
      <c r="K156" s="4"/>
      <c r="L156" s="4"/>
    </row>
    <row r="157" spans="2:18" x14ac:dyDescent="0.2">
      <c r="I157" s="13"/>
      <c r="J157" s="13"/>
      <c r="L157" s="4"/>
    </row>
    <row r="158" spans="2:18" x14ac:dyDescent="0.2">
      <c r="I158" s="13"/>
      <c r="J158" s="13"/>
      <c r="L158" s="4"/>
    </row>
    <row r="159" spans="2:18" x14ac:dyDescent="0.2">
      <c r="C159" s="11"/>
      <c r="I159" s="30"/>
      <c r="J159" s="30"/>
      <c r="K159" s="31"/>
      <c r="L159" s="19"/>
    </row>
    <row r="160" spans="2:18" x14ac:dyDescent="0.2">
      <c r="I160" s="13"/>
      <c r="J160" s="13"/>
      <c r="L160" s="4"/>
    </row>
    <row r="161" spans="2:12" x14ac:dyDescent="0.2">
      <c r="I161" s="4"/>
      <c r="J161" s="4"/>
      <c r="K161" s="18"/>
      <c r="L161" s="4"/>
    </row>
    <row r="162" spans="2:12" x14ac:dyDescent="0.2">
      <c r="I162" s="31"/>
      <c r="J162" s="31"/>
      <c r="L162" s="4"/>
    </row>
    <row r="163" spans="2:12" x14ac:dyDescent="0.2">
      <c r="I163" s="4"/>
      <c r="J163" s="4"/>
      <c r="K163" s="4"/>
      <c r="L163" s="4"/>
    </row>
    <row r="164" spans="2:12" x14ac:dyDescent="0.2">
      <c r="I164" s="31"/>
      <c r="J164" s="31"/>
      <c r="K164" s="32"/>
      <c r="L164" s="4"/>
    </row>
    <row r="165" spans="2:12" x14ac:dyDescent="0.2">
      <c r="B165" s="11"/>
      <c r="C165" s="11"/>
      <c r="I165" s="31"/>
      <c r="J165" s="31"/>
      <c r="K165" s="31"/>
      <c r="L165" s="4"/>
    </row>
    <row r="176" spans="2:12" x14ac:dyDescent="0.2">
      <c r="I176" s="31"/>
      <c r="J176" s="31"/>
    </row>
  </sheetData>
  <pageMargins left="1" right="1" top="0.75" bottom="0.75" header="0.5" footer="0.5"/>
  <pageSetup scale="70" firstPageNumber="2" fitToHeight="2" orientation="portrait" useFirstPageNumber="1" r:id="rId1"/>
  <headerFooter>
    <oddHeader xml:space="preserve">&amp;R&amp;"Arial,Regular"&amp;10Page 14.2.&amp;P
</oddHeader>
  </headerFooter>
  <rowBreaks count="1" manualBreakCount="1">
    <brk id="85" max="10"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1510550-793D-40C2-A42A-3F031C0D7248}"/>
</file>

<file path=customXml/itemProps2.xml><?xml version="1.0" encoding="utf-8"?>
<ds:datastoreItem xmlns:ds="http://schemas.openxmlformats.org/officeDocument/2006/customXml" ds:itemID="{E3330305-9F3D-4AAE-BACB-582890BF19E1}"/>
</file>

<file path=customXml/itemProps3.xml><?xml version="1.0" encoding="utf-8"?>
<ds:datastoreItem xmlns:ds="http://schemas.openxmlformats.org/officeDocument/2006/customXml" ds:itemID="{EC5BD4EE-D1BF-4CE5-8797-FEB8DA1F392B}"/>
</file>

<file path=customXml/itemProps4.xml><?xml version="1.0" encoding="utf-8"?>
<ds:datastoreItem xmlns:ds="http://schemas.openxmlformats.org/officeDocument/2006/customXml" ds:itemID="{0ACC0D34-1501-4192-A7D2-CC95F49B96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14.2</vt:lpstr>
      <vt:lpstr>14.2.1</vt:lpstr>
      <vt:lpstr>14.2.2-14.2.3</vt:lpstr>
      <vt:lpstr>'14.2'!Print_Area</vt:lpstr>
      <vt:lpstr>'14.2.1'!Print_Area</vt:lpstr>
      <vt:lpstr>'14.2.2-14.2.3'!Print_Area</vt:lpstr>
      <vt:lpstr>'14.2.2-14.2.3'!Print_Titles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2023-03-10T16:27:54Z</cp:lastPrinted>
  <dcterms:created xsi:type="dcterms:W3CDTF">2023-03-07T19:13:26Z</dcterms:created>
  <dcterms:modified xsi:type="dcterms:W3CDTF">2023-03-10T16:38:17Z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