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A3278BB-6162-4DA7-82A6-F37AA683D119}" xr6:coauthVersionLast="47" xr6:coauthVersionMax="47" xr10:uidLastSave="{00000000-0000-0000-0000-000000000000}"/>
  <bookViews>
    <workbookView xWindow="-120" yWindow="-120" windowWidth="29040" windowHeight="15840" xr2:uid="{6FC1B419-BF90-42AD-8B62-BE3EED668ED5}"/>
  </bookViews>
  <sheets>
    <sheet name="10.2" sheetId="1" r:id="rId1"/>
    <sheet name="10.2.1" sheetId="2" r:id="rId2"/>
    <sheet name="10.2.2"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 r="A3" i="2"/>
  <c r="A1" i="2"/>
  <c r="I22" i="1"/>
  <c r="A3" i="3"/>
  <c r="A2" i="2"/>
  <c r="B22" i="2" l="1"/>
  <c r="D10" i="2"/>
  <c r="D11" i="2" s="1"/>
  <c r="D12" i="2" s="1"/>
  <c r="D13" i="2" s="1"/>
  <c r="D14" i="2" s="1"/>
  <c r="D15" i="2" s="1"/>
  <c r="A2" i="3"/>
  <c r="D16" i="2" l="1"/>
  <c r="D17" i="2" s="1"/>
  <c r="D18" i="2" s="1"/>
  <c r="D19" i="2" s="1"/>
  <c r="D20" i="2" s="1"/>
  <c r="D21" i="2" s="1"/>
  <c r="D22" i="2" s="1"/>
  <c r="F10" i="1" l="1"/>
  <c r="D8" i="3"/>
  <c r="D9" i="3" s="1"/>
  <c r="D15" i="3" s="1"/>
  <c r="F13" i="1" s="1"/>
  <c r="I13" i="1" s="1"/>
  <c r="D30" i="2"/>
  <c r="I10" i="1" l="1"/>
  <c r="D34" i="2"/>
  <c r="D41" i="2"/>
  <c r="D33" i="2"/>
  <c r="D40" i="2"/>
  <c r="D32" i="2"/>
  <c r="D39" i="2"/>
  <c r="D31" i="2"/>
  <c r="D38" i="2"/>
  <c r="D37" i="2"/>
  <c r="D36" i="2"/>
  <c r="D35" i="2"/>
  <c r="D42" i="2" l="1"/>
  <c r="F16" i="1" s="1"/>
  <c r="F20" i="1" s="1"/>
  <c r="I16" i="1" l="1"/>
  <c r="F21" i="1"/>
  <c r="I20" i="1"/>
  <c r="I21" i="1" l="1"/>
</calcChain>
</file>

<file path=xl/sharedStrings.xml><?xml version="1.0" encoding="utf-8"?>
<sst xmlns="http://schemas.openxmlformats.org/spreadsheetml/2006/main" count="73" uniqueCount="54">
  <si>
    <t>PacifiCorp</t>
  </si>
  <si>
    <t>PAGE</t>
  </si>
  <si>
    <t>TOTAL</t>
  </si>
  <si>
    <t>WASHINGTON</t>
  </si>
  <si>
    <t>ACCOUNT</t>
  </si>
  <si>
    <t>Type</t>
  </si>
  <si>
    <t>COMPANY</t>
  </si>
  <si>
    <t>FACTOR</t>
  </si>
  <si>
    <t>FACTOR %</t>
  </si>
  <si>
    <t>ALLOCATED</t>
  </si>
  <si>
    <t>REF</t>
  </si>
  <si>
    <t>Adjustment to Rate Base:</t>
  </si>
  <si>
    <t>Steam Plant</t>
  </si>
  <si>
    <t>RES</t>
  </si>
  <si>
    <t>JBG</t>
  </si>
  <si>
    <t>10.2.1</t>
  </si>
  <si>
    <t>108SP</t>
  </si>
  <si>
    <t>Adjustment to Depreciation Expense:</t>
  </si>
  <si>
    <t>Depreciation Expense</t>
  </si>
  <si>
    <t>403SP</t>
  </si>
  <si>
    <t>PRO</t>
  </si>
  <si>
    <t>Adjustment to Tax</t>
  </si>
  <si>
    <t>Schedule M - Book Depreciation</t>
  </si>
  <si>
    <t>SCHMAT</t>
  </si>
  <si>
    <t>DIT Expense - Book Depreciation</t>
  </si>
  <si>
    <t>Accum Def Income Tax Balance</t>
  </si>
  <si>
    <t>Description of Adjustment:</t>
  </si>
  <si>
    <t>12 Months Ended June 2022</t>
  </si>
  <si>
    <t>Capital Additions</t>
  </si>
  <si>
    <t>Cumulative Balance</t>
  </si>
  <si>
    <t>Steam</t>
  </si>
  <si>
    <t>Ref 10.2</t>
  </si>
  <si>
    <t>Pro Forma Depreciation Rate:</t>
  </si>
  <si>
    <t>12 ME Dec-24 Annual</t>
  </si>
  <si>
    <t>Depreciation Reserves</t>
  </si>
  <si>
    <t>EOP</t>
  </si>
  <si>
    <t>Gross Plant</t>
  </si>
  <si>
    <t>Jun-22</t>
  </si>
  <si>
    <t>Total Jim Bridger Plant</t>
  </si>
  <si>
    <t>Line 1 (Ref 10.1.1)</t>
  </si>
  <si>
    <t>Jim Bridger SCRs</t>
  </si>
  <si>
    <t>Line 2 (Ref 10.2.1)</t>
  </si>
  <si>
    <t>Jim Bridger SCRs %</t>
  </si>
  <si>
    <t>Line 3 = Line 2 / Line 1</t>
  </si>
  <si>
    <t>Accumulated Reserves</t>
  </si>
  <si>
    <t>Line 4 (Ref 10.1.1)</t>
  </si>
  <si>
    <t>Line 5 = Line 3 x Line 4</t>
  </si>
  <si>
    <t>10.2</t>
  </si>
  <si>
    <t>Washington 2023 General Rate Case</t>
  </si>
  <si>
    <t>Jim Bridger SCRs Removal</t>
  </si>
  <si>
    <t>PAGE 10.2.2</t>
  </si>
  <si>
    <t>PAGE 10.2.1</t>
  </si>
  <si>
    <t>This restating adjustment removes the specific Jim Bridger unit 3 and unit 4 SCR systems assets from rate base as ordered in Docket UE-152253 Order 12, as well as additional maintenance costs associated with the specific disallowed Jim Bridger unit 3 and unit 4 SCR projects in Docket UE-152253 that has been capitalized since. 
These assets are excluded from Adjustment 6.1 - Pro Forma Depreciation &amp; Amortization Expense calculations, which effectively removes depreciation expenses associated with these assets from pro forma depreciation expense calculated through calendar year 2024.  Accordingly, this adjustment adds back an annual level of depreciation expense for the Rate Year 1, since Order 12 in Docket UE-152253 only denied the Company from collecting any return on these investments.  The Company is allowed to continue collecting a return of (i.e. depreciation expense) these investments.</t>
  </si>
  <si>
    <t>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</si>
</sst>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6" x14ac:knownFonts="1">
    <font>
      <sz val="12"/>
      <name val="Times New Roman"/>
      <family val="1"/>
    </font>
    <font>
      <sz val="12"/>
      <name val="Times New Roman"/>
      <family val="1"/>
    </font>
    <font>
      <sz val="10"/>
      <name val="Arial"/>
      <family val="2"/>
    </font>
    <font>
      <b/>
      <sz val="10"/>
      <name val="Arial"/>
      <family val="2"/>
    </font>
    <font>
      <u/>
      <sz val="10"/>
      <name val="Arial"/>
      <family val="2"/>
    </font>
    <font>
      <sz val="10"/>
      <color rgb="FFC0000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Fill="1" applyAlignment="1" applyProtection="1">
      <alignment horizontal="center"/>
      <protection locked="0"/>
    </xf>
    <xf numFmtId="41" fontId="2" fillId="0" borderId="0" xfId="1" applyNumberFormat="1" applyFont="1" applyAlignment="1">
      <alignment horizontal="center"/>
    </xf>
    <xf numFmtId="165" fontId="2" fillId="0" borderId="0" xfId="2" applyNumberFormat="1" applyFont="1" applyFill="1" applyAlignment="1">
      <alignment horizontal="center"/>
    </xf>
    <xf numFmtId="0" fontId="2" fillId="0" borderId="0" xfId="0" applyFont="1" applyAlignment="1">
      <alignment horizontal="left"/>
    </xf>
    <xf numFmtId="41" fontId="2" fillId="0" borderId="0" xfId="1" applyNumberFormat="1" applyFont="1" applyFill="1" applyBorder="1" applyAlignment="1">
      <alignment horizontal="center"/>
    </xf>
    <xf numFmtId="164" fontId="2" fillId="0" borderId="0" xfId="1" applyNumberFormat="1" applyFont="1"/>
    <xf numFmtId="165" fontId="2" fillId="0" borderId="0" xfId="2" applyNumberFormat="1" applyFont="1" applyAlignment="1">
      <alignment horizontal="center"/>
    </xf>
    <xf numFmtId="166" fontId="2" fillId="0" borderId="0" xfId="2" applyNumberFormat="1" applyFont="1" applyAlignment="1">
      <alignment horizontal="center"/>
    </xf>
    <xf numFmtId="41" fontId="2" fillId="0" borderId="0" xfId="0" applyNumberFormat="1" applyFont="1" applyAlignment="1">
      <alignment horizontal="center"/>
    </xf>
    <xf numFmtId="0" fontId="2" fillId="0" borderId="1" xfId="0" applyFont="1" applyBorder="1"/>
    <xf numFmtId="0" fontId="2" fillId="0" borderId="4" xfId="0" applyFont="1" applyBorder="1"/>
    <xf numFmtId="0" fontId="2" fillId="0" borderId="6" xfId="0" applyFont="1" applyBorder="1"/>
    <xf numFmtId="0" fontId="3" fillId="0" borderId="0" xfId="0" applyFont="1" applyAlignment="1">
      <alignment horizontal="center" vertical="center"/>
    </xf>
    <xf numFmtId="0" fontId="3" fillId="0" borderId="9" xfId="0" applyFont="1" applyBorder="1" applyAlignment="1">
      <alignment horizontal="center" vertical="center"/>
    </xf>
    <xf numFmtId="17" fontId="2" fillId="0" borderId="0" xfId="0" applyNumberFormat="1" applyFont="1" applyAlignment="1">
      <alignment horizontal="center"/>
    </xf>
    <xf numFmtId="164" fontId="2" fillId="0" borderId="0" xfId="1" applyNumberFormat="1" applyFont="1" applyBorder="1"/>
    <xf numFmtId="164" fontId="2" fillId="0" borderId="10" xfId="0" applyNumberFormat="1" applyFont="1" applyBorder="1"/>
    <xf numFmtId="164" fontId="3" fillId="0" borderId="10" xfId="0" applyNumberFormat="1" applyFont="1" applyBorder="1"/>
    <xf numFmtId="0" fontId="3" fillId="0" borderId="0" xfId="0" applyFont="1" applyAlignment="1">
      <alignment horizontal="right"/>
    </xf>
    <xf numFmtId="43" fontId="2" fillId="0" borderId="0" xfId="0" applyNumberFormat="1" applyFont="1"/>
    <xf numFmtId="10" fontId="2" fillId="0" borderId="0" xfId="0" applyNumberFormat="1" applyFont="1"/>
    <xf numFmtId="0" fontId="5" fillId="0" borderId="0" xfId="0" applyFont="1"/>
    <xf numFmtId="164" fontId="2" fillId="0" borderId="0" xfId="0" applyNumberFormat="1" applyFont="1"/>
    <xf numFmtId="0" fontId="3" fillId="0" borderId="0" xfId="0" applyFont="1" applyAlignment="1">
      <alignment horizontal="centerContinuous"/>
    </xf>
    <xf numFmtId="0" fontId="3" fillId="0" borderId="9" xfId="0" applyFont="1" applyBorder="1" applyAlignment="1">
      <alignment horizontal="center"/>
    </xf>
    <xf numFmtId="17" fontId="3" fillId="0" borderId="0" xfId="0" applyNumberFormat="1" applyFont="1" applyAlignment="1">
      <alignment horizontal="center"/>
    </xf>
    <xf numFmtId="164" fontId="3" fillId="0" borderId="0" xfId="0" applyNumberFormat="1" applyFont="1" applyAlignment="1">
      <alignment horizontal="right"/>
    </xf>
    <xf numFmtId="0" fontId="4" fillId="0" borderId="0" xfId="0" applyFont="1"/>
    <xf numFmtId="0" fontId="3" fillId="0" borderId="0" xfId="0" applyFont="1" applyAlignment="1">
      <alignment horizontal="center" wrapText="1"/>
    </xf>
    <xf numFmtId="16" fontId="3" fillId="0" borderId="0" xfId="0" quotePrefix="1" applyNumberFormat="1" applyFont="1" applyAlignment="1">
      <alignment horizontal="center"/>
    </xf>
    <xf numFmtId="10" fontId="2" fillId="0" borderId="0" xfId="2" applyNumberFormat="1" applyFont="1" applyBorder="1" applyAlignment="1">
      <alignment horizontal="center"/>
    </xf>
    <xf numFmtId="164" fontId="2" fillId="0" borderId="9" xfId="1" applyNumberFormat="1" applyFont="1" applyBorder="1"/>
    <xf numFmtId="10" fontId="2" fillId="0" borderId="0" xfId="2" applyNumberFormat="1" applyFont="1" applyBorder="1"/>
    <xf numFmtId="0" fontId="3" fillId="0" borderId="0" xfId="0" applyFont="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xf>
  </cellXfs>
  <cellStyles count="3">
    <cellStyle name="Comma" xfId="1" builtinId="3"/>
    <cellStyle name="Normal" xfId="0" builtinId="0"/>
    <cellStyle name="Percent 5" xfId="2" xr:uid="{517D979E-C399-46AE-B1F3-0B6BAC28C4A7}"/>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F672-C8F7-46F5-ACE4-633E8105EEC4}">
  <sheetPr>
    <pageSetUpPr fitToPage="1"/>
  </sheetPr>
  <dimension ref="A2:J61"/>
  <sheetViews>
    <sheetView tabSelected="1" view="pageBreakPreview" zoomScale="85" zoomScaleNormal="100" zoomScaleSheetLayoutView="85" workbookViewId="0"/>
  </sheetViews>
  <sheetFormatPr defaultColWidth="8.75" defaultRowHeight="12.75" x14ac:dyDescent="0.2"/>
  <cols>
    <col min="1" max="1" width="2.25" style="1" customWidth="1"/>
    <col min="2" max="2" width="3.5" style="1" customWidth="1"/>
    <col min="3" max="3" width="28.75" style="1" customWidth="1"/>
    <col min="4" max="4" width="8.625" style="1" bestFit="1" customWidth="1"/>
    <col min="5" max="5" width="5.375" style="1" bestFit="1" customWidth="1"/>
    <col min="6" max="6" width="11.625" style="1" bestFit="1" customWidth="1"/>
    <col min="7" max="7" width="7.375" style="1" bestFit="1" customWidth="1"/>
    <col min="8" max="8" width="9.375" style="1" bestFit="1" customWidth="1"/>
    <col min="9" max="9" width="11.875" style="1" bestFit="1" customWidth="1"/>
    <col min="10" max="10" width="5.375" style="1" bestFit="1" customWidth="1"/>
    <col min="11" max="16384" width="8.75" style="1"/>
  </cols>
  <sheetData>
    <row r="2" spans="2:10" ht="12" customHeight="1" x14ac:dyDescent="0.2">
      <c r="B2" s="2" t="s">
        <v>0</v>
      </c>
      <c r="D2" s="3"/>
      <c r="E2" s="3"/>
      <c r="F2" s="3"/>
      <c r="G2" s="3"/>
      <c r="H2" s="3"/>
      <c r="I2" s="4" t="s">
        <v>1</v>
      </c>
      <c r="J2" s="3" t="s">
        <v>47</v>
      </c>
    </row>
    <row r="3" spans="2:10" ht="12" customHeight="1" x14ac:dyDescent="0.2">
      <c r="B3" s="2" t="s">
        <v>48</v>
      </c>
      <c r="D3" s="3"/>
      <c r="E3" s="3"/>
      <c r="F3" s="3"/>
      <c r="G3" s="3"/>
      <c r="H3" s="3"/>
      <c r="I3" s="3"/>
      <c r="J3" s="3"/>
    </row>
    <row r="4" spans="2:10" ht="12" customHeight="1" x14ac:dyDescent="0.2">
      <c r="B4" s="2" t="s">
        <v>49</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2</v>
      </c>
      <c r="G7" s="3"/>
      <c r="H7" s="3"/>
      <c r="I7" s="3" t="s">
        <v>3</v>
      </c>
      <c r="J7" s="3"/>
    </row>
    <row r="8" spans="2:10" ht="12" customHeight="1" x14ac:dyDescent="0.2">
      <c r="D8" s="5" t="s">
        <v>4</v>
      </c>
      <c r="E8" s="5" t="s">
        <v>5</v>
      </c>
      <c r="F8" s="5" t="s">
        <v>6</v>
      </c>
      <c r="G8" s="5" t="s">
        <v>7</v>
      </c>
      <c r="H8" s="5" t="s">
        <v>8</v>
      </c>
      <c r="I8" s="5" t="s">
        <v>9</v>
      </c>
      <c r="J8" s="5" t="s">
        <v>10</v>
      </c>
    </row>
    <row r="9" spans="2:10" ht="12" customHeight="1" x14ac:dyDescent="0.2">
      <c r="B9" s="6" t="s">
        <v>11</v>
      </c>
      <c r="D9" s="3"/>
      <c r="E9" s="3"/>
      <c r="F9" s="3"/>
      <c r="G9" s="3"/>
      <c r="H9" s="3"/>
      <c r="I9" s="7"/>
      <c r="J9" s="3"/>
    </row>
    <row r="10" spans="2:10" ht="12" customHeight="1" x14ac:dyDescent="0.2">
      <c r="B10" s="1" t="s">
        <v>12</v>
      </c>
      <c r="D10" s="3">
        <v>312</v>
      </c>
      <c r="E10" s="3" t="s">
        <v>13</v>
      </c>
      <c r="F10" s="13">
        <f>-'10.2.1'!D22</f>
        <v>-223151963.42999998</v>
      </c>
      <c r="G10" s="3" t="s">
        <v>14</v>
      </c>
      <c r="H10" s="9">
        <v>0.22162982918040364</v>
      </c>
      <c r="I10" s="10">
        <f>H10*F10</f>
        <v>-49457131.536262572</v>
      </c>
      <c r="J10" s="3" t="s">
        <v>15</v>
      </c>
    </row>
    <row r="11" spans="2:10" ht="12" customHeight="1" x14ac:dyDescent="0.2">
      <c r="D11" s="3"/>
      <c r="E11" s="3"/>
      <c r="F11" s="13"/>
      <c r="G11" s="3"/>
      <c r="H11" s="11"/>
      <c r="I11" s="10"/>
      <c r="J11" s="3"/>
    </row>
    <row r="12" spans="2:10" ht="12" customHeight="1" x14ac:dyDescent="0.2">
      <c r="B12" s="12"/>
      <c r="D12" s="3"/>
      <c r="E12" s="3"/>
      <c r="F12" s="13"/>
      <c r="G12" s="3"/>
      <c r="H12" s="11"/>
      <c r="I12" s="10"/>
      <c r="J12" s="3"/>
    </row>
    <row r="13" spans="2:10" ht="12" customHeight="1" x14ac:dyDescent="0.2">
      <c r="B13" s="1" t="s">
        <v>12</v>
      </c>
      <c r="D13" s="3" t="s">
        <v>16</v>
      </c>
      <c r="E13" s="3" t="s">
        <v>13</v>
      </c>
      <c r="F13" s="13">
        <f>-'10.2.2'!D15</f>
        <v>112515434.51266181</v>
      </c>
      <c r="G13" s="3" t="s">
        <v>14</v>
      </c>
      <c r="H13" s="9">
        <v>0.22162982918040364</v>
      </c>
      <c r="I13" s="10">
        <f>H13*F13</f>
        <v>24936776.53120013</v>
      </c>
      <c r="J13" s="3" t="s">
        <v>53</v>
      </c>
    </row>
    <row r="14" spans="2:10" ht="12" customHeight="1" x14ac:dyDescent="0.2">
      <c r="B14" s="6"/>
      <c r="D14" s="3"/>
      <c r="E14" s="3"/>
      <c r="F14" s="13"/>
      <c r="G14" s="3"/>
      <c r="H14" s="11"/>
      <c r="I14" s="10"/>
      <c r="J14" s="3"/>
    </row>
    <row r="15" spans="2:10" ht="12" customHeight="1" x14ac:dyDescent="0.2">
      <c r="B15" s="6" t="s">
        <v>17</v>
      </c>
      <c r="D15" s="3"/>
      <c r="E15" s="3"/>
      <c r="F15" s="13"/>
      <c r="G15" s="3"/>
      <c r="H15" s="11"/>
      <c r="I15" s="10"/>
      <c r="J15" s="3"/>
    </row>
    <row r="16" spans="2:10" ht="12" customHeight="1" x14ac:dyDescent="0.2">
      <c r="B16" s="12" t="s">
        <v>18</v>
      </c>
      <c r="D16" s="3" t="s">
        <v>19</v>
      </c>
      <c r="E16" s="8" t="s">
        <v>20</v>
      </c>
      <c r="F16" s="13">
        <f>'10.2.1'!D42</f>
        <v>1888169.4425256413</v>
      </c>
      <c r="G16" s="3" t="s">
        <v>14</v>
      </c>
      <c r="H16" s="9">
        <v>0.22162982918040364</v>
      </c>
      <c r="I16" s="10">
        <f>H16*F16</f>
        <v>418474.67101061583</v>
      </c>
      <c r="J16" s="3" t="s">
        <v>15</v>
      </c>
    </row>
    <row r="17" spans="2:10" ht="12" customHeight="1" x14ac:dyDescent="0.2">
      <c r="B17" s="6"/>
      <c r="D17" s="3"/>
      <c r="E17" s="3"/>
      <c r="F17" s="13"/>
      <c r="G17" s="3"/>
      <c r="H17" s="11"/>
      <c r="I17" s="10"/>
      <c r="J17" s="3"/>
    </row>
    <row r="18" spans="2:10" ht="12" customHeight="1" x14ac:dyDescent="0.2">
      <c r="D18" s="3"/>
      <c r="E18" s="3"/>
      <c r="F18" s="13"/>
      <c r="G18" s="3"/>
      <c r="H18" s="11"/>
      <c r="I18" s="10"/>
      <c r="J18" s="3"/>
    </row>
    <row r="19" spans="2:10" ht="12" customHeight="1" x14ac:dyDescent="0.2">
      <c r="B19" s="6" t="s">
        <v>21</v>
      </c>
      <c r="D19" s="3"/>
      <c r="E19" s="3"/>
      <c r="F19" s="13"/>
      <c r="G19" s="3"/>
      <c r="H19" s="11"/>
      <c r="I19" s="10"/>
      <c r="J19" s="3"/>
    </row>
    <row r="20" spans="2:10" ht="12" customHeight="1" x14ac:dyDescent="0.2">
      <c r="B20" s="12" t="s">
        <v>22</v>
      </c>
      <c r="D20" s="3" t="s">
        <v>23</v>
      </c>
      <c r="E20" s="3" t="s">
        <v>13</v>
      </c>
      <c r="F20" s="13">
        <f>F16</f>
        <v>1888169.4425256413</v>
      </c>
      <c r="G20" s="3" t="s">
        <v>14</v>
      </c>
      <c r="H20" s="9">
        <v>0.22162982918040364</v>
      </c>
      <c r="I20" s="10">
        <f>H20*F20</f>
        <v>418474.67101061583</v>
      </c>
      <c r="J20" s="3"/>
    </row>
    <row r="21" spans="2:10" ht="12" customHeight="1" x14ac:dyDescent="0.2">
      <c r="B21" s="12" t="s">
        <v>24</v>
      </c>
      <c r="D21" s="3">
        <v>41110</v>
      </c>
      <c r="E21" s="3" t="s">
        <v>13</v>
      </c>
      <c r="F21" s="13">
        <f>-F20*0.245866</f>
        <v>-464236.66815600934</v>
      </c>
      <c r="G21" s="3" t="s">
        <v>14</v>
      </c>
      <c r="H21" s="9">
        <v>0.22162982918040364</v>
      </c>
      <c r="I21" s="10">
        <f>H21*F21</f>
        <v>-102888.69346269607</v>
      </c>
      <c r="J21" s="3"/>
    </row>
    <row r="22" spans="2:10" ht="12" customHeight="1" x14ac:dyDescent="0.2">
      <c r="B22" s="1" t="s">
        <v>25</v>
      </c>
      <c r="D22" s="3">
        <v>282</v>
      </c>
      <c r="E22" s="3" t="s">
        <v>13</v>
      </c>
      <c r="F22" s="13">
        <v>8431144.4499999993</v>
      </c>
      <c r="G22" s="3" t="s">
        <v>14</v>
      </c>
      <c r="H22" s="9">
        <v>0.22162982918040364</v>
      </c>
      <c r="I22" s="10">
        <f>H22*F22</f>
        <v>1868593.104248808</v>
      </c>
      <c r="J22" s="3"/>
    </row>
    <row r="23" spans="2:10" ht="12" customHeight="1" x14ac:dyDescent="0.2">
      <c r="B23" s="12"/>
      <c r="D23" s="3"/>
      <c r="E23" s="3"/>
      <c r="F23" s="13"/>
      <c r="G23" s="3"/>
      <c r="H23" s="15"/>
      <c r="I23" s="10"/>
      <c r="J23" s="3"/>
    </row>
    <row r="24" spans="2:10" ht="12" customHeight="1" x14ac:dyDescent="0.2">
      <c r="B24" s="12"/>
      <c r="D24" s="3"/>
      <c r="E24" s="3"/>
      <c r="F24" s="13"/>
      <c r="G24" s="3"/>
      <c r="H24" s="16"/>
      <c r="I24" s="10"/>
      <c r="J24" s="3"/>
    </row>
    <row r="25" spans="2:10" ht="12" customHeight="1" x14ac:dyDescent="0.2">
      <c r="B25" s="12"/>
      <c r="D25" s="3"/>
      <c r="E25" s="3"/>
      <c r="F25" s="13"/>
      <c r="G25" s="3"/>
      <c r="H25" s="16"/>
      <c r="I25" s="10"/>
      <c r="J25" s="3"/>
    </row>
    <row r="26" spans="2:10" ht="12" customHeight="1" x14ac:dyDescent="0.2">
      <c r="B26" s="12"/>
      <c r="D26" s="3"/>
      <c r="E26" s="3"/>
      <c r="F26" s="8"/>
      <c r="G26" s="3"/>
      <c r="H26" s="16"/>
      <c r="I26" s="10"/>
      <c r="J26" s="3"/>
    </row>
    <row r="27" spans="2:10" ht="12" customHeight="1" x14ac:dyDescent="0.2">
      <c r="B27" s="12"/>
      <c r="D27" s="3"/>
      <c r="E27" s="3"/>
      <c r="F27" s="8"/>
      <c r="G27" s="3"/>
      <c r="H27" s="16"/>
      <c r="I27" s="10"/>
      <c r="J27" s="3"/>
    </row>
    <row r="28" spans="2:10" ht="12" customHeight="1" x14ac:dyDescent="0.2">
      <c r="B28" s="12"/>
      <c r="D28" s="3"/>
      <c r="E28" s="3"/>
      <c r="F28" s="8"/>
      <c r="G28" s="3"/>
      <c r="H28" s="16"/>
      <c r="I28" s="10"/>
      <c r="J28" s="3"/>
    </row>
    <row r="29" spans="2:10" ht="12" customHeight="1" x14ac:dyDescent="0.2">
      <c r="B29" s="12"/>
      <c r="D29" s="3"/>
      <c r="E29" s="3"/>
      <c r="F29" s="8"/>
      <c r="G29" s="3"/>
      <c r="H29" s="16"/>
      <c r="I29" s="10"/>
      <c r="J29" s="3"/>
    </row>
    <row r="30" spans="2:10" ht="12" customHeight="1" x14ac:dyDescent="0.2">
      <c r="B30" s="12"/>
      <c r="D30" s="3"/>
      <c r="E30" s="3"/>
      <c r="F30" s="8"/>
      <c r="G30" s="3"/>
      <c r="H30" s="16"/>
      <c r="I30" s="10"/>
      <c r="J30" s="3"/>
    </row>
    <row r="31" spans="2:10" ht="12" customHeight="1" x14ac:dyDescent="0.2">
      <c r="B31" s="12"/>
      <c r="D31" s="3"/>
      <c r="E31" s="3"/>
      <c r="F31" s="8"/>
      <c r="G31" s="3"/>
      <c r="H31" s="16"/>
      <c r="I31" s="10"/>
      <c r="J31" s="3"/>
    </row>
    <row r="32" spans="2:10" ht="12" customHeight="1" x14ac:dyDescent="0.2">
      <c r="B32" s="12"/>
      <c r="D32" s="3"/>
      <c r="E32" s="3"/>
      <c r="F32" s="8"/>
      <c r="G32" s="3"/>
      <c r="H32" s="16"/>
      <c r="I32" s="10"/>
      <c r="J32" s="3"/>
    </row>
    <row r="33" spans="2:10" ht="12" customHeight="1" x14ac:dyDescent="0.2">
      <c r="B33" s="12"/>
      <c r="D33" s="3"/>
      <c r="E33" s="3"/>
      <c r="F33" s="8"/>
      <c r="G33" s="3"/>
      <c r="H33" s="16"/>
      <c r="I33" s="10"/>
      <c r="J33" s="3"/>
    </row>
    <row r="34" spans="2:10" ht="12" customHeight="1" x14ac:dyDescent="0.2">
      <c r="B34" s="12"/>
      <c r="D34" s="3"/>
      <c r="E34" s="3"/>
      <c r="F34" s="8"/>
      <c r="G34" s="3"/>
      <c r="H34" s="16"/>
      <c r="I34" s="10"/>
      <c r="J34" s="3"/>
    </row>
    <row r="35" spans="2:10" ht="12" customHeight="1" x14ac:dyDescent="0.2">
      <c r="B35" s="12"/>
      <c r="D35" s="3"/>
      <c r="E35" s="3"/>
      <c r="F35" s="8"/>
      <c r="G35" s="3"/>
      <c r="H35" s="16"/>
      <c r="I35" s="10"/>
      <c r="J35" s="3"/>
    </row>
    <row r="36" spans="2:10" ht="12" customHeight="1" x14ac:dyDescent="0.2">
      <c r="B36" s="12"/>
      <c r="D36" s="3"/>
      <c r="E36" s="3"/>
      <c r="F36" s="8"/>
      <c r="G36" s="3"/>
      <c r="H36" s="16"/>
      <c r="I36" s="10"/>
      <c r="J36" s="3"/>
    </row>
    <row r="37" spans="2:10" ht="12" customHeight="1" x14ac:dyDescent="0.2">
      <c r="B37" s="12"/>
      <c r="D37" s="3"/>
      <c r="E37" s="3"/>
      <c r="F37" s="8"/>
      <c r="G37" s="3"/>
      <c r="H37" s="16"/>
      <c r="I37" s="10"/>
      <c r="J37" s="3"/>
    </row>
    <row r="38" spans="2:10" ht="12" customHeight="1" x14ac:dyDescent="0.2">
      <c r="B38" s="12"/>
      <c r="D38" s="3"/>
      <c r="E38" s="3"/>
      <c r="F38" s="8"/>
      <c r="G38" s="3"/>
      <c r="H38" s="16"/>
      <c r="I38" s="10"/>
      <c r="J38" s="3"/>
    </row>
    <row r="39" spans="2:10" ht="12" customHeight="1" x14ac:dyDescent="0.2">
      <c r="B39" s="12"/>
      <c r="D39" s="3"/>
      <c r="E39" s="3"/>
      <c r="F39" s="8"/>
      <c r="G39" s="3"/>
      <c r="H39" s="16"/>
      <c r="I39" s="10"/>
      <c r="J39" s="3"/>
    </row>
    <row r="40" spans="2:10" ht="12" customHeight="1" x14ac:dyDescent="0.2">
      <c r="B40" s="12"/>
      <c r="D40" s="3"/>
      <c r="E40" s="3"/>
      <c r="F40" s="8"/>
      <c r="G40" s="3"/>
      <c r="H40" s="16"/>
      <c r="I40" s="10"/>
      <c r="J40" s="3"/>
    </row>
    <row r="41" spans="2:10" ht="12" customHeight="1" x14ac:dyDescent="0.2">
      <c r="B41" s="12"/>
      <c r="D41" s="3"/>
      <c r="E41" s="3"/>
      <c r="F41" s="8"/>
      <c r="G41" s="3"/>
      <c r="H41" s="16"/>
      <c r="I41" s="10"/>
      <c r="J41" s="3"/>
    </row>
    <row r="42" spans="2:10" ht="12" customHeight="1" x14ac:dyDescent="0.2">
      <c r="B42" s="12"/>
      <c r="D42" s="3"/>
      <c r="E42" s="3"/>
      <c r="F42" s="8"/>
      <c r="G42" s="3"/>
      <c r="H42" s="16"/>
      <c r="I42" s="10"/>
      <c r="J42" s="3"/>
    </row>
    <row r="43" spans="2:10" ht="12" customHeight="1" x14ac:dyDescent="0.2">
      <c r="B43" s="12"/>
      <c r="D43" s="3"/>
      <c r="E43" s="3"/>
      <c r="F43" s="8"/>
      <c r="G43" s="3"/>
      <c r="H43" s="16"/>
      <c r="I43" s="10"/>
      <c r="J43" s="3"/>
    </row>
    <row r="44" spans="2:10" ht="12" customHeight="1" x14ac:dyDescent="0.2">
      <c r="B44" s="12"/>
      <c r="D44" s="3"/>
      <c r="E44" s="3"/>
      <c r="F44" s="8"/>
      <c r="G44" s="3"/>
      <c r="H44" s="16"/>
      <c r="I44" s="10"/>
      <c r="J44" s="3"/>
    </row>
    <row r="45" spans="2:10" ht="12" customHeight="1" x14ac:dyDescent="0.2">
      <c r="B45" s="12"/>
      <c r="D45" s="3"/>
      <c r="E45" s="3"/>
      <c r="F45" s="8"/>
      <c r="G45" s="3"/>
      <c r="H45" s="16"/>
      <c r="I45" s="10"/>
      <c r="J45" s="3"/>
    </row>
    <row r="46" spans="2:10" ht="12" customHeight="1" x14ac:dyDescent="0.2">
      <c r="B46" s="12"/>
      <c r="D46" s="3"/>
      <c r="E46" s="3"/>
      <c r="F46" s="8"/>
      <c r="G46" s="3"/>
      <c r="H46" s="16"/>
      <c r="I46" s="10"/>
      <c r="J46" s="3"/>
    </row>
    <row r="47" spans="2:10" ht="12" customHeight="1" x14ac:dyDescent="0.2">
      <c r="B47" s="12"/>
      <c r="D47" s="3"/>
      <c r="E47" s="3"/>
      <c r="F47" s="8"/>
      <c r="G47" s="3"/>
      <c r="H47" s="16"/>
      <c r="I47" s="10"/>
      <c r="J47" s="3"/>
    </row>
    <row r="48" spans="2:10" ht="12" customHeight="1" x14ac:dyDescent="0.2">
      <c r="B48" s="12"/>
      <c r="D48" s="3"/>
      <c r="E48" s="3"/>
      <c r="F48" s="8"/>
      <c r="G48" s="3"/>
      <c r="H48" s="16"/>
      <c r="I48" s="10"/>
      <c r="J48" s="3"/>
    </row>
    <row r="49" spans="1:10" ht="12" customHeight="1" x14ac:dyDescent="0.2">
      <c r="B49" s="12"/>
      <c r="D49" s="3"/>
      <c r="E49" s="3"/>
      <c r="F49" s="8"/>
      <c r="G49" s="3"/>
      <c r="H49" s="16"/>
      <c r="I49" s="10"/>
      <c r="J49" s="3"/>
    </row>
    <row r="50" spans="1:10" ht="12" customHeight="1" thickBot="1" x14ac:dyDescent="0.25">
      <c r="B50" s="2" t="s">
        <v>26</v>
      </c>
      <c r="D50" s="3"/>
      <c r="E50" s="3"/>
      <c r="F50" s="17"/>
      <c r="G50" s="3"/>
      <c r="H50" s="3"/>
      <c r="I50" s="3"/>
      <c r="J50" s="3"/>
    </row>
    <row r="51" spans="1:10" ht="12" customHeight="1" x14ac:dyDescent="0.2">
      <c r="A51" s="18"/>
      <c r="B51" s="43" t="s">
        <v>52</v>
      </c>
      <c r="C51" s="44"/>
      <c r="D51" s="44"/>
      <c r="E51" s="44"/>
      <c r="F51" s="44"/>
      <c r="G51" s="44"/>
      <c r="H51" s="44"/>
      <c r="I51" s="44"/>
      <c r="J51" s="45"/>
    </row>
    <row r="52" spans="1:10" ht="12" customHeight="1" x14ac:dyDescent="0.2">
      <c r="A52" s="19"/>
      <c r="B52" s="46"/>
      <c r="C52" s="46"/>
      <c r="D52" s="46"/>
      <c r="E52" s="46"/>
      <c r="F52" s="46"/>
      <c r="G52" s="46"/>
      <c r="H52" s="46"/>
      <c r="I52" s="46"/>
      <c r="J52" s="47"/>
    </row>
    <row r="53" spans="1:10" ht="12" customHeight="1" x14ac:dyDescent="0.2">
      <c r="A53" s="19"/>
      <c r="B53" s="46"/>
      <c r="C53" s="46"/>
      <c r="D53" s="46"/>
      <c r="E53" s="46"/>
      <c r="F53" s="46"/>
      <c r="G53" s="46"/>
      <c r="H53" s="46"/>
      <c r="I53" s="46"/>
      <c r="J53" s="47"/>
    </row>
    <row r="54" spans="1:10" ht="12" customHeight="1" x14ac:dyDescent="0.2">
      <c r="A54" s="19"/>
      <c r="B54" s="46"/>
      <c r="C54" s="46"/>
      <c r="D54" s="46"/>
      <c r="E54" s="46"/>
      <c r="F54" s="46"/>
      <c r="G54" s="46"/>
      <c r="H54" s="46"/>
      <c r="I54" s="46"/>
      <c r="J54" s="47"/>
    </row>
    <row r="55" spans="1:10" ht="12" customHeight="1" x14ac:dyDescent="0.2">
      <c r="A55" s="19"/>
      <c r="B55" s="46"/>
      <c r="C55" s="46"/>
      <c r="D55" s="46"/>
      <c r="E55" s="46"/>
      <c r="F55" s="46"/>
      <c r="G55" s="46"/>
      <c r="H55" s="46"/>
      <c r="I55" s="46"/>
      <c r="J55" s="47"/>
    </row>
    <row r="56" spans="1:10" ht="12" customHeight="1" x14ac:dyDescent="0.2">
      <c r="A56" s="19"/>
      <c r="B56" s="46"/>
      <c r="C56" s="46"/>
      <c r="D56" s="46"/>
      <c r="E56" s="46"/>
      <c r="F56" s="46"/>
      <c r="G56" s="46"/>
      <c r="H56" s="46"/>
      <c r="I56" s="46"/>
      <c r="J56" s="47"/>
    </row>
    <row r="57" spans="1:10" ht="12" customHeight="1" x14ac:dyDescent="0.2">
      <c r="A57" s="19"/>
      <c r="B57" s="46"/>
      <c r="C57" s="46"/>
      <c r="D57" s="46"/>
      <c r="E57" s="46"/>
      <c r="F57" s="46"/>
      <c r="G57" s="46"/>
      <c r="H57" s="46"/>
      <c r="I57" s="46"/>
      <c r="J57" s="47"/>
    </row>
    <row r="58" spans="1:10" ht="12" customHeight="1" x14ac:dyDescent="0.2">
      <c r="A58" s="19"/>
      <c r="B58" s="46"/>
      <c r="C58" s="46"/>
      <c r="D58" s="46"/>
      <c r="E58" s="46"/>
      <c r="F58" s="46"/>
      <c r="G58" s="46"/>
      <c r="H58" s="46"/>
      <c r="I58" s="46"/>
      <c r="J58" s="47"/>
    </row>
    <row r="59" spans="1:10" ht="12" customHeight="1" x14ac:dyDescent="0.2">
      <c r="A59" s="19"/>
      <c r="B59" s="46"/>
      <c r="C59" s="46"/>
      <c r="D59" s="46"/>
      <c r="E59" s="46"/>
      <c r="F59" s="46"/>
      <c r="G59" s="46"/>
      <c r="H59" s="46"/>
      <c r="I59" s="46"/>
      <c r="J59" s="47"/>
    </row>
    <row r="60" spans="1:10" ht="12" customHeight="1" x14ac:dyDescent="0.2">
      <c r="A60" s="19"/>
      <c r="B60" s="46"/>
      <c r="C60" s="46"/>
      <c r="D60" s="46"/>
      <c r="E60" s="46"/>
      <c r="F60" s="46"/>
      <c r="G60" s="46"/>
      <c r="H60" s="46"/>
      <c r="I60" s="46"/>
      <c r="J60" s="47"/>
    </row>
    <row r="61" spans="1:10" ht="12" customHeight="1" thickBot="1" x14ac:dyDescent="0.25">
      <c r="A61" s="20"/>
      <c r="B61" s="48"/>
      <c r="C61" s="48"/>
      <c r="D61" s="48"/>
      <c r="E61" s="48"/>
      <c r="F61" s="48"/>
      <c r="G61" s="48"/>
      <c r="H61" s="48"/>
      <c r="I61" s="48"/>
      <c r="J61" s="49"/>
    </row>
  </sheetData>
  <mergeCells count="1">
    <mergeCell ref="B51:J61"/>
  </mergeCells>
  <conditionalFormatting sqref="J2">
    <cfRule type="cellIs" dxfId="10" priority="8" stopIfTrue="1" operator="equal">
      <formula>"x.x"</formula>
    </cfRule>
  </conditionalFormatting>
  <conditionalFormatting sqref="B18">
    <cfRule type="cellIs" dxfId="9" priority="9" stopIfTrue="1" operator="equal">
      <formula>"Title"</formula>
    </cfRule>
  </conditionalFormatting>
  <conditionalFormatting sqref="B19 B17">
    <cfRule type="cellIs" dxfId="8" priority="10" stopIfTrue="1" operator="equal">
      <formula>"Adjustment to Income/Expense/Rate Base:"</formula>
    </cfRule>
  </conditionalFormatting>
  <conditionalFormatting sqref="I7">
    <cfRule type="cellIs" dxfId="7" priority="11" stopIfTrue="1" operator="equal">
      <formula>"Update"</formula>
    </cfRule>
  </conditionalFormatting>
  <conditionalFormatting sqref="B9">
    <cfRule type="cellIs" dxfId="6" priority="7" stopIfTrue="1" operator="equal">
      <formula>"Adjustment to Income/Expense/Rate Base:"</formula>
    </cfRule>
  </conditionalFormatting>
  <conditionalFormatting sqref="B10:B11">
    <cfRule type="cellIs" dxfId="5" priority="5" stopIfTrue="1" operator="equal">
      <formula>"Title"</formula>
    </cfRule>
  </conditionalFormatting>
  <conditionalFormatting sqref="B14:B16">
    <cfRule type="cellIs" dxfId="4" priority="6" stopIfTrue="1" operator="equal">
      <formula>"Adjustment to Income/Expense/Rate Base:"</formula>
    </cfRule>
  </conditionalFormatting>
  <conditionalFormatting sqref="B13">
    <cfRule type="cellIs" dxfId="3" priority="4" stopIfTrue="1" operator="equal">
      <formula>"Title"</formula>
    </cfRule>
  </conditionalFormatting>
  <conditionalFormatting sqref="B22">
    <cfRule type="cellIs" dxfId="2" priority="2" stopIfTrue="1" operator="equal">
      <formula>"Title"</formula>
    </cfRule>
  </conditionalFormatting>
  <conditionalFormatting sqref="B20">
    <cfRule type="cellIs" dxfId="1" priority="3" stopIfTrue="1" operator="equal">
      <formula>"Adjustment to Income/Expense/Rate Base:"</formula>
    </cfRule>
  </conditionalFormatting>
  <conditionalFormatting sqref="B21">
    <cfRule type="cellIs" dxfId="0" priority="1" stopIfTrue="1" operator="equal">
      <formula>"Adjustment to Income/Expense/Rate Base:"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4:E15 E17:E19 E10:E12 E23:E49" xr:uid="{E7CA9042-F4A9-4E4C-AEFA-932BEEC1D812}">
      <formula1>"1, 2, 3"</formula1>
    </dataValidation>
    <dataValidation type="list" allowBlank="1" showInputMessage="1" showErrorMessage="1" errorTitle="Oops!" error="You must enter a state, or, if the adjustment is system, enter all states." sqref="I7" xr:uid="{D3629A4C-61B8-4C34-8578-22AA47ED10BC}">
      <formula1>#REF!</formula1>
    </dataValidation>
    <dataValidation type="list" errorStyle="warning" allowBlank="1" showInputMessage="1" showErrorMessage="1" errorTitle="FERC ACCOUNT" error="This FERC Account is not included in the drop-down list. Is this the account you want to use?" sqref="D10:D49" xr:uid="{07C13473-CD8C-44C7-ADD2-2BAF1BEE3E85}">
      <formula1>#REF!</formula1>
    </dataValidation>
    <dataValidation type="list" errorStyle="warning" allowBlank="1" showInputMessage="1" showErrorMessage="1" errorTitle="Factor" error="This factor is not included in the drop-down list. Is this the factor you want to use?" sqref="G10:G49" xr:uid="{84402772-675C-46E5-AD49-FC272C2797BF}">
      <formula1>#REF!</formula1>
    </dataValidation>
  </dataValidations>
  <printOptions horizontalCentered="1"/>
  <pageMargins left="0.7" right="0.7" top="0.75" bottom="0.75" header="0.3" footer="0.3"/>
  <pageSetup scale="90"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C269-D2A2-4668-B345-C78BCDFE674B}">
  <sheetPr>
    <pageSetUpPr fitToPage="1"/>
  </sheetPr>
  <dimension ref="A1:G43"/>
  <sheetViews>
    <sheetView view="pageBreakPreview" zoomScaleNormal="100" zoomScaleSheetLayoutView="100" workbookViewId="0"/>
  </sheetViews>
  <sheetFormatPr defaultColWidth="9" defaultRowHeight="12.75" x14ac:dyDescent="0.2"/>
  <cols>
    <col min="1" max="1" width="12" style="1" customWidth="1"/>
    <col min="2" max="2" width="18.125" style="1" customWidth="1"/>
    <col min="3" max="3" width="1.875" style="1" customWidth="1"/>
    <col min="4" max="4" width="15.625" style="1" customWidth="1"/>
    <col min="5" max="5" width="2.375" style="1" customWidth="1"/>
    <col min="6" max="6" width="18.75" style="1" customWidth="1"/>
    <col min="7" max="16384" width="9" style="1"/>
  </cols>
  <sheetData>
    <row r="1" spans="1:7" x14ac:dyDescent="0.2">
      <c r="A1" s="2" t="str">
        <f>'10.2'!B2</f>
        <v>PacifiCorp</v>
      </c>
      <c r="G1" s="4" t="s">
        <v>51</v>
      </c>
    </row>
    <row r="2" spans="1:7" x14ac:dyDescent="0.2">
      <c r="A2" s="2" t="str">
        <f>'10.2'!B3</f>
        <v>Washington 2023 General Rate Case</v>
      </c>
    </row>
    <row r="3" spans="1:7" x14ac:dyDescent="0.2">
      <c r="A3" s="2" t="str">
        <f>'10.2'!B4</f>
        <v>Jim Bridger SCRs Removal</v>
      </c>
    </row>
    <row r="4" spans="1:7" x14ac:dyDescent="0.2">
      <c r="A4" s="2"/>
    </row>
    <row r="5" spans="1:7" x14ac:dyDescent="0.2">
      <c r="B5" s="50" t="s">
        <v>27</v>
      </c>
      <c r="C5" s="50"/>
      <c r="D5" s="50"/>
    </row>
    <row r="6" spans="1:7" x14ac:dyDescent="0.2">
      <c r="B6" s="21" t="s">
        <v>28</v>
      </c>
      <c r="D6" s="21" t="s">
        <v>29</v>
      </c>
    </row>
    <row r="7" spans="1:7" x14ac:dyDescent="0.2">
      <c r="B7" s="22" t="s">
        <v>30</v>
      </c>
      <c r="D7" s="22" t="s">
        <v>30</v>
      </c>
    </row>
    <row r="8" spans="1:7" x14ac:dyDescent="0.2">
      <c r="B8" s="42"/>
      <c r="D8" s="42"/>
    </row>
    <row r="9" spans="1:7" ht="12" customHeight="1" x14ac:dyDescent="0.2">
      <c r="A9" s="23">
        <v>44348</v>
      </c>
      <c r="B9" s="14">
        <v>0</v>
      </c>
      <c r="D9" s="14">
        <v>223151963.42999998</v>
      </c>
    </row>
    <row r="10" spans="1:7" ht="12" customHeight="1" x14ac:dyDescent="0.2">
      <c r="A10" s="23">
        <v>44378</v>
      </c>
      <c r="B10" s="14">
        <v>0</v>
      </c>
      <c r="D10" s="14">
        <f t="shared" ref="D10:D21" si="0">D9+B10</f>
        <v>223151963.42999998</v>
      </c>
    </row>
    <row r="11" spans="1:7" ht="12" customHeight="1" x14ac:dyDescent="0.2">
      <c r="A11" s="23">
        <v>44409</v>
      </c>
      <c r="B11" s="14">
        <v>0</v>
      </c>
      <c r="D11" s="14">
        <f t="shared" si="0"/>
        <v>223151963.42999998</v>
      </c>
    </row>
    <row r="12" spans="1:7" ht="12" customHeight="1" x14ac:dyDescent="0.2">
      <c r="A12" s="23">
        <v>44440</v>
      </c>
      <c r="B12" s="14">
        <v>0</v>
      </c>
      <c r="D12" s="14">
        <f t="shared" si="0"/>
        <v>223151963.42999998</v>
      </c>
    </row>
    <row r="13" spans="1:7" ht="12" customHeight="1" x14ac:dyDescent="0.2">
      <c r="A13" s="23">
        <v>44470</v>
      </c>
      <c r="B13" s="14">
        <v>0</v>
      </c>
      <c r="D13" s="14">
        <f t="shared" si="0"/>
        <v>223151963.42999998</v>
      </c>
    </row>
    <row r="14" spans="1:7" ht="12" customHeight="1" x14ac:dyDescent="0.2">
      <c r="A14" s="23">
        <v>44501</v>
      </c>
      <c r="B14" s="14">
        <v>0</v>
      </c>
      <c r="D14" s="14">
        <f t="shared" si="0"/>
        <v>223151963.42999998</v>
      </c>
    </row>
    <row r="15" spans="1:7" ht="12" customHeight="1" x14ac:dyDescent="0.2">
      <c r="A15" s="23">
        <v>44531</v>
      </c>
      <c r="B15" s="14">
        <v>0</v>
      </c>
      <c r="D15" s="14">
        <f t="shared" si="0"/>
        <v>223151963.42999998</v>
      </c>
    </row>
    <row r="16" spans="1:7" ht="12" customHeight="1" x14ac:dyDescent="0.2">
      <c r="A16" s="23">
        <v>44562</v>
      </c>
      <c r="B16" s="14">
        <v>0</v>
      </c>
      <c r="D16" s="14">
        <f t="shared" si="0"/>
        <v>223151963.42999998</v>
      </c>
    </row>
    <row r="17" spans="1:6" ht="12" customHeight="1" x14ac:dyDescent="0.2">
      <c r="A17" s="23">
        <v>44593</v>
      </c>
      <c r="B17" s="14">
        <v>0</v>
      </c>
      <c r="D17" s="14">
        <f t="shared" si="0"/>
        <v>223151963.42999998</v>
      </c>
    </row>
    <row r="18" spans="1:6" ht="12" customHeight="1" x14ac:dyDescent="0.2">
      <c r="A18" s="23">
        <v>44621</v>
      </c>
      <c r="B18" s="14">
        <v>0</v>
      </c>
      <c r="D18" s="14">
        <f t="shared" si="0"/>
        <v>223151963.42999998</v>
      </c>
    </row>
    <row r="19" spans="1:6" ht="12" customHeight="1" x14ac:dyDescent="0.2">
      <c r="A19" s="23">
        <v>44652</v>
      </c>
      <c r="B19" s="14">
        <v>0</v>
      </c>
      <c r="D19" s="14">
        <f t="shared" si="0"/>
        <v>223151963.42999998</v>
      </c>
    </row>
    <row r="20" spans="1:6" ht="12" customHeight="1" x14ac:dyDescent="0.2">
      <c r="A20" s="23">
        <v>44682</v>
      </c>
      <c r="B20" s="14">
        <v>0</v>
      </c>
      <c r="D20" s="14">
        <f t="shared" si="0"/>
        <v>223151963.42999998</v>
      </c>
    </row>
    <row r="21" spans="1:6" ht="12" customHeight="1" x14ac:dyDescent="0.2">
      <c r="A21" s="23">
        <v>44713</v>
      </c>
      <c r="B21" s="14">
        <v>0</v>
      </c>
      <c r="D21" s="14">
        <f t="shared" si="0"/>
        <v>223151963.42999998</v>
      </c>
    </row>
    <row r="22" spans="1:6" x14ac:dyDescent="0.2">
      <c r="B22" s="25">
        <f>SUM(B10:B21)</f>
        <v>0</v>
      </c>
      <c r="D22" s="26">
        <f>D21</f>
        <v>223151963.42999998</v>
      </c>
    </row>
    <row r="23" spans="1:6" x14ac:dyDescent="0.2">
      <c r="D23" s="27" t="s">
        <v>31</v>
      </c>
    </row>
    <row r="25" spans="1:6" x14ac:dyDescent="0.2">
      <c r="F25" s="28"/>
    </row>
    <row r="26" spans="1:6" x14ac:dyDescent="0.2">
      <c r="A26" s="2" t="s">
        <v>32</v>
      </c>
      <c r="D26" s="29">
        <v>8.4613615470963011E-3</v>
      </c>
      <c r="F26" s="30"/>
    </row>
    <row r="27" spans="1:6" x14ac:dyDescent="0.2">
      <c r="D27" s="31"/>
    </row>
    <row r="28" spans="1:6" x14ac:dyDescent="0.2">
      <c r="D28" s="32" t="s">
        <v>18</v>
      </c>
    </row>
    <row r="29" spans="1:6" x14ac:dyDescent="0.2">
      <c r="D29" s="33" t="s">
        <v>30</v>
      </c>
    </row>
    <row r="30" spans="1:6" x14ac:dyDescent="0.2">
      <c r="B30" s="23">
        <v>45292</v>
      </c>
      <c r="D30" s="31">
        <f>D22*D26/12</f>
        <v>157347.45354380348</v>
      </c>
    </row>
    <row r="31" spans="1:6" x14ac:dyDescent="0.2">
      <c r="B31" s="23">
        <v>45323</v>
      </c>
      <c r="D31" s="31">
        <f>$D$30</f>
        <v>157347.45354380348</v>
      </c>
    </row>
    <row r="32" spans="1:6" x14ac:dyDescent="0.2">
      <c r="B32" s="23">
        <v>45352</v>
      </c>
      <c r="D32" s="31">
        <f t="shared" ref="D32:D41" si="1">$D$30</f>
        <v>157347.45354380348</v>
      </c>
    </row>
    <row r="33" spans="2:6" x14ac:dyDescent="0.2">
      <c r="B33" s="23">
        <v>45383</v>
      </c>
      <c r="D33" s="31">
        <f t="shared" si="1"/>
        <v>157347.45354380348</v>
      </c>
    </row>
    <row r="34" spans="2:6" x14ac:dyDescent="0.2">
      <c r="B34" s="23">
        <v>45413</v>
      </c>
      <c r="D34" s="31">
        <f t="shared" si="1"/>
        <v>157347.45354380348</v>
      </c>
    </row>
    <row r="35" spans="2:6" x14ac:dyDescent="0.2">
      <c r="B35" s="23">
        <v>45444</v>
      </c>
      <c r="D35" s="31">
        <f t="shared" si="1"/>
        <v>157347.45354380348</v>
      </c>
    </row>
    <row r="36" spans="2:6" x14ac:dyDescent="0.2">
      <c r="B36" s="23">
        <v>45474</v>
      </c>
      <c r="D36" s="31">
        <f t="shared" si="1"/>
        <v>157347.45354380348</v>
      </c>
    </row>
    <row r="37" spans="2:6" x14ac:dyDescent="0.2">
      <c r="B37" s="23">
        <v>45505</v>
      </c>
      <c r="D37" s="31">
        <f t="shared" si="1"/>
        <v>157347.45354380348</v>
      </c>
    </row>
    <row r="38" spans="2:6" x14ac:dyDescent="0.2">
      <c r="B38" s="23">
        <v>45536</v>
      </c>
      <c r="D38" s="31">
        <f t="shared" si="1"/>
        <v>157347.45354380348</v>
      </c>
    </row>
    <row r="39" spans="2:6" x14ac:dyDescent="0.2">
      <c r="B39" s="23">
        <v>45566</v>
      </c>
      <c r="D39" s="31">
        <f t="shared" si="1"/>
        <v>157347.45354380348</v>
      </c>
    </row>
    <row r="40" spans="2:6" x14ac:dyDescent="0.2">
      <c r="B40" s="23">
        <v>45597</v>
      </c>
      <c r="D40" s="31">
        <f t="shared" si="1"/>
        <v>157347.45354380348</v>
      </c>
    </row>
    <row r="41" spans="2:6" x14ac:dyDescent="0.2">
      <c r="B41" s="23">
        <v>45627</v>
      </c>
      <c r="D41" s="31">
        <f t="shared" si="1"/>
        <v>157347.45354380348</v>
      </c>
    </row>
    <row r="42" spans="2:6" x14ac:dyDescent="0.2">
      <c r="B42" s="34" t="s">
        <v>33</v>
      </c>
      <c r="D42" s="26">
        <f>SUM(D30:D41)</f>
        <v>1888169.4425256413</v>
      </c>
      <c r="F42" s="28"/>
    </row>
    <row r="43" spans="2:6" x14ac:dyDescent="0.2">
      <c r="B43" s="23"/>
      <c r="D43" s="35" t="s">
        <v>31</v>
      </c>
    </row>
  </sheetData>
  <mergeCells count="1">
    <mergeCell ref="B5:D5"/>
  </mergeCells>
  <pageMargins left="0.7" right="0.7" top="0.75" bottom="0.75" header="0.3" footer="0.3"/>
  <pageSetup fitToHeight="0" orientation="portrait" r:id="rId1"/>
  <ignoredErrors>
    <ignoredError sqref="B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16CF-727F-45B8-83B5-0CDBDFED6625}">
  <sheetPr>
    <pageSetUpPr fitToPage="1"/>
  </sheetPr>
  <dimension ref="A1:G15"/>
  <sheetViews>
    <sheetView view="pageBreakPreview" zoomScaleNormal="100" zoomScaleSheetLayoutView="100" workbookViewId="0"/>
  </sheetViews>
  <sheetFormatPr defaultRowHeight="12.75" x14ac:dyDescent="0.2"/>
  <cols>
    <col min="1" max="1" width="2.75" style="1" customWidth="1"/>
    <col min="2" max="2" width="9" style="1"/>
    <col min="3" max="3" width="22.75" style="1" customWidth="1"/>
    <col min="4" max="4" width="14.25" style="1" customWidth="1"/>
    <col min="5" max="16384" width="9" style="1"/>
  </cols>
  <sheetData>
    <row r="1" spans="1:7" x14ac:dyDescent="0.2">
      <c r="A1" s="2" t="str">
        <f>'10.2'!B2</f>
        <v>PacifiCorp</v>
      </c>
      <c r="G1" s="4" t="s">
        <v>50</v>
      </c>
    </row>
    <row r="2" spans="1:7" x14ac:dyDescent="0.2">
      <c r="A2" s="2" t="str">
        <f>'10.2'!B3</f>
        <v>Washington 2023 General Rate Case</v>
      </c>
    </row>
    <row r="3" spans="1:7" x14ac:dyDescent="0.2">
      <c r="A3" s="2" t="str">
        <f>'10.2'!B4</f>
        <v>Jim Bridger SCRs Removal</v>
      </c>
    </row>
    <row r="4" spans="1:7" x14ac:dyDescent="0.2">
      <c r="A4" s="2" t="s">
        <v>34</v>
      </c>
    </row>
    <row r="5" spans="1:7" x14ac:dyDescent="0.2">
      <c r="A5" s="36"/>
      <c r="D5" s="42" t="s">
        <v>35</v>
      </c>
    </row>
    <row r="6" spans="1:7" x14ac:dyDescent="0.2">
      <c r="C6" s="37" t="s">
        <v>36</v>
      </c>
      <c r="D6" s="38" t="s">
        <v>37</v>
      </c>
    </row>
    <row r="7" spans="1:7" x14ac:dyDescent="0.2">
      <c r="B7" s="3"/>
      <c r="C7" s="39" t="s">
        <v>38</v>
      </c>
      <c r="D7" s="24">
        <v>1448709046.1300001</v>
      </c>
      <c r="E7" s="1" t="s">
        <v>39</v>
      </c>
    </row>
    <row r="8" spans="1:7" ht="15.75" customHeight="1" x14ac:dyDescent="0.2">
      <c r="B8" s="3"/>
      <c r="C8" s="39" t="s">
        <v>40</v>
      </c>
      <c r="D8" s="40">
        <f>'10.2.1'!D22</f>
        <v>223151963.42999998</v>
      </c>
      <c r="E8" s="1" t="s">
        <v>41</v>
      </c>
    </row>
    <row r="9" spans="1:7" x14ac:dyDescent="0.2">
      <c r="B9" s="3"/>
      <c r="C9" s="3" t="s">
        <v>42</v>
      </c>
      <c r="D9" s="41">
        <f>D8/D7</f>
        <v>0.15403504521913189</v>
      </c>
      <c r="E9" s="1" t="s">
        <v>43</v>
      </c>
    </row>
    <row r="10" spans="1:7" x14ac:dyDescent="0.2">
      <c r="B10" s="3"/>
      <c r="C10" s="39"/>
    </row>
    <row r="11" spans="1:7" x14ac:dyDescent="0.2">
      <c r="B11" s="3"/>
      <c r="C11" s="39"/>
    </row>
    <row r="12" spans="1:7" x14ac:dyDescent="0.2">
      <c r="B12" s="3"/>
      <c r="D12" s="42" t="s">
        <v>35</v>
      </c>
    </row>
    <row r="13" spans="1:7" x14ac:dyDescent="0.2">
      <c r="B13" s="3"/>
      <c r="C13" s="37" t="s">
        <v>44</v>
      </c>
      <c r="D13" s="38" t="s">
        <v>37</v>
      </c>
    </row>
    <row r="14" spans="1:7" x14ac:dyDescent="0.2">
      <c r="B14" s="3"/>
      <c r="C14" s="39" t="s">
        <v>38</v>
      </c>
      <c r="D14" s="24">
        <v>-730453477.99000001</v>
      </c>
      <c r="E14" s="1" t="s">
        <v>45</v>
      </c>
    </row>
    <row r="15" spans="1:7" x14ac:dyDescent="0.2">
      <c r="B15" s="3"/>
      <c r="C15" s="39" t="s">
        <v>40</v>
      </c>
      <c r="D15" s="31">
        <f>D9*D14</f>
        <v>-112515434.51266181</v>
      </c>
      <c r="E15" s="1" t="s">
        <v>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EF572A5-6FB9-4F31-A9DD-EEF3C5EF7A3F}"/>
</file>

<file path=customXml/itemProps2.xml><?xml version="1.0" encoding="utf-8"?>
<ds:datastoreItem xmlns:ds="http://schemas.openxmlformats.org/officeDocument/2006/customXml" ds:itemID="{961F2C60-AD49-40EA-90FC-18B2DA2B32F8}"/>
</file>

<file path=customXml/itemProps3.xml><?xml version="1.0" encoding="utf-8"?>
<ds:datastoreItem xmlns:ds="http://schemas.openxmlformats.org/officeDocument/2006/customXml" ds:itemID="{002C9E47-2F6C-4BE0-AA0F-03291D56D3D8}"/>
</file>

<file path=customXml/itemProps4.xml><?xml version="1.0" encoding="utf-8"?>
<ds:datastoreItem xmlns:ds="http://schemas.openxmlformats.org/officeDocument/2006/customXml" ds:itemID="{B7610A60-EC0E-4751-8AFA-FF054AD286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10.2</vt:lpstr>
      <vt:lpstr>10.2.1</vt:lpstr>
      <vt:lpstr>10.2.2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2023-02-28T23:38:32Z</dcterms:created>
  <dcterms:modified xsi:type="dcterms:W3CDTF">2023-03-06T19:21:22Z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