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Ex 4" sheetId="1" r:id="rId1"/>
    <sheet name="Ex 6" sheetId="2" r:id="rId2"/>
    <sheet name="Ex 5" sheetId="3" r:id="rId3"/>
  </sheets>
  <definedNames/>
  <calcPr fullCalcOnLoad="1"/>
</workbook>
</file>

<file path=xl/sharedStrings.xml><?xml version="1.0" encoding="utf-8"?>
<sst xmlns="http://schemas.openxmlformats.org/spreadsheetml/2006/main" count="100" uniqueCount="94">
  <si>
    <t>Less: Depreciation</t>
  </si>
  <si>
    <t>2004 Capital Additions</t>
  </si>
  <si>
    <t>Cash Expenses</t>
  </si>
  <si>
    <t>Ln 1 - Ln 4</t>
  </si>
  <si>
    <t>Sch L4,  Ln 6, Col h</t>
  </si>
  <si>
    <t>Total Regulated - WA</t>
  </si>
  <si>
    <t>Attm 7a to Staff DR 7</t>
  </si>
  <si>
    <t>% Intrastate to Regulated</t>
  </si>
  <si>
    <t>Intrastate Capital Adds, 2004</t>
  </si>
  <si>
    <t>Non-operating Cash Commitments</t>
  </si>
  <si>
    <t>Free Cash Over Cash Requirements</t>
  </si>
  <si>
    <t>Ln 7 * Ln 8</t>
  </si>
  <si>
    <t>Ln 6 + Ln 9</t>
  </si>
  <si>
    <t>Ln 5 - Ln 10</t>
  </si>
  <si>
    <t>Ln 2 + Ln 3</t>
  </si>
  <si>
    <t>Fixed Charges</t>
  </si>
  <si>
    <t>Sch S3, Ln 55, Col d</t>
  </si>
  <si>
    <t>Verizon Northwest - Washington Operations</t>
  </si>
  <si>
    <t>Free Cash over Cash Requirements</t>
  </si>
  <si>
    <t>Operating Revenue - Test Year</t>
  </si>
  <si>
    <t>Operating Expenses - Test Year</t>
  </si>
  <si>
    <t>EBITDA - Test Year</t>
  </si>
  <si>
    <t>Ex (NWH-8), Ln 1, Col d</t>
  </si>
  <si>
    <t>Ex (NWH-8), Ln 22, Col d</t>
  </si>
  <si>
    <t>Ex (NWH-8), Ln 16, Col d</t>
  </si>
  <si>
    <t>Test Year Ending September 30, 2003</t>
  </si>
  <si>
    <t>(Dollars in Thousands)</t>
  </si>
  <si>
    <t>Washington</t>
  </si>
  <si>
    <t>Operations</t>
  </si>
  <si>
    <t>Total</t>
  </si>
  <si>
    <t>Company</t>
  </si>
  <si>
    <t>Operating Revenue</t>
  </si>
  <si>
    <t>Washington Intrastate</t>
  </si>
  <si>
    <t>Year Ending Sept 30,03</t>
  </si>
  <si>
    <t>w. Access</t>
  </si>
  <si>
    <t>Charge</t>
  </si>
  <si>
    <t>Reduction</t>
  </si>
  <si>
    <t>w/o Access</t>
  </si>
  <si>
    <t xml:space="preserve">Charge </t>
  </si>
  <si>
    <t>Earnings Before Income Taxes (EBIT)</t>
  </si>
  <si>
    <t>Earnings Coverage of Interest</t>
  </si>
  <si>
    <t>Depreciation</t>
  </si>
  <si>
    <t xml:space="preserve">EBITDA </t>
  </si>
  <si>
    <t>EBITDA Coverage of Interest</t>
  </si>
  <si>
    <t>Operating Expenses, Excluding Income Taxes</t>
  </si>
  <si>
    <t>EBITDA over Cash Commitments</t>
  </si>
  <si>
    <t>Ratio EBITDA/Cash Commitments</t>
  </si>
  <si>
    <t xml:space="preserve">         Columns C and D: Verizon Northwest 2003 Annual Report to the WUTC</t>
  </si>
  <si>
    <t>Verizon Northwest , Inc.</t>
  </si>
  <si>
    <t>Interest and Cash Commitment Coverages</t>
  </si>
  <si>
    <t>(Dollars in Thousands</t>
  </si>
  <si>
    <t>A</t>
  </si>
  <si>
    <t>B</t>
  </si>
  <si>
    <t>C</t>
  </si>
  <si>
    <t>D</t>
  </si>
  <si>
    <t>Capital Additions  (Note 1)</t>
  </si>
  <si>
    <t>Note 1: For Washington Intrastate, Capital Additions are for the year 2004</t>
  </si>
  <si>
    <t>Operating Revenues w/Access Reduction</t>
  </si>
  <si>
    <t>(NWH-8), Col d, Ln 8</t>
  </si>
  <si>
    <t>Imputed Directory Revenues</t>
  </si>
  <si>
    <t>WP C6.1.3.1</t>
  </si>
  <si>
    <t>Total Revenues</t>
  </si>
  <si>
    <t>Ln 1 + Ln 2</t>
  </si>
  <si>
    <t>Total Operating Expenses</t>
  </si>
  <si>
    <t>(NWH-8), Col d, Ln 20</t>
  </si>
  <si>
    <t>Net Operating Income</t>
  </si>
  <si>
    <t>Ln 3- Ln 4</t>
  </si>
  <si>
    <t>Earnings Before Income Taxes</t>
  </si>
  <si>
    <t>Adjustments to Base:</t>
  </si>
  <si>
    <t xml:space="preserve">   Prior Depreciation Flowthrough</t>
  </si>
  <si>
    <t xml:space="preserve">   Meals/Entertainment</t>
  </si>
  <si>
    <t>Pre-tax Income</t>
  </si>
  <si>
    <t>Ln 7+ Ln 8 + Ln 9</t>
  </si>
  <si>
    <t>Tax Rate</t>
  </si>
  <si>
    <t>Sch L4, Col. 3, Ln 20</t>
  </si>
  <si>
    <t>Federal Income Tax on Pre-Tax Income</t>
  </si>
  <si>
    <t>Ln 10 * Ln 11</t>
  </si>
  <si>
    <t>Less Flowback of Excess Deferred Taxes</t>
  </si>
  <si>
    <t>Sch L4, Col. 3, Ln 25</t>
  </si>
  <si>
    <t>Federal Income Taxes</t>
  </si>
  <si>
    <t>Ln 12 - Ln 13</t>
  </si>
  <si>
    <t>Ln 5 - Ln 14</t>
  </si>
  <si>
    <t>Net Operating Income before Taxes</t>
  </si>
  <si>
    <t>Rate Base</t>
  </si>
  <si>
    <t>Return on Rate Base</t>
  </si>
  <si>
    <t>(NWH-8), Col d, Ln 36</t>
  </si>
  <si>
    <t>Ln 15/Ln 16</t>
  </si>
  <si>
    <t>Verizon Northwest - Washington Intrastate Operations</t>
  </si>
  <si>
    <t>Results of Operations with Directory Imputation</t>
  </si>
  <si>
    <t>Sch L4, Col. d, Ln 6</t>
  </si>
  <si>
    <t>Sch L4, Col. d, Ln 11</t>
  </si>
  <si>
    <t>Sch L4, Col. d, Ln 12</t>
  </si>
  <si>
    <t>Ln 5- Ln 6</t>
  </si>
  <si>
    <r>
      <t xml:space="preserve">Sources: Columns A and B - </t>
    </r>
    <r>
      <rPr>
        <u val="single"/>
        <sz val="10"/>
        <rFont val="Arial"/>
        <family val="2"/>
      </rPr>
      <t>See</t>
    </r>
    <r>
      <rPr>
        <sz val="10"/>
        <rFont val="Arial"/>
        <family val="2"/>
      </rPr>
      <t xml:space="preserve"> Exhibit _____(CWK-4)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</si>
</sst>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%"/>
    <numFmt numFmtId="170" formatCode="0.0000%"/>
    <numFmt numFmtId="171" formatCode="0.00000%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168" fontId="1" fillId="0" borderId="0" xfId="17" applyNumberFormat="1" applyFont="1" applyAlignment="1">
      <alignment/>
    </xf>
    <xf numFmtId="170" fontId="0" fillId="0" borderId="0" xfId="19" applyNumberFormat="1" applyAlignment="1">
      <alignment/>
    </xf>
    <xf numFmtId="168" fontId="0" fillId="0" borderId="0" xfId="17" applyNumberFormat="1" applyAlignment="1">
      <alignment/>
    </xf>
    <xf numFmtId="43" fontId="0" fillId="0" borderId="0" xfId="15" applyNumberFormat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9" fontId="0" fillId="0" borderId="0" xfId="19" applyAlignment="1">
      <alignment/>
    </xf>
    <xf numFmtId="169" fontId="0" fillId="0" borderId="0" xfId="19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.7109375" style="0" customWidth="1"/>
    <col min="2" max="2" width="30.7109375" style="0" bestFit="1" customWidth="1"/>
    <col min="3" max="3" width="22.140625" style="0" bestFit="1" customWidth="1"/>
    <col min="4" max="4" width="12.8515625" style="0" bestFit="1" customWidth="1"/>
  </cols>
  <sheetData>
    <row r="1" spans="1:4" ht="15.75">
      <c r="A1" s="11" t="s">
        <v>17</v>
      </c>
      <c r="B1" s="11"/>
      <c r="C1" s="11"/>
      <c r="D1" s="11"/>
    </row>
    <row r="2" spans="1:4" ht="12" customHeight="1">
      <c r="A2" s="11" t="s">
        <v>18</v>
      </c>
      <c r="B2" s="11"/>
      <c r="C2" s="11"/>
      <c r="D2" s="11"/>
    </row>
    <row r="3" spans="1:4" ht="15.75">
      <c r="A3" s="11" t="s">
        <v>25</v>
      </c>
      <c r="B3" s="11"/>
      <c r="C3" s="11"/>
      <c r="D3" s="11"/>
    </row>
    <row r="4" spans="1:4" ht="14.25">
      <c r="A4" s="12" t="s">
        <v>26</v>
      </c>
      <c r="B4" s="12"/>
      <c r="C4" s="12"/>
      <c r="D4" s="12"/>
    </row>
    <row r="5" ht="12.75">
      <c r="A5" s="1"/>
    </row>
    <row r="6" spans="1:4" ht="12.75">
      <c r="A6" s="1">
        <v>1</v>
      </c>
      <c r="B6" t="s">
        <v>19</v>
      </c>
      <c r="C6" t="s">
        <v>22</v>
      </c>
      <c r="D6" s="5">
        <v>342470</v>
      </c>
    </row>
    <row r="7" spans="1:4" ht="12.75">
      <c r="A7" s="1"/>
      <c r="D7" s="2"/>
    </row>
    <row r="8" spans="1:4" ht="12.75">
      <c r="A8" s="1">
        <v>2</v>
      </c>
      <c r="B8" t="s">
        <v>20</v>
      </c>
      <c r="C8" t="s">
        <v>23</v>
      </c>
      <c r="D8" s="2">
        <v>358286</v>
      </c>
    </row>
    <row r="9" spans="1:4" ht="12.75">
      <c r="A9" s="1">
        <v>3</v>
      </c>
      <c r="B9" t="s">
        <v>0</v>
      </c>
      <c r="C9" t="s">
        <v>24</v>
      </c>
      <c r="D9" s="2">
        <v>-124692</v>
      </c>
    </row>
    <row r="10" spans="1:4" ht="12.75">
      <c r="A10" s="1">
        <v>4</v>
      </c>
      <c r="B10" t="s">
        <v>2</v>
      </c>
      <c r="C10" t="s">
        <v>14</v>
      </c>
      <c r="D10" s="2">
        <f>+D8+D9</f>
        <v>233594</v>
      </c>
    </row>
    <row r="11" spans="1:4" ht="12.75">
      <c r="A11" s="1">
        <v>5</v>
      </c>
      <c r="B11" t="s">
        <v>21</v>
      </c>
      <c r="C11" t="s">
        <v>3</v>
      </c>
      <c r="D11" s="2">
        <f>+D6-D10</f>
        <v>108876</v>
      </c>
    </row>
    <row r="12" spans="1:4" ht="12.75">
      <c r="A12" s="1"/>
      <c r="D12" s="2"/>
    </row>
    <row r="13" spans="1:4" ht="12.75">
      <c r="A13" s="1">
        <v>6</v>
      </c>
      <c r="B13" t="s">
        <v>15</v>
      </c>
      <c r="C13" t="s">
        <v>4</v>
      </c>
      <c r="D13" s="2">
        <v>19987</v>
      </c>
    </row>
    <row r="14" spans="1:4" ht="12.75">
      <c r="A14" s="1"/>
      <c r="D14" s="2"/>
    </row>
    <row r="15" spans="1:4" ht="12.75">
      <c r="A15" s="1"/>
      <c r="B15" t="s">
        <v>1</v>
      </c>
      <c r="D15" s="2"/>
    </row>
    <row r="16" spans="1:4" ht="12.75">
      <c r="A16" s="1">
        <v>7</v>
      </c>
      <c r="B16" t="s">
        <v>5</v>
      </c>
      <c r="C16" t="s">
        <v>6</v>
      </c>
      <c r="D16" s="2">
        <v>112428</v>
      </c>
    </row>
    <row r="17" spans="1:4" ht="12.75">
      <c r="A17" s="1">
        <v>8</v>
      </c>
      <c r="B17" t="s">
        <v>7</v>
      </c>
      <c r="C17" t="s">
        <v>16</v>
      </c>
      <c r="D17" s="4">
        <v>0.755366</v>
      </c>
    </row>
    <row r="18" spans="1:4" ht="12.75">
      <c r="A18" s="1">
        <v>9</v>
      </c>
      <c r="B18" t="s">
        <v>8</v>
      </c>
      <c r="C18" t="s">
        <v>11</v>
      </c>
      <c r="D18" s="2">
        <f>+D16*D17</f>
        <v>84924.288648</v>
      </c>
    </row>
    <row r="19" spans="1:4" ht="12.75">
      <c r="A19" s="1"/>
      <c r="D19" s="2"/>
    </row>
    <row r="20" spans="1:4" ht="12.75">
      <c r="A20" s="1">
        <v>10</v>
      </c>
      <c r="B20" t="s">
        <v>9</v>
      </c>
      <c r="C20" t="s">
        <v>12</v>
      </c>
      <c r="D20" s="2">
        <f>+D13+D18</f>
        <v>104911.288648</v>
      </c>
    </row>
    <row r="21" spans="1:4" ht="12.75">
      <c r="A21" s="1"/>
      <c r="D21" s="2"/>
    </row>
    <row r="22" spans="1:4" ht="12.75">
      <c r="A22" s="1">
        <v>11</v>
      </c>
      <c r="B22" t="s">
        <v>10</v>
      </c>
      <c r="C22" t="s">
        <v>13</v>
      </c>
      <c r="D22" s="3">
        <f>+D11-D20</f>
        <v>3964.7113519999984</v>
      </c>
    </row>
    <row r="23" ht="12.75">
      <c r="A23" s="1"/>
    </row>
  </sheetData>
  <mergeCells count="4">
    <mergeCell ref="A1:D1"/>
    <mergeCell ref="A2:D2"/>
    <mergeCell ref="A3:D3"/>
    <mergeCell ref="A4:D4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&amp;RDocket No. UT-040788
WUTC v. Verizon NW, Inc.
Exhibit __ (CWK- 4)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workbookViewId="0" topLeftCell="A13">
      <selection activeCell="D36" sqref="D36"/>
    </sheetView>
  </sheetViews>
  <sheetFormatPr defaultColWidth="9.140625" defaultRowHeight="12.75"/>
  <cols>
    <col min="1" max="1" width="3.00390625" style="0" bestFit="1" customWidth="1"/>
    <col min="2" max="2" width="39.28125" style="0" bestFit="1" customWidth="1"/>
    <col min="3" max="4" width="10.8515625" style="0" customWidth="1"/>
    <col min="5" max="5" width="12.28125" style="0" bestFit="1" customWidth="1"/>
    <col min="6" max="6" width="11.28125" style="0" customWidth="1"/>
  </cols>
  <sheetData>
    <row r="1" spans="1:6" ht="15.75">
      <c r="A1" s="11" t="s">
        <v>48</v>
      </c>
      <c r="B1" s="11"/>
      <c r="C1" s="11"/>
      <c r="D1" s="11"/>
      <c r="E1" s="11"/>
      <c r="F1" s="11"/>
    </row>
    <row r="2" spans="1:6" ht="15.75">
      <c r="A2" s="11" t="s">
        <v>49</v>
      </c>
      <c r="B2" s="11"/>
      <c r="C2" s="11"/>
      <c r="D2" s="11"/>
      <c r="E2" s="11"/>
      <c r="F2" s="11"/>
    </row>
    <row r="3" spans="1:6" ht="12.75">
      <c r="A3" s="13" t="s">
        <v>50</v>
      </c>
      <c r="B3" s="13"/>
      <c r="C3" s="13"/>
      <c r="D3" s="13"/>
      <c r="E3" s="13"/>
      <c r="F3" s="13"/>
    </row>
    <row r="5" spans="3:6" ht="12.75">
      <c r="C5" s="1" t="s">
        <v>51</v>
      </c>
      <c r="D5" s="1" t="s">
        <v>52</v>
      </c>
      <c r="E5" s="1" t="s">
        <v>53</v>
      </c>
      <c r="F5" s="1" t="s">
        <v>54</v>
      </c>
    </row>
    <row r="6" spans="3:6" ht="12.75">
      <c r="C6" s="13" t="s">
        <v>32</v>
      </c>
      <c r="D6" s="13"/>
      <c r="E6" s="1" t="s">
        <v>27</v>
      </c>
      <c r="F6" s="1" t="s">
        <v>29</v>
      </c>
    </row>
    <row r="7" spans="3:6" ht="12.75">
      <c r="C7" s="13" t="s">
        <v>33</v>
      </c>
      <c r="D7" s="13"/>
      <c r="E7" s="1" t="s">
        <v>28</v>
      </c>
      <c r="F7" s="1" t="s">
        <v>30</v>
      </c>
    </row>
    <row r="8" spans="3:6" ht="12.75">
      <c r="C8" s="1" t="s">
        <v>37</v>
      </c>
      <c r="D8" s="1" t="s">
        <v>34</v>
      </c>
      <c r="E8" s="1">
        <v>2003</v>
      </c>
      <c r="F8" s="1">
        <v>2003</v>
      </c>
    </row>
    <row r="9" spans="3:6" ht="12.75">
      <c r="C9" s="1" t="s">
        <v>35</v>
      </c>
      <c r="D9" s="1" t="s">
        <v>38</v>
      </c>
      <c r="E9" s="1"/>
      <c r="F9" s="1"/>
    </row>
    <row r="10" spans="3:4" ht="12.75">
      <c r="C10" s="1" t="s">
        <v>36</v>
      </c>
      <c r="D10" s="1" t="s">
        <v>36</v>
      </c>
    </row>
    <row r="12" spans="1:6" ht="12.75">
      <c r="A12" s="1">
        <v>1</v>
      </c>
      <c r="B12" t="s">
        <v>31</v>
      </c>
      <c r="C12" s="5">
        <v>371689</v>
      </c>
      <c r="D12" s="5">
        <v>342470</v>
      </c>
      <c r="E12" s="5">
        <v>678841</v>
      </c>
      <c r="F12" s="5">
        <v>1158875</v>
      </c>
    </row>
    <row r="13" spans="1:6" ht="12.75">
      <c r="A13" s="1"/>
      <c r="C13" s="2"/>
      <c r="D13" s="2"/>
      <c r="E13" s="2"/>
      <c r="F13" s="2"/>
    </row>
    <row r="14" spans="1:6" ht="12.75">
      <c r="A14" s="1">
        <v>2</v>
      </c>
      <c r="B14" t="s">
        <v>44</v>
      </c>
      <c r="C14" s="2">
        <v>358286</v>
      </c>
      <c r="D14" s="2">
        <v>358286</v>
      </c>
      <c r="E14" s="2">
        <f>579851+38342</f>
        <v>618193</v>
      </c>
      <c r="F14" s="2">
        <f>967321+54303</f>
        <v>1021624</v>
      </c>
    </row>
    <row r="15" spans="1:6" ht="12.75">
      <c r="A15" s="1">
        <v>3</v>
      </c>
      <c r="B15" t="s">
        <v>39</v>
      </c>
      <c r="C15" s="2">
        <f>+C12-C14</f>
        <v>13403</v>
      </c>
      <c r="D15" s="2">
        <f>+D12-D14</f>
        <v>-15816</v>
      </c>
      <c r="E15" s="2">
        <f>+E12-E14</f>
        <v>60648</v>
      </c>
      <c r="F15" s="2">
        <f>+F12-F14</f>
        <v>137251</v>
      </c>
    </row>
    <row r="16" spans="1:6" ht="12.75">
      <c r="A16" s="1"/>
      <c r="C16" s="2"/>
      <c r="D16" s="2"/>
      <c r="E16" s="2"/>
      <c r="F16" s="2"/>
    </row>
    <row r="17" spans="1:6" ht="12.75">
      <c r="A17" s="1">
        <v>4</v>
      </c>
      <c r="B17" t="s">
        <v>15</v>
      </c>
      <c r="C17" s="2">
        <v>19987</v>
      </c>
      <c r="D17" s="2">
        <v>19987</v>
      </c>
      <c r="E17" s="2">
        <v>25100</v>
      </c>
      <c r="F17" s="2">
        <v>41040</v>
      </c>
    </row>
    <row r="18" spans="1:6" ht="12.75">
      <c r="A18" s="1"/>
      <c r="C18" s="2"/>
      <c r="D18" s="2"/>
      <c r="E18" s="2"/>
      <c r="F18" s="2"/>
    </row>
    <row r="19" spans="1:6" ht="12.75">
      <c r="A19" s="1">
        <v>5</v>
      </c>
      <c r="B19" t="s">
        <v>40</v>
      </c>
      <c r="C19" s="6">
        <f>+C15/C17</f>
        <v>0.6705858808225347</v>
      </c>
      <c r="D19" s="6">
        <f>+D15/D17</f>
        <v>-0.7913143543303147</v>
      </c>
      <c r="E19" s="6">
        <f>+E15/E17</f>
        <v>2.4162549800796813</v>
      </c>
      <c r="F19" s="6">
        <f>+F15/F17</f>
        <v>3.34432261208577</v>
      </c>
    </row>
    <row r="20" spans="1:6" ht="12.75">
      <c r="A20" s="1"/>
      <c r="C20" s="2"/>
      <c r="D20" s="2"/>
      <c r="E20" s="2"/>
      <c r="F20" s="2"/>
    </row>
    <row r="21" spans="1:6" ht="12.75">
      <c r="A21" s="1">
        <v>6</v>
      </c>
      <c r="B21" t="s">
        <v>41</v>
      </c>
      <c r="C21" s="2">
        <v>124692</v>
      </c>
      <c r="D21" s="2">
        <v>124692</v>
      </c>
      <c r="E21" s="2">
        <v>235212</v>
      </c>
      <c r="F21" s="2">
        <v>386550</v>
      </c>
    </row>
    <row r="22" spans="1:6" ht="12.75">
      <c r="A22" s="1">
        <v>7</v>
      </c>
      <c r="B22" t="s">
        <v>2</v>
      </c>
      <c r="C22" s="2">
        <f>+C14-C21</f>
        <v>233594</v>
      </c>
      <c r="D22" s="2">
        <f>+D14-D21</f>
        <v>233594</v>
      </c>
      <c r="E22" s="2">
        <f>+E14-E21</f>
        <v>382981</v>
      </c>
      <c r="F22" s="2">
        <f>+F14-F21</f>
        <v>635074</v>
      </c>
    </row>
    <row r="23" spans="1:6" ht="12.75">
      <c r="A23" s="1">
        <v>8</v>
      </c>
      <c r="B23" t="s">
        <v>42</v>
      </c>
      <c r="C23" s="2">
        <f>+C12-C22</f>
        <v>138095</v>
      </c>
      <c r="D23" s="2">
        <f>+D12-D22</f>
        <v>108876</v>
      </c>
      <c r="E23" s="2">
        <f>+E12-E22</f>
        <v>295860</v>
      </c>
      <c r="F23" s="2">
        <f>+F12-F22</f>
        <v>523801</v>
      </c>
    </row>
    <row r="24" spans="1:6" ht="12.75">
      <c r="A24" s="1"/>
      <c r="C24" s="2"/>
      <c r="D24" s="2"/>
      <c r="E24" s="2"/>
      <c r="F24" s="2"/>
    </row>
    <row r="25" spans="1:6" ht="12.75">
      <c r="A25">
        <v>9</v>
      </c>
      <c r="B25" t="s">
        <v>43</v>
      </c>
      <c r="C25" s="6">
        <f>+C23/C17</f>
        <v>6.909241006654326</v>
      </c>
      <c r="D25" s="6">
        <f>+D23/D17</f>
        <v>5.447340771501476</v>
      </c>
      <c r="E25" s="6">
        <f>+E23/E17</f>
        <v>11.787250996015937</v>
      </c>
      <c r="F25" s="6">
        <f>+F23/F17</f>
        <v>12.763182261208577</v>
      </c>
    </row>
    <row r="26" spans="1:6" ht="12.75">
      <c r="A26" s="1"/>
      <c r="C26" s="2"/>
      <c r="D26" s="2"/>
      <c r="E26" s="2"/>
      <c r="F26" s="2"/>
    </row>
    <row r="27" spans="1:6" ht="12.75">
      <c r="A27" s="1">
        <v>10</v>
      </c>
      <c r="B27" t="s">
        <v>55</v>
      </c>
      <c r="C27" s="2">
        <v>84924</v>
      </c>
      <c r="D27" s="2">
        <v>84924</v>
      </c>
      <c r="E27" s="2">
        <v>97951</v>
      </c>
      <c r="F27" s="2">
        <v>159250</v>
      </c>
    </row>
    <row r="28" ht="12.75">
      <c r="A28" s="1"/>
    </row>
    <row r="29" spans="1:6" ht="12.75">
      <c r="A29" s="1">
        <v>11</v>
      </c>
      <c r="B29" t="s">
        <v>9</v>
      </c>
      <c r="C29" s="7">
        <f>+C17+C27</f>
        <v>104911</v>
      </c>
      <c r="D29" s="7">
        <f>+D17+D27</f>
        <v>104911</v>
      </c>
      <c r="E29" s="7">
        <f>+E17+E27</f>
        <v>123051</v>
      </c>
      <c r="F29" s="7">
        <f>+F17+F27</f>
        <v>200290</v>
      </c>
    </row>
    <row r="30" ht="12.75">
      <c r="A30" s="1"/>
    </row>
    <row r="31" spans="1:6" ht="12.75">
      <c r="A31" s="1">
        <v>12</v>
      </c>
      <c r="B31" t="s">
        <v>45</v>
      </c>
      <c r="C31" s="7">
        <f>+C23-C29</f>
        <v>33184</v>
      </c>
      <c r="D31" s="7">
        <f>+D23-D29</f>
        <v>3965</v>
      </c>
      <c r="E31" s="7">
        <f>+E23-E29</f>
        <v>172809</v>
      </c>
      <c r="F31" s="7">
        <f>+F23-F29</f>
        <v>323511</v>
      </c>
    </row>
    <row r="32" spans="1:6" ht="12.75">
      <c r="A32">
        <v>13</v>
      </c>
      <c r="B32" t="s">
        <v>46</v>
      </c>
      <c r="C32" s="8">
        <f>+C23/C29</f>
        <v>1.3163062024001297</v>
      </c>
      <c r="D32" s="8">
        <f>+D23/D29</f>
        <v>1.0377939396250155</v>
      </c>
      <c r="E32" s="8">
        <f>+E23/E29</f>
        <v>2.404368920203818</v>
      </c>
      <c r="F32" s="8">
        <f>+F23/F29</f>
        <v>2.615212941235209</v>
      </c>
    </row>
    <row r="34" ht="12.75">
      <c r="A34" t="s">
        <v>93</v>
      </c>
    </row>
    <row r="35" ht="12.75">
      <c r="B35" t="s">
        <v>47</v>
      </c>
    </row>
    <row r="37" ht="12.75">
      <c r="B37" t="s">
        <v>56</v>
      </c>
    </row>
  </sheetData>
  <mergeCells count="5">
    <mergeCell ref="C6:D6"/>
    <mergeCell ref="C7:D7"/>
    <mergeCell ref="A1:F1"/>
    <mergeCell ref="A2:F2"/>
    <mergeCell ref="A3:F3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&amp;RDocket No. UT-040788
WUTC v. Verizon NW, Inc.
Exhibit ___ (CWK-6)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workbookViewId="0" topLeftCell="A1">
      <selection activeCell="C24" sqref="C24"/>
    </sheetView>
  </sheetViews>
  <sheetFormatPr defaultColWidth="9.140625" defaultRowHeight="12.75"/>
  <cols>
    <col min="1" max="1" width="3.7109375" style="0" customWidth="1"/>
    <col min="2" max="2" width="35.140625" style="0" bestFit="1" customWidth="1"/>
    <col min="3" max="3" width="19.28125" style="0" bestFit="1" customWidth="1"/>
    <col min="4" max="4" width="12.28125" style="0" bestFit="1" customWidth="1"/>
  </cols>
  <sheetData>
    <row r="1" spans="1:4" ht="15.75">
      <c r="A1" s="11" t="s">
        <v>87</v>
      </c>
      <c r="B1" s="11"/>
      <c r="C1" s="11"/>
      <c r="D1" s="11"/>
    </row>
    <row r="2" spans="1:4" ht="15.75">
      <c r="A2" s="11" t="s">
        <v>88</v>
      </c>
      <c r="B2" s="11"/>
      <c r="C2" s="11"/>
      <c r="D2" s="11"/>
    </row>
    <row r="3" spans="1:4" ht="12.75">
      <c r="A3" s="14" t="s">
        <v>26</v>
      </c>
      <c r="B3" s="14"/>
      <c r="C3" s="14"/>
      <c r="D3" s="14"/>
    </row>
    <row r="5" spans="1:4" ht="12.75">
      <c r="A5" s="1">
        <v>1</v>
      </c>
      <c r="B5" t="s">
        <v>57</v>
      </c>
      <c r="C5" t="s">
        <v>58</v>
      </c>
      <c r="D5" s="5">
        <v>342470</v>
      </c>
    </row>
    <row r="6" spans="1:4" ht="12.75">
      <c r="A6" s="1">
        <v>2</v>
      </c>
      <c r="B6" t="s">
        <v>59</v>
      </c>
      <c r="C6" t="s">
        <v>60</v>
      </c>
      <c r="D6" s="2">
        <v>23499</v>
      </c>
    </row>
    <row r="7" spans="1:4" ht="12.75">
      <c r="A7" s="1">
        <v>3</v>
      </c>
      <c r="B7" t="s">
        <v>61</v>
      </c>
      <c r="C7" t="s">
        <v>62</v>
      </c>
      <c r="D7" s="2">
        <f>+D5+D6</f>
        <v>365969</v>
      </c>
    </row>
    <row r="8" ht="12.75">
      <c r="A8" s="1"/>
    </row>
    <row r="9" spans="1:4" ht="12.75">
      <c r="A9" s="1">
        <v>4</v>
      </c>
      <c r="B9" t="s">
        <v>63</v>
      </c>
      <c r="C9" t="s">
        <v>64</v>
      </c>
      <c r="D9" s="2">
        <v>358286</v>
      </c>
    </row>
    <row r="10" ht="12.75">
      <c r="A10" s="1"/>
    </row>
    <row r="11" spans="1:4" ht="12.75">
      <c r="A11" s="1">
        <v>5</v>
      </c>
      <c r="B11" t="s">
        <v>82</v>
      </c>
      <c r="C11" t="s">
        <v>66</v>
      </c>
      <c r="D11" s="7">
        <f>+D7-D9</f>
        <v>7683</v>
      </c>
    </row>
    <row r="12" ht="12.75">
      <c r="A12" s="1"/>
    </row>
    <row r="13" spans="1:4" ht="12.75">
      <c r="A13" s="1">
        <v>6</v>
      </c>
      <c r="B13" t="s">
        <v>15</v>
      </c>
      <c r="C13" t="s">
        <v>89</v>
      </c>
      <c r="D13" s="2">
        <v>19987</v>
      </c>
    </row>
    <row r="14" spans="1:4" ht="12.75">
      <c r="A14" s="1">
        <v>7</v>
      </c>
      <c r="B14" t="s">
        <v>67</v>
      </c>
      <c r="C14" t="s">
        <v>92</v>
      </c>
      <c r="D14" s="2">
        <f>+D11-D13</f>
        <v>-12304</v>
      </c>
    </row>
    <row r="15" spans="1:4" ht="12.75">
      <c r="A15" s="1"/>
      <c r="B15" t="s">
        <v>68</v>
      </c>
      <c r="D15" s="2"/>
    </row>
    <row r="16" spans="1:4" ht="12.75">
      <c r="A16" s="1">
        <v>8</v>
      </c>
      <c r="B16" t="s">
        <v>69</v>
      </c>
      <c r="C16" t="s">
        <v>90</v>
      </c>
      <c r="D16" s="2">
        <v>2472</v>
      </c>
    </row>
    <row r="17" spans="1:4" ht="12.75">
      <c r="A17" s="1">
        <v>9</v>
      </c>
      <c r="B17" t="s">
        <v>70</v>
      </c>
      <c r="C17" t="s">
        <v>91</v>
      </c>
      <c r="D17" s="2">
        <v>104</v>
      </c>
    </row>
    <row r="18" spans="1:4" ht="12.75">
      <c r="A18" s="1">
        <v>10</v>
      </c>
      <c r="B18" t="s">
        <v>71</v>
      </c>
      <c r="C18" t="s">
        <v>72</v>
      </c>
      <c r="D18" s="2">
        <f>+D14+D16+D17</f>
        <v>-9728</v>
      </c>
    </row>
    <row r="19" spans="1:4" ht="12.75">
      <c r="A19" s="1">
        <v>11</v>
      </c>
      <c r="B19" t="s">
        <v>73</v>
      </c>
      <c r="C19" t="s">
        <v>74</v>
      </c>
      <c r="D19" s="9">
        <v>0.35</v>
      </c>
    </row>
    <row r="20" spans="1:4" ht="12.75">
      <c r="A20" s="1">
        <v>12</v>
      </c>
      <c r="B20" t="s">
        <v>75</v>
      </c>
      <c r="C20" t="s">
        <v>76</v>
      </c>
      <c r="D20" s="2">
        <f>+D18*D19</f>
        <v>-3404.7999999999997</v>
      </c>
    </row>
    <row r="21" spans="1:4" ht="12.75">
      <c r="A21" s="1">
        <v>13</v>
      </c>
      <c r="B21" t="s">
        <v>77</v>
      </c>
      <c r="C21" t="s">
        <v>78</v>
      </c>
      <c r="D21" s="2">
        <v>-398</v>
      </c>
    </row>
    <row r="22" spans="1:4" ht="12.75">
      <c r="A22" s="1">
        <v>14</v>
      </c>
      <c r="B22" t="s">
        <v>79</v>
      </c>
      <c r="C22" t="s">
        <v>80</v>
      </c>
      <c r="D22" s="2">
        <f>+D20-D21</f>
        <v>-3006.7999999999997</v>
      </c>
    </row>
    <row r="23" ht="12.75">
      <c r="A23" s="1"/>
    </row>
    <row r="24" spans="1:4" ht="12.75">
      <c r="A24" s="1">
        <v>15</v>
      </c>
      <c r="B24" t="s">
        <v>65</v>
      </c>
      <c r="C24" t="s">
        <v>81</v>
      </c>
      <c r="D24" s="5">
        <f>+D11-D22</f>
        <v>10689.8</v>
      </c>
    </row>
    <row r="25" ht="12.75">
      <c r="A25" s="1"/>
    </row>
    <row r="26" spans="1:4" ht="12.75">
      <c r="A26" s="1">
        <v>16</v>
      </c>
      <c r="B26" t="s">
        <v>83</v>
      </c>
      <c r="C26" t="s">
        <v>85</v>
      </c>
      <c r="D26" s="5">
        <v>985276</v>
      </c>
    </row>
    <row r="27" ht="12.75">
      <c r="A27" s="1"/>
    </row>
    <row r="28" spans="1:4" ht="12.75">
      <c r="A28" s="1">
        <v>17</v>
      </c>
      <c r="B28" t="s">
        <v>84</v>
      </c>
      <c r="C28" t="s">
        <v>86</v>
      </c>
      <c r="D28" s="10">
        <f>+D24/D26</f>
        <v>0.0108495487558816</v>
      </c>
    </row>
    <row r="29" ht="12.75">
      <c r="A29" s="1"/>
    </row>
    <row r="30" ht="12.75">
      <c r="A30" s="1"/>
    </row>
  </sheetData>
  <mergeCells count="3">
    <mergeCell ref="A1:D1"/>
    <mergeCell ref="A2:D2"/>
    <mergeCell ref="A3:D3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&amp;RDocket No. UT-040788
WUTC v. Verizon NW, Inc.
Exhibit ___ (CWK-5)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Snavely King Majoros O'Connor &amp; Lee,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Office of the Attorney General</cp:lastModifiedBy>
  <cp:lastPrinted>2004-07-13T17:42:51Z</cp:lastPrinted>
  <dcterms:created xsi:type="dcterms:W3CDTF">2004-05-25T17:29:27Z</dcterms:created>
  <dcterms:modified xsi:type="dcterms:W3CDTF">2004-07-13T21:26:40Z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040788</vt:lpwstr>
  </property>
  <property fmtid="{D5CDD505-2E9C-101B-9397-08002B2CF9AE}" pid="6" name="IsConfidenti">
    <vt:lpwstr>0</vt:lpwstr>
  </property>
  <property fmtid="{D5CDD505-2E9C-101B-9397-08002B2CF9AE}" pid="7" name="Dat">
    <vt:lpwstr>2004-07-14T00:00:00Z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2004-04-30T00:00:00Z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