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C62EE8C-4733-4D38-A041-4571A7F0D2B3}" xr6:coauthVersionLast="47" xr6:coauthVersionMax="47" xr10:uidLastSave="{00000000-0000-0000-0000-000000000000}"/>
  <bookViews>
    <workbookView xWindow="-120" yWindow="-120" windowWidth="29040" windowHeight="15840" activeTab="1" xr2:uid="{CB154DDF-16CE-4B67-895E-733B38B78F34}"/>
  </bookViews>
  <sheets>
    <sheet name="8.6" sheetId="1" r:id="rId1"/>
    <sheet name="8.6.1" sheetId="2" r:id="rId2"/>
  </sheets>
  <externalReferences>
    <externalReference r:id="rId3"/>
    <externalReference r:id="rId4"/>
    <externalReference r:id="rId5"/>
    <externalReference r:id="rId6"/>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hidden="1">{"Factors Pages 1-2",#N/A,FALSE,"Factors";"Factors Page 3",#N/A,FALSE,"Factors";"Factors Page 4",#N/A,FALSE,"Factors";"Factors Page 5",#N/A,FALSE,"Factors";"Factors Pages 8-27",#N/A,FALSE,"Factors"}</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hidden="1">[3]Inputs!#REF!</definedName>
    <definedName name="_xlnm.Print_Area" localSheetId="1">'8.6.1'!$A$1:$D$42</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[4]Inputs!#REF!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Sheet";#N/A,#N/A,FALSE,"T-Accounts";#N/A,#N/A,FALSE,"Jars Summary";#N/A,#N/A,FALSE,"Utah Monthly Amort";#N/A,#N/A,FALSE,"Pivot";#N/A,#N/A,FALSE,"June 2002 Writedowns";#N/A,#N/A,FALSE,"March 2003 Writedowns"}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_.SOURCE._.DATA." hidden="1">{"DATA_SET",#N/A,FALSE,"HOURLY SPREAD"}</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2" l="1"/>
  <c r="A40" i="2"/>
  <c r="A39" i="2"/>
  <c r="A38" i="2"/>
  <c r="A37" i="2"/>
  <c r="A36" i="2"/>
  <c r="A35" i="2"/>
  <c r="A34" i="2"/>
  <c r="A33" i="2"/>
  <c r="A32" i="2"/>
  <c r="A31" i="2"/>
  <c r="A30" i="2"/>
  <c r="B22" i="2"/>
  <c r="F11" i="1" s="1"/>
  <c r="I11" i="1" s="1"/>
  <c r="A2" i="2"/>
  <c r="J15" i="1"/>
  <c r="J11" i="1"/>
  <c r="B42" i="2" l="1"/>
  <c r="F15" i="1" s="1"/>
  <c r="I15" i="1" s="1"/>
</calcChain>
</file>

<file path=xl/sharedStrings.xml><?xml version="1.0" encoding="utf-8"?>
<sst xmlns="http://schemas.openxmlformats.org/spreadsheetml/2006/main" count="41" uniqueCount="35">
  <si>
    <t>PacifiCorp</t>
  </si>
  <si>
    <t>PAGE</t>
  </si>
  <si>
    <t>Customer Service Deposits</t>
  </si>
  <si>
    <t>TOTAL</t>
  </si>
  <si>
    <t>WASHINGTON</t>
  </si>
  <si>
    <t>ACCOUNT</t>
  </si>
  <si>
    <t>Type</t>
  </si>
  <si>
    <t>COMPANY</t>
  </si>
  <si>
    <t>FACTOR</t>
  </si>
  <si>
    <t>FACTOR %</t>
  </si>
  <si>
    <t>ALLOCATED</t>
  </si>
  <si>
    <t>REF#</t>
  </si>
  <si>
    <t>Adjustment to Expense</t>
  </si>
  <si>
    <t>WA Customer Service Deposit Interest</t>
  </si>
  <si>
    <t>RES</t>
  </si>
  <si>
    <t>WA</t>
  </si>
  <si>
    <t>Adjustment to Rate Base</t>
  </si>
  <si>
    <t>WA Customer Service Deposits</t>
  </si>
  <si>
    <t>Description of Adjustment:</t>
  </si>
  <si>
    <t>This adjustment includes customer service deposits as a reduction to rate base.  It also reflects the interest paid on the customer service deposits.  This adjustment was accepted by the Washington Commission in its final order in Docket No. UE-061546 and has been included in all subsequent filings.</t>
  </si>
  <si>
    <t>State of Washington</t>
  </si>
  <si>
    <t>Interest Expense</t>
  </si>
  <si>
    <t>Customer Service Deposits - Interest Expense</t>
  </si>
  <si>
    <t>GL 585100</t>
  </si>
  <si>
    <t>Month</t>
  </si>
  <si>
    <t>Amount</t>
  </si>
  <si>
    <t>Ref.  8.6</t>
  </si>
  <si>
    <t>Customer Service Deposits - Balances</t>
  </si>
  <si>
    <t>GL Accounts 230140</t>
  </si>
  <si>
    <t>Balance</t>
  </si>
  <si>
    <t>AMA Balance</t>
  </si>
  <si>
    <t>Ref. 8.6</t>
  </si>
  <si>
    <t>Washington 2023 General Rate Case</t>
  </si>
  <si>
    <t>Situs</t>
  </si>
  <si>
    <t>Page 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</si>
</sst>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0%"/>
    <numFmt numFmtId="166" formatCode="0.000%"/>
    <numFmt numFmtId="167" formatCode="[$-409]mmm\-yy;@"/>
  </numFmts>
  <fonts count="6" x14ac:knownFonts="1">
    <font>
      <sz val="12"/>
      <name val="Times New Roman"/>
      <family val="1"/>
    </font>
    <font>
      <sz val="12"/>
      <name val="Times New Roman"/>
      <family val="1"/>
    </font>
    <font>
      <b/>
      <sz val="10"/>
      <name val="Arial"/>
      <family val="2"/>
    </font>
    <font>
      <sz val="10"/>
      <name val="Arial"/>
      <family val="2"/>
    </font>
    <font>
      <u/>
      <sz val="10"/>
      <name val="Arial"/>
      <family val="2"/>
    </font>
    <font>
      <sz val="10"/>
      <name val="Arial Narrow"/>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46">
    <xf numFmtId="0" fontId="0" fillId="0" borderId="0" xfId="0"/>
    <xf numFmtId="0" fontId="2" fillId="0" borderId="0" xfId="0" applyFont="1"/>
    <xf numFmtId="0" fontId="3" fillId="0" borderId="0" xfId="0" applyFont="1"/>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165"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Alignment="1">
      <alignment horizontal="left"/>
    </xf>
    <xf numFmtId="166" fontId="3" fillId="0" borderId="0" xfId="2" applyNumberFormat="1" applyFont="1" applyAlignment="1">
      <alignment horizontal="center"/>
    </xf>
    <xf numFmtId="0" fontId="3" fillId="0" borderId="0" xfId="0" quotePrefix="1" applyFont="1" applyAlignment="1">
      <alignment horizontal="left"/>
    </xf>
    <xf numFmtId="41" fontId="3" fillId="0" borderId="0" xfId="1" applyNumberFormat="1" applyFont="1" applyFill="1" applyBorder="1" applyAlignment="1">
      <alignment horizontal="center"/>
    </xf>
    <xf numFmtId="167" fontId="3" fillId="0" borderId="0" xfId="0" applyNumberFormat="1" applyFont="1"/>
    <xf numFmtId="164" fontId="3" fillId="0" borderId="0" xfId="1" applyNumberFormat="1" applyFont="1" applyBorder="1"/>
    <xf numFmtId="165" fontId="3" fillId="0" borderId="0" xfId="2" applyNumberFormat="1" applyFont="1" applyBorder="1" applyAlignment="1">
      <alignment horizontal="center"/>
    </xf>
    <xf numFmtId="0" fontId="2" fillId="0" borderId="0" xfId="3" applyFont="1" applyAlignment="1">
      <alignment horizontal="left"/>
    </xf>
    <xf numFmtId="0" fontId="3" fillId="0" borderId="0" xfId="3" applyFont="1" applyAlignment="1">
      <alignment horizontal="center"/>
    </xf>
    <xf numFmtId="0" fontId="3" fillId="0" borderId="0" xfId="3" applyFont="1"/>
    <xf numFmtId="0" fontId="2" fillId="0" borderId="0" xfId="3" applyFont="1"/>
    <xf numFmtId="0" fontId="2" fillId="0" borderId="0" xfId="3" applyFont="1" applyAlignment="1">
      <alignment horizontal="center"/>
    </xf>
    <xf numFmtId="14" fontId="2" fillId="0" borderId="9" xfId="3" applyNumberFormat="1" applyFont="1" applyBorder="1" applyAlignment="1">
      <alignment horizontal="center"/>
    </xf>
    <xf numFmtId="43" fontId="2" fillId="0" borderId="9" xfId="1" applyFont="1" applyBorder="1" applyAlignment="1">
      <alignment horizontal="center"/>
    </xf>
    <xf numFmtId="17" fontId="3" fillId="0" borderId="0" xfId="3" applyNumberFormat="1" applyFont="1" applyAlignment="1">
      <alignment horizontal="center"/>
    </xf>
    <xf numFmtId="164" fontId="3" fillId="0" borderId="0" xfId="1" applyNumberFormat="1" applyFont="1" applyAlignment="1">
      <alignment horizontal="center"/>
    </xf>
    <xf numFmtId="167" fontId="3" fillId="0" borderId="0" xfId="3" quotePrefix="1" applyNumberFormat="1" applyFont="1" applyAlignment="1">
      <alignment horizontal="center"/>
    </xf>
    <xf numFmtId="0" fontId="2" fillId="0" borderId="0" xfId="3" applyFont="1" applyAlignment="1">
      <alignment horizontal="right"/>
    </xf>
    <xf numFmtId="164" fontId="2" fillId="0" borderId="10" xfId="1" applyNumberFormat="1" applyFont="1" applyBorder="1" applyAlignment="1">
      <alignment horizontal="center"/>
    </xf>
    <xf numFmtId="15" fontId="2" fillId="0" borderId="0" xfId="0" quotePrefix="1" applyNumberFormat="1" applyFont="1" applyAlignment="1">
      <alignment horizontal="left"/>
    </xf>
    <xf numFmtId="15" fontId="3" fillId="0" borderId="0" xfId="0" applyNumberFormat="1" applyFont="1" applyAlignment="1">
      <alignment horizontal="left"/>
    </xf>
    <xf numFmtId="15" fontId="2" fillId="0" borderId="9" xfId="0" applyNumberFormat="1" applyFont="1" applyBorder="1" applyAlignment="1">
      <alignment horizontal="centerContinuous"/>
    </xf>
    <xf numFmtId="164" fontId="2" fillId="0" borderId="9" xfId="1" applyNumberFormat="1" applyFont="1" applyBorder="1" applyAlignment="1">
      <alignment horizontal="center"/>
    </xf>
    <xf numFmtId="0" fontId="2" fillId="0" borderId="0" xfId="0" applyFont="1" applyAlignment="1">
      <alignment horizontal="right"/>
    </xf>
    <xf numFmtId="164" fontId="2" fillId="0" borderId="11" xfId="1" applyNumberFormat="1" applyFont="1" applyBorder="1" applyAlignment="1">
      <alignment horizontal="center"/>
    </xf>
    <xf numFmtId="0" fontId="3" fillId="0" borderId="0" xfId="0" applyFont="1" applyAlignment="1">
      <alignment horizontal="right"/>
    </xf>
    <xf numFmtId="0" fontId="3" fillId="0" borderId="1" xfId="0" applyFont="1" applyBorder="1"/>
    <xf numFmtId="0" fontId="3" fillId="0" borderId="4" xfId="0" applyFont="1" applyBorder="1"/>
    <xf numFmtId="0" fontId="3" fillId="0" borderId="6" xfId="0" applyFont="1" applyBorder="1"/>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3" applyFont="1" applyAlignment="1">
      <alignment horizontal="right"/>
    </xf>
  </cellXfs>
  <cellStyles count="4">
    <cellStyle name="Comma" xfId="1" builtinId="3"/>
    <cellStyle name="Normal" xfId="0" builtinId="0"/>
    <cellStyle name="Normal_IntExpYTD05 (2)" xfId="3" xr:uid="{DFEB8D71-55FE-4948-AACE-D039EB0C8D74}"/>
    <cellStyle name="Percent" xfId="2" builtinId="5"/>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491EF-832C-4D7D-A0E2-75BB37965456}">
  <sheetPr codeName="Sheet4">
    <pageSetUpPr fitToPage="1"/>
  </sheetPr>
  <dimension ref="A2:J62"/>
  <sheetViews>
    <sheetView view="pageBreakPreview" zoomScale="85" zoomScaleNormal="100" zoomScaleSheetLayoutView="85" workbookViewId="0">
      <selection activeCell="G40" sqref="G40"/>
    </sheetView>
  </sheetViews>
  <sheetFormatPr defaultColWidth="8.75" defaultRowHeight="12.75" x14ac:dyDescent="0.2"/>
  <cols>
    <col min="1" max="1" width="2.25" style="2" customWidth="1"/>
    <col min="2" max="2" width="3.5" style="2" customWidth="1"/>
    <col min="3" max="3" width="28.875" style="2" customWidth="1"/>
    <col min="4" max="4" width="8.625" style="2" bestFit="1" customWidth="1"/>
    <col min="5" max="5" width="4.5" style="2" bestFit="1" customWidth="1"/>
    <col min="6" max="6" width="9.125" style="2" bestFit="1" customWidth="1"/>
    <col min="7" max="7" width="7.375" style="2" bestFit="1" customWidth="1"/>
    <col min="8" max="8" width="9.375" style="2" bestFit="1" customWidth="1"/>
    <col min="9" max="9" width="11.875" style="2" bestFit="1" customWidth="1"/>
    <col min="10" max="10" width="5" style="2" bestFit="1" customWidth="1"/>
    <col min="11" max="16384" width="8.75" style="2"/>
  </cols>
  <sheetData>
    <row r="2" spans="2:10" ht="12" customHeight="1" x14ac:dyDescent="0.2">
      <c r="B2" s="1" t="s">
        <v>0</v>
      </c>
      <c r="D2" s="3"/>
      <c r="E2" s="3"/>
      <c r="F2" s="3"/>
      <c r="G2" s="3"/>
      <c r="H2" s="3"/>
      <c r="I2" s="35" t="s">
        <v>1</v>
      </c>
      <c r="J2" s="3">
        <v>8.6</v>
      </c>
    </row>
    <row r="3" spans="2:10" ht="12" customHeight="1" x14ac:dyDescent="0.2">
      <c r="B3" s="1" t="s">
        <v>32</v>
      </c>
      <c r="D3" s="3"/>
      <c r="E3" s="3"/>
      <c r="F3" s="3"/>
      <c r="G3" s="3"/>
      <c r="H3" s="3"/>
      <c r="I3" s="3"/>
      <c r="J3" s="3"/>
    </row>
    <row r="4" spans="2:10" ht="12" customHeight="1" x14ac:dyDescent="0.2">
      <c r="B4" s="1" t="s">
        <v>2</v>
      </c>
      <c r="D4" s="3"/>
      <c r="E4" s="3"/>
      <c r="F4" s="3"/>
      <c r="G4" s="3"/>
      <c r="H4" s="3"/>
      <c r="I4" s="3"/>
      <c r="J4" s="3"/>
    </row>
    <row r="5" spans="2:10" ht="12" customHeight="1" x14ac:dyDescent="0.2">
      <c r="D5" s="3"/>
      <c r="E5" s="3"/>
      <c r="F5" s="3"/>
      <c r="G5" s="3"/>
      <c r="H5" s="3"/>
      <c r="I5" s="3"/>
      <c r="J5" s="3"/>
    </row>
    <row r="6" spans="2:10" ht="12" customHeight="1" x14ac:dyDescent="0.2">
      <c r="D6" s="3"/>
      <c r="E6" s="3"/>
      <c r="F6" s="3"/>
      <c r="G6" s="3"/>
      <c r="H6" s="3"/>
      <c r="I6" s="3"/>
      <c r="J6" s="3"/>
    </row>
    <row r="7" spans="2:10" ht="12" customHeight="1" x14ac:dyDescent="0.2">
      <c r="D7" s="3"/>
      <c r="E7" s="3"/>
      <c r="F7" s="3" t="s">
        <v>3</v>
      </c>
      <c r="G7" s="3"/>
      <c r="H7" s="3"/>
      <c r="I7" s="3" t="s">
        <v>4</v>
      </c>
      <c r="J7" s="3"/>
    </row>
    <row r="8" spans="2:10" ht="12" customHeight="1" x14ac:dyDescent="0.2">
      <c r="D8" s="4" t="s">
        <v>5</v>
      </c>
      <c r="E8" s="4" t="s">
        <v>6</v>
      </c>
      <c r="F8" s="4" t="s">
        <v>7</v>
      </c>
      <c r="G8" s="4" t="s">
        <v>8</v>
      </c>
      <c r="H8" s="4" t="s">
        <v>9</v>
      </c>
      <c r="I8" s="4" t="s">
        <v>10</v>
      </c>
      <c r="J8" s="4" t="s">
        <v>11</v>
      </c>
    </row>
    <row r="9" spans="2:10" ht="12" customHeight="1" x14ac:dyDescent="0.2">
      <c r="B9" s="5"/>
      <c r="D9" s="3"/>
      <c r="E9" s="3"/>
      <c r="F9" s="3"/>
      <c r="G9" s="3"/>
      <c r="H9" s="3"/>
      <c r="I9" s="6"/>
      <c r="J9" s="3"/>
    </row>
    <row r="10" spans="2:10" ht="12" customHeight="1" x14ac:dyDescent="0.2">
      <c r="B10" s="5" t="s">
        <v>12</v>
      </c>
      <c r="D10" s="3"/>
      <c r="E10" s="3"/>
      <c r="F10" s="7"/>
      <c r="G10" s="3"/>
      <c r="H10" s="8"/>
      <c r="I10" s="9"/>
      <c r="J10" s="3"/>
    </row>
    <row r="11" spans="2:10" ht="12" customHeight="1" x14ac:dyDescent="0.2">
      <c r="B11" s="10" t="s">
        <v>13</v>
      </c>
      <c r="D11" s="3">
        <v>4311</v>
      </c>
      <c r="E11" s="3" t="s">
        <v>14</v>
      </c>
      <c r="F11" s="7">
        <f>'8.6.1'!B22</f>
        <v>2336.9299999999998</v>
      </c>
      <c r="G11" s="3" t="s">
        <v>15</v>
      </c>
      <c r="H11" s="11" t="s">
        <v>33</v>
      </c>
      <c r="I11" s="9">
        <f>F11</f>
        <v>2336.9299999999998</v>
      </c>
      <c r="J11" s="3" t="str">
        <f>$J$2&amp;".1"</f>
        <v>8.6.1</v>
      </c>
    </row>
    <row r="12" spans="2:10" ht="12" customHeight="1" x14ac:dyDescent="0.2">
      <c r="B12" s="10"/>
      <c r="D12" s="3"/>
      <c r="E12" s="3"/>
      <c r="F12" s="7"/>
      <c r="G12" s="3"/>
      <c r="H12" s="11"/>
      <c r="I12" s="9"/>
    </row>
    <row r="13" spans="2:10" ht="12" customHeight="1" x14ac:dyDescent="0.2">
      <c r="B13" s="1"/>
      <c r="D13" s="3"/>
      <c r="E13" s="3"/>
      <c r="F13" s="7"/>
      <c r="G13" s="3"/>
      <c r="H13" s="11"/>
      <c r="I13" s="9"/>
      <c r="J13" s="3"/>
    </row>
    <row r="14" spans="2:10" ht="12" customHeight="1" x14ac:dyDescent="0.2">
      <c r="B14" s="1" t="s">
        <v>16</v>
      </c>
      <c r="D14" s="3"/>
      <c r="E14" s="3"/>
      <c r="G14" s="3"/>
      <c r="H14" s="11"/>
      <c r="I14" s="9"/>
      <c r="J14" s="3"/>
    </row>
    <row r="15" spans="2:10" ht="12" customHeight="1" x14ac:dyDescent="0.2">
      <c r="B15" s="10" t="s">
        <v>17</v>
      </c>
      <c r="D15" s="3">
        <v>235</v>
      </c>
      <c r="E15" s="3" t="s">
        <v>14</v>
      </c>
      <c r="F15" s="7">
        <f>-'8.6.1'!B42</f>
        <v>-408390.63249999989</v>
      </c>
      <c r="G15" s="3" t="s">
        <v>15</v>
      </c>
      <c r="H15" s="11" t="s">
        <v>33</v>
      </c>
      <c r="I15" s="9">
        <f>F15</f>
        <v>-408390.63249999989</v>
      </c>
      <c r="J15" s="3" t="str">
        <f>$J$2&amp;".1"</f>
        <v>8.6.1</v>
      </c>
    </row>
    <row r="16" spans="2:10" ht="12" customHeight="1" x14ac:dyDescent="0.2">
      <c r="D16" s="3"/>
      <c r="E16" s="3"/>
      <c r="F16" s="7"/>
      <c r="G16" s="3"/>
      <c r="H16" s="11"/>
      <c r="I16" s="9"/>
      <c r="J16" s="3"/>
    </row>
    <row r="17" spans="2:10" ht="12" customHeight="1" x14ac:dyDescent="0.2">
      <c r="B17" s="12"/>
      <c r="D17" s="3"/>
      <c r="E17" s="3"/>
      <c r="F17" s="13"/>
      <c r="G17" s="3"/>
      <c r="H17" s="8"/>
      <c r="I17" s="9"/>
      <c r="J17" s="3"/>
    </row>
    <row r="18" spans="2:10" ht="12" customHeight="1" x14ac:dyDescent="0.2">
      <c r="B18" s="5"/>
      <c r="D18" s="3"/>
      <c r="E18" s="3"/>
      <c r="F18" s="7"/>
      <c r="G18" s="3"/>
      <c r="H18" s="8"/>
      <c r="I18" s="9"/>
      <c r="J18" s="3"/>
    </row>
    <row r="19" spans="2:10" ht="12" customHeight="1" x14ac:dyDescent="0.2">
      <c r="B19" s="5"/>
      <c r="D19" s="3"/>
      <c r="E19" s="3"/>
      <c r="F19" s="7"/>
      <c r="G19" s="3"/>
      <c r="H19" s="8"/>
      <c r="I19" s="9"/>
      <c r="J19" s="3"/>
    </row>
    <row r="20" spans="2:10" ht="12" customHeight="1" x14ac:dyDescent="0.2">
      <c r="B20" s="5"/>
      <c r="C20" s="14"/>
      <c r="F20" s="15"/>
      <c r="G20" s="3"/>
      <c r="H20" s="8"/>
      <c r="I20" s="9"/>
      <c r="J20" s="3"/>
    </row>
    <row r="21" spans="2:10" ht="12" customHeight="1" x14ac:dyDescent="0.2">
      <c r="B21" s="5"/>
      <c r="C21" s="14"/>
      <c r="F21" s="15"/>
      <c r="G21" s="3"/>
      <c r="H21" s="8"/>
      <c r="I21" s="9"/>
      <c r="J21" s="3"/>
    </row>
    <row r="22" spans="2:10" ht="12" customHeight="1" x14ac:dyDescent="0.2">
      <c r="B22" s="5"/>
      <c r="C22" s="14"/>
      <c r="F22" s="15"/>
      <c r="G22" s="3"/>
      <c r="H22" s="8"/>
      <c r="I22" s="9"/>
      <c r="J22" s="3"/>
    </row>
    <row r="23" spans="2:10" ht="12" customHeight="1" x14ac:dyDescent="0.2">
      <c r="B23" s="5"/>
      <c r="D23" s="3"/>
      <c r="E23" s="3"/>
      <c r="F23" s="7"/>
      <c r="G23" s="3"/>
      <c r="H23" s="8"/>
      <c r="I23" s="9"/>
      <c r="J23" s="3"/>
    </row>
    <row r="24" spans="2:10" ht="12" customHeight="1" x14ac:dyDescent="0.2">
      <c r="B24" s="5"/>
      <c r="D24" s="3"/>
      <c r="E24" s="3"/>
      <c r="F24" s="7"/>
      <c r="G24" s="3"/>
      <c r="H24" s="8"/>
      <c r="I24" s="9"/>
      <c r="J24" s="3"/>
    </row>
    <row r="25" spans="2:10" ht="12" customHeight="1" x14ac:dyDescent="0.2">
      <c r="B25" s="5"/>
      <c r="D25" s="3"/>
      <c r="E25" s="3"/>
      <c r="F25" s="7"/>
      <c r="G25" s="3"/>
      <c r="H25" s="8"/>
      <c r="I25" s="9"/>
      <c r="J25" s="3"/>
    </row>
    <row r="26" spans="2:10" ht="12" customHeight="1" x14ac:dyDescent="0.2">
      <c r="B26" s="5"/>
      <c r="D26" s="3"/>
      <c r="E26" s="3"/>
      <c r="F26" s="7"/>
      <c r="G26" s="3"/>
      <c r="H26" s="8"/>
      <c r="I26" s="9"/>
      <c r="J26" s="3"/>
    </row>
    <row r="27" spans="2:10" ht="12" customHeight="1" x14ac:dyDescent="0.2">
      <c r="B27" s="5"/>
      <c r="D27" s="3"/>
      <c r="E27" s="3"/>
      <c r="F27" s="7"/>
      <c r="G27" s="3"/>
      <c r="H27" s="8"/>
      <c r="I27" s="9"/>
      <c r="J27" s="3"/>
    </row>
    <row r="28" spans="2:10" ht="12" customHeight="1" x14ac:dyDescent="0.2">
      <c r="B28" s="5"/>
      <c r="D28" s="3"/>
      <c r="E28" s="3"/>
      <c r="F28" s="7"/>
      <c r="G28" s="3"/>
      <c r="H28" s="8"/>
      <c r="I28" s="9"/>
      <c r="J28" s="3"/>
    </row>
    <row r="29" spans="2:10" ht="12" customHeight="1" x14ac:dyDescent="0.2">
      <c r="B29" s="10"/>
      <c r="D29" s="3"/>
      <c r="E29" s="3"/>
      <c r="F29" s="7"/>
      <c r="G29" s="3"/>
      <c r="H29" s="8"/>
      <c r="I29" s="9"/>
      <c r="J29" s="3"/>
    </row>
    <row r="30" spans="2:10" ht="12" customHeight="1" x14ac:dyDescent="0.2">
      <c r="B30" s="10"/>
      <c r="D30" s="3"/>
      <c r="E30" s="3"/>
      <c r="F30" s="7"/>
      <c r="G30" s="3"/>
      <c r="H30" s="8"/>
      <c r="I30" s="9"/>
      <c r="J30" s="3"/>
    </row>
    <row r="31" spans="2:10" ht="12" customHeight="1" x14ac:dyDescent="0.2">
      <c r="B31" s="10"/>
      <c r="D31" s="3"/>
      <c r="E31" s="3"/>
      <c r="F31" s="7"/>
      <c r="G31" s="3"/>
      <c r="H31" s="8"/>
      <c r="I31" s="9"/>
      <c r="J31" s="3"/>
    </row>
    <row r="32" spans="2:10" ht="12" customHeight="1" x14ac:dyDescent="0.2">
      <c r="B32" s="10"/>
      <c r="D32" s="3"/>
      <c r="E32" s="3"/>
      <c r="F32" s="7"/>
      <c r="G32" s="3"/>
      <c r="H32" s="8"/>
      <c r="I32" s="9"/>
      <c r="J32" s="3"/>
    </row>
    <row r="33" spans="2:10" ht="12" customHeight="1" x14ac:dyDescent="0.2">
      <c r="B33" s="10"/>
      <c r="D33" s="3"/>
      <c r="E33" s="3"/>
      <c r="F33" s="7"/>
      <c r="G33" s="3"/>
      <c r="H33" s="8"/>
      <c r="I33" s="9"/>
      <c r="J33" s="3"/>
    </row>
    <row r="34" spans="2:10" ht="12" customHeight="1" x14ac:dyDescent="0.2">
      <c r="B34" s="10"/>
      <c r="D34" s="3"/>
      <c r="E34" s="3"/>
      <c r="F34" s="7"/>
      <c r="G34" s="3"/>
      <c r="H34" s="8"/>
      <c r="I34" s="9"/>
      <c r="J34" s="3"/>
    </row>
    <row r="35" spans="2:10" ht="12" customHeight="1" x14ac:dyDescent="0.2">
      <c r="B35" s="10"/>
      <c r="D35" s="3"/>
      <c r="E35" s="3"/>
      <c r="F35" s="7"/>
      <c r="G35" s="3"/>
      <c r="H35" s="8"/>
      <c r="I35" s="9"/>
      <c r="J35" s="3"/>
    </row>
    <row r="36" spans="2:10" ht="12" customHeight="1" x14ac:dyDescent="0.2">
      <c r="B36" s="10"/>
      <c r="D36" s="3"/>
      <c r="E36" s="3"/>
      <c r="F36" s="7"/>
      <c r="G36" s="3"/>
      <c r="H36" s="8"/>
      <c r="I36" s="9"/>
      <c r="J36" s="3"/>
    </row>
    <row r="37" spans="2:10" ht="12" customHeight="1" x14ac:dyDescent="0.2">
      <c r="B37" s="10"/>
      <c r="D37" s="3"/>
      <c r="E37" s="3"/>
      <c r="F37" s="7"/>
      <c r="G37" s="3"/>
      <c r="H37" s="8"/>
      <c r="I37" s="9"/>
      <c r="J37" s="3"/>
    </row>
    <row r="38" spans="2:10" ht="12" customHeight="1" x14ac:dyDescent="0.2">
      <c r="B38" s="10"/>
      <c r="D38" s="3"/>
      <c r="E38" s="3"/>
      <c r="F38" s="7"/>
      <c r="G38" s="3"/>
      <c r="H38" s="8"/>
      <c r="I38" s="9"/>
      <c r="J38" s="3"/>
    </row>
    <row r="39" spans="2:10" ht="12" customHeight="1" x14ac:dyDescent="0.2">
      <c r="B39" s="10"/>
      <c r="D39" s="3"/>
      <c r="E39" s="3"/>
      <c r="F39" s="7"/>
      <c r="G39" s="3"/>
      <c r="H39" s="8"/>
      <c r="I39" s="9"/>
      <c r="J39" s="3"/>
    </row>
    <row r="40" spans="2:10" ht="12" customHeight="1" x14ac:dyDescent="0.2">
      <c r="B40" s="10"/>
      <c r="D40" s="3"/>
      <c r="E40" s="3"/>
      <c r="F40" s="7"/>
      <c r="G40" s="3"/>
      <c r="H40" s="8"/>
      <c r="I40" s="9"/>
      <c r="J40" s="3"/>
    </row>
    <row r="41" spans="2:10" ht="12" customHeight="1" x14ac:dyDescent="0.2">
      <c r="B41" s="10"/>
      <c r="D41" s="3"/>
      <c r="E41" s="3"/>
      <c r="F41" s="7"/>
      <c r="G41" s="3"/>
      <c r="H41" s="8"/>
      <c r="I41" s="9"/>
      <c r="J41" s="3"/>
    </row>
    <row r="42" spans="2:10" ht="12" customHeight="1" x14ac:dyDescent="0.2">
      <c r="B42" s="10"/>
      <c r="D42" s="3"/>
      <c r="E42" s="3"/>
      <c r="F42" s="7"/>
      <c r="G42" s="3"/>
      <c r="H42" s="8"/>
      <c r="I42" s="9"/>
      <c r="J42" s="3"/>
    </row>
    <row r="43" spans="2:10" ht="12" customHeight="1" x14ac:dyDescent="0.2">
      <c r="B43" s="10"/>
      <c r="D43" s="3"/>
      <c r="E43" s="3"/>
      <c r="F43" s="7"/>
      <c r="G43" s="3"/>
      <c r="H43" s="8"/>
      <c r="I43" s="9"/>
      <c r="J43" s="3"/>
    </row>
    <row r="44" spans="2:10" ht="12" customHeight="1" x14ac:dyDescent="0.2">
      <c r="B44" s="10"/>
      <c r="D44" s="3"/>
      <c r="E44" s="3"/>
      <c r="F44" s="7"/>
      <c r="G44" s="3"/>
      <c r="H44" s="8"/>
      <c r="I44" s="9"/>
      <c r="J44" s="3"/>
    </row>
    <row r="45" spans="2:10" ht="12" customHeight="1" x14ac:dyDescent="0.2">
      <c r="B45" s="10"/>
      <c r="D45" s="3"/>
      <c r="E45" s="3"/>
      <c r="F45" s="7"/>
      <c r="G45" s="3"/>
      <c r="H45" s="8"/>
      <c r="I45" s="9"/>
      <c r="J45" s="3"/>
    </row>
    <row r="46" spans="2:10" ht="12" customHeight="1" x14ac:dyDescent="0.2">
      <c r="B46" s="12"/>
      <c r="D46" s="3"/>
      <c r="E46" s="3"/>
      <c r="F46" s="7"/>
      <c r="G46" s="3"/>
      <c r="H46" s="8"/>
      <c r="I46" s="9"/>
      <c r="J46" s="3"/>
    </row>
    <row r="47" spans="2:10" ht="12" customHeight="1" x14ac:dyDescent="0.2">
      <c r="B47" s="12"/>
      <c r="D47" s="3"/>
      <c r="E47" s="3"/>
      <c r="F47" s="7"/>
      <c r="G47" s="3"/>
      <c r="H47" s="8"/>
      <c r="I47" s="9"/>
      <c r="J47" s="3"/>
    </row>
    <row r="48" spans="2:10" ht="12" customHeight="1" x14ac:dyDescent="0.2">
      <c r="B48" s="12"/>
      <c r="D48" s="3"/>
      <c r="E48" s="3"/>
      <c r="F48" s="7"/>
      <c r="G48" s="3"/>
      <c r="H48" s="8"/>
      <c r="I48" s="9"/>
      <c r="J48" s="3"/>
    </row>
    <row r="49" spans="1:10" ht="12" customHeight="1" x14ac:dyDescent="0.2">
      <c r="B49" s="12"/>
      <c r="D49" s="3"/>
      <c r="E49" s="3"/>
      <c r="F49" s="7"/>
      <c r="G49" s="3"/>
      <c r="H49" s="8"/>
      <c r="I49" s="9"/>
      <c r="J49" s="3"/>
    </row>
    <row r="50" spans="1:10" ht="12" customHeight="1" x14ac:dyDescent="0.2">
      <c r="D50" s="3"/>
      <c r="E50" s="3"/>
      <c r="F50" s="7"/>
      <c r="G50" s="3"/>
      <c r="H50" s="8"/>
      <c r="I50" s="9"/>
      <c r="J50" s="3"/>
    </row>
    <row r="51" spans="1:10" ht="12" customHeight="1" x14ac:dyDescent="0.2">
      <c r="D51" s="3"/>
      <c r="E51" s="3"/>
      <c r="F51" s="3"/>
      <c r="G51" s="3"/>
      <c r="H51" s="16"/>
      <c r="I51" s="7"/>
      <c r="J51" s="3"/>
    </row>
    <row r="52" spans="1:10" ht="12" customHeight="1" thickBot="1" x14ac:dyDescent="0.25">
      <c r="B52" s="1" t="s">
        <v>18</v>
      </c>
      <c r="D52" s="3"/>
      <c r="E52" s="3"/>
      <c r="F52" s="3"/>
      <c r="G52" s="3"/>
      <c r="H52" s="16"/>
      <c r="I52" s="7"/>
      <c r="J52" s="3"/>
    </row>
    <row r="53" spans="1:10" ht="12" customHeight="1" x14ac:dyDescent="0.2">
      <c r="A53" s="36"/>
      <c r="B53" s="39" t="s">
        <v>19</v>
      </c>
      <c r="C53" s="39"/>
      <c r="D53" s="39"/>
      <c r="E53" s="39"/>
      <c r="F53" s="39"/>
      <c r="G53" s="39"/>
      <c r="H53" s="39"/>
      <c r="I53" s="39"/>
      <c r="J53" s="40"/>
    </row>
    <row r="54" spans="1:10" ht="12" customHeight="1" x14ac:dyDescent="0.2">
      <c r="A54" s="37"/>
      <c r="B54" s="41"/>
      <c r="C54" s="41"/>
      <c r="D54" s="41"/>
      <c r="E54" s="41"/>
      <c r="F54" s="41"/>
      <c r="G54" s="41"/>
      <c r="H54" s="41"/>
      <c r="I54" s="41"/>
      <c r="J54" s="42"/>
    </row>
    <row r="55" spans="1:10" ht="12" customHeight="1" x14ac:dyDescent="0.2">
      <c r="A55" s="37"/>
      <c r="B55" s="41"/>
      <c r="C55" s="41"/>
      <c r="D55" s="41"/>
      <c r="E55" s="41"/>
      <c r="F55" s="41"/>
      <c r="G55" s="41"/>
      <c r="H55" s="41"/>
      <c r="I55" s="41"/>
      <c r="J55" s="42"/>
    </row>
    <row r="56" spans="1:10" ht="12" customHeight="1" x14ac:dyDescent="0.2">
      <c r="A56" s="37"/>
      <c r="B56" s="41"/>
      <c r="C56" s="41"/>
      <c r="D56" s="41"/>
      <c r="E56" s="41"/>
      <c r="F56" s="41"/>
      <c r="G56" s="41"/>
      <c r="H56" s="41"/>
      <c r="I56" s="41"/>
      <c r="J56" s="42"/>
    </row>
    <row r="57" spans="1:10" ht="12" customHeight="1" x14ac:dyDescent="0.2">
      <c r="A57" s="37"/>
      <c r="B57" s="41"/>
      <c r="C57" s="41"/>
      <c r="D57" s="41"/>
      <c r="E57" s="41"/>
      <c r="F57" s="41"/>
      <c r="G57" s="41"/>
      <c r="H57" s="41"/>
      <c r="I57" s="41"/>
      <c r="J57" s="42"/>
    </row>
    <row r="58" spans="1:10" ht="12" customHeight="1" x14ac:dyDescent="0.2">
      <c r="A58" s="37"/>
      <c r="B58" s="41"/>
      <c r="C58" s="41"/>
      <c r="D58" s="41"/>
      <c r="E58" s="41"/>
      <c r="F58" s="41"/>
      <c r="G58" s="41"/>
      <c r="H58" s="41"/>
      <c r="I58" s="41"/>
      <c r="J58" s="42"/>
    </row>
    <row r="59" spans="1:10" ht="12" customHeight="1" x14ac:dyDescent="0.2">
      <c r="A59" s="37"/>
      <c r="B59" s="41"/>
      <c r="C59" s="41"/>
      <c r="D59" s="41"/>
      <c r="E59" s="41"/>
      <c r="F59" s="41"/>
      <c r="G59" s="41"/>
      <c r="H59" s="41"/>
      <c r="I59" s="41"/>
      <c r="J59" s="42"/>
    </row>
    <row r="60" spans="1:10" ht="12" customHeight="1" x14ac:dyDescent="0.2">
      <c r="A60" s="37"/>
      <c r="B60" s="41"/>
      <c r="C60" s="41"/>
      <c r="D60" s="41"/>
      <c r="E60" s="41"/>
      <c r="F60" s="41"/>
      <c r="G60" s="41"/>
      <c r="H60" s="41"/>
      <c r="I60" s="41"/>
      <c r="J60" s="42"/>
    </row>
    <row r="61" spans="1:10" ht="12" customHeight="1" thickBot="1" x14ac:dyDescent="0.25">
      <c r="A61" s="38"/>
      <c r="B61" s="43"/>
      <c r="C61" s="43"/>
      <c r="D61" s="43"/>
      <c r="E61" s="43"/>
      <c r="F61" s="43"/>
      <c r="G61" s="43"/>
      <c r="H61" s="43"/>
      <c r="I61" s="43"/>
      <c r="J61" s="44"/>
    </row>
    <row r="62" spans="1:10" ht="12" customHeight="1" x14ac:dyDescent="0.2">
      <c r="D62" s="3"/>
      <c r="E62" s="3"/>
      <c r="G62" s="3"/>
      <c r="H62" s="16"/>
      <c r="I62" s="7"/>
      <c r="J62" s="3"/>
    </row>
  </sheetData>
  <mergeCells count="1">
    <mergeCell ref="B53:J61"/>
  </mergeCells>
  <conditionalFormatting sqref="J2">
    <cfRule type="cellIs" dxfId="1" priority="1" stopIfTrue="1" operator="equal">
      <formula>"x.x"</formula>
    </cfRule>
  </conditionalFormatting>
  <conditionalFormatting sqref="B9:B10">
    <cfRule type="cellIs" dxfId="0" priority="2"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G10:G52" xr:uid="{08E13C4C-74B3-45D7-97A1-A7C396482573}">
      <formula1>#REF!</formula1>
    </dataValidation>
    <dataValidation errorStyle="warning" allowBlank="1" showInputMessage="1" showErrorMessage="1" errorTitle="FERC ACCOUNT" error="This FERC Account is not included in the drop-down list. Is this the account you want to use?" sqref="D11 D15" xr:uid="{E76A6D70-61AF-4F7A-82C6-D3ED20F74177}"/>
    <dataValidation type="list" errorStyle="warning" allowBlank="1" showInputMessage="1" showErrorMessage="1" errorTitle="FERC ACCOUNT" error="This FERC Account is not included in the drop-down list. Is this the account you want to use?" sqref="D10 D12:D14 D16:D52" xr:uid="{9356E3C7-7B01-48B1-B92E-A605942D716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6:E52" xr:uid="{43FFB2A3-3D76-46D7-8B85-AE161DCB4499}">
      <formula1>"1, 2, 3"</formula1>
    </dataValidation>
  </dataValidations>
  <printOptions horizontalCentered="1"/>
  <pageMargins left="0.7" right="0.7" top="0.75" bottom="0.75" header="0.3" footer="0.3"/>
  <pageSetup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EC3DD-6351-435A-A61B-DFA31FB7560E}">
  <sheetPr codeName="Sheet5">
    <pageSetUpPr fitToPage="1"/>
  </sheetPr>
  <dimension ref="A1:D43"/>
  <sheetViews>
    <sheetView tabSelected="1" view="pageBreakPreview" zoomScaleNormal="100" zoomScaleSheetLayoutView="100" workbookViewId="0">
      <selection activeCell="G40" sqref="G40"/>
    </sheetView>
  </sheetViews>
  <sheetFormatPr defaultColWidth="7" defaultRowHeight="12.75" x14ac:dyDescent="0.2"/>
  <cols>
    <col min="1" max="1" width="20.375" style="19" customWidth="1"/>
    <col min="2" max="2" width="12.875" style="18" bestFit="1" customWidth="1"/>
    <col min="3" max="3" width="11.125" style="19" customWidth="1"/>
    <col min="4" max="16384" width="7" style="19"/>
  </cols>
  <sheetData>
    <row r="1" spans="1:4" x14ac:dyDescent="0.2">
      <c r="A1" s="17" t="s">
        <v>0</v>
      </c>
      <c r="D1" s="45" t="s">
        <v>34</v>
      </c>
    </row>
    <row r="2" spans="1:4" x14ac:dyDescent="0.2">
      <c r="A2" s="17" t="str">
        <f>'8.6'!B3</f>
        <v>Washington 2023 General Rate Case</v>
      </c>
    </row>
    <row r="3" spans="1:4" x14ac:dyDescent="0.2">
      <c r="A3" s="17" t="s">
        <v>2</v>
      </c>
    </row>
    <row r="4" spans="1:4" x14ac:dyDescent="0.2">
      <c r="A4" s="17" t="s">
        <v>20</v>
      </c>
    </row>
    <row r="6" spans="1:4" ht="12.75" customHeight="1" x14ac:dyDescent="0.2">
      <c r="A6" s="20"/>
    </row>
    <row r="7" spans="1:4" ht="12.75" customHeight="1" x14ac:dyDescent="0.2">
      <c r="A7" s="20" t="s">
        <v>22</v>
      </c>
    </row>
    <row r="8" spans="1:4" x14ac:dyDescent="0.2">
      <c r="A8" s="19" t="s">
        <v>23</v>
      </c>
    </row>
    <row r="9" spans="1:4" x14ac:dyDescent="0.2">
      <c r="A9" s="22" t="s">
        <v>24</v>
      </c>
      <c r="B9" s="23" t="s">
        <v>25</v>
      </c>
      <c r="C9" s="20"/>
    </row>
    <row r="10" spans="1:4" x14ac:dyDescent="0.2">
      <c r="A10" s="24">
        <v>44408</v>
      </c>
      <c r="B10" s="25">
        <v>576.64000000000021</v>
      </c>
      <c r="C10" s="20"/>
    </row>
    <row r="11" spans="1:4" x14ac:dyDescent="0.2">
      <c r="A11" s="26">
        <v>44439</v>
      </c>
      <c r="B11" s="25">
        <v>493.31000000000006</v>
      </c>
      <c r="C11" s="20"/>
    </row>
    <row r="12" spans="1:4" x14ac:dyDescent="0.2">
      <c r="A12" s="24">
        <v>44469</v>
      </c>
      <c r="B12" s="25">
        <v>274.50999999999988</v>
      </c>
      <c r="C12" s="20"/>
    </row>
    <row r="13" spans="1:4" x14ac:dyDescent="0.2">
      <c r="A13" s="26">
        <v>44500</v>
      </c>
      <c r="B13" s="25">
        <v>211.63999999999993</v>
      </c>
      <c r="C13" s="20"/>
    </row>
    <row r="14" spans="1:4" x14ac:dyDescent="0.2">
      <c r="A14" s="24">
        <v>44530</v>
      </c>
      <c r="B14" s="25">
        <v>265.66000000000003</v>
      </c>
      <c r="C14" s="20"/>
    </row>
    <row r="15" spans="1:4" x14ac:dyDescent="0.2">
      <c r="A15" s="26">
        <v>44561</v>
      </c>
      <c r="B15" s="25">
        <v>-84</v>
      </c>
      <c r="C15" s="20"/>
    </row>
    <row r="16" spans="1:4" x14ac:dyDescent="0.2">
      <c r="A16" s="24">
        <v>44592</v>
      </c>
      <c r="B16" s="25">
        <v>31.090000000000003</v>
      </c>
      <c r="C16" s="20"/>
    </row>
    <row r="17" spans="1:3" x14ac:dyDescent="0.2">
      <c r="A17" s="26">
        <v>44620</v>
      </c>
      <c r="B17" s="25">
        <v>70.92</v>
      </c>
      <c r="C17" s="20"/>
    </row>
    <row r="18" spans="1:3" x14ac:dyDescent="0.2">
      <c r="A18" s="24">
        <v>44651</v>
      </c>
      <c r="B18" s="25">
        <v>97.62</v>
      </c>
      <c r="C18" s="20"/>
    </row>
    <row r="19" spans="1:3" x14ac:dyDescent="0.2">
      <c r="A19" s="26">
        <v>44681</v>
      </c>
      <c r="B19" s="25">
        <v>75.97999999999999</v>
      </c>
      <c r="C19" s="20"/>
    </row>
    <row r="20" spans="1:3" x14ac:dyDescent="0.2">
      <c r="A20" s="24">
        <v>44712</v>
      </c>
      <c r="B20" s="25">
        <v>296.96999999999997</v>
      </c>
      <c r="C20" s="20"/>
    </row>
    <row r="21" spans="1:3" x14ac:dyDescent="0.2">
      <c r="A21" s="26">
        <v>44742</v>
      </c>
      <c r="B21" s="25">
        <v>26.59</v>
      </c>
    </row>
    <row r="22" spans="1:3" x14ac:dyDescent="0.2">
      <c r="A22" s="27" t="s">
        <v>21</v>
      </c>
      <c r="B22" s="28">
        <f>SUM(B10:B21)</f>
        <v>2336.9299999999998</v>
      </c>
      <c r="C22" s="21" t="s">
        <v>26</v>
      </c>
    </row>
    <row r="23" spans="1:3" x14ac:dyDescent="0.2">
      <c r="A23" s="27"/>
      <c r="B23" s="28"/>
      <c r="C23" s="21"/>
    </row>
    <row r="25" spans="1:3" x14ac:dyDescent="0.2">
      <c r="A25" s="20"/>
    </row>
    <row r="26" spans="1:3" x14ac:dyDescent="0.2">
      <c r="A26" s="29" t="s">
        <v>27</v>
      </c>
      <c r="B26" s="25"/>
      <c r="C26" s="2"/>
    </row>
    <row r="27" spans="1:3" x14ac:dyDescent="0.2">
      <c r="A27" s="30" t="s">
        <v>28</v>
      </c>
      <c r="B27" s="25"/>
      <c r="C27" s="2"/>
    </row>
    <row r="28" spans="1:3" x14ac:dyDescent="0.2">
      <c r="A28" s="31" t="s">
        <v>24</v>
      </c>
      <c r="B28" s="32" t="s">
        <v>29</v>
      </c>
      <c r="C28" s="2"/>
    </row>
    <row r="29" spans="1:3" x14ac:dyDescent="0.2">
      <c r="A29" s="26">
        <v>44377</v>
      </c>
      <c r="B29" s="6">
        <v>681321.97</v>
      </c>
      <c r="C29" s="2"/>
    </row>
    <row r="30" spans="1:3" x14ac:dyDescent="0.2">
      <c r="A30" s="24">
        <f>+A10</f>
        <v>44408</v>
      </c>
      <c r="B30" s="6">
        <v>602868.30999999994</v>
      </c>
      <c r="C30" s="2"/>
    </row>
    <row r="31" spans="1:3" x14ac:dyDescent="0.2">
      <c r="A31" s="24">
        <f t="shared" ref="A31:A41" si="0">+A11</f>
        <v>44439</v>
      </c>
      <c r="B31" s="6">
        <v>550593.94999999995</v>
      </c>
      <c r="C31" s="2"/>
    </row>
    <row r="32" spans="1:3" x14ac:dyDescent="0.2">
      <c r="A32" s="24">
        <f t="shared" si="0"/>
        <v>44469</v>
      </c>
      <c r="B32" s="6">
        <v>463527.82000000012</v>
      </c>
      <c r="C32" s="2"/>
    </row>
    <row r="33" spans="1:3" x14ac:dyDescent="0.2">
      <c r="A33" s="24">
        <f t="shared" si="0"/>
        <v>44500</v>
      </c>
      <c r="B33" s="6">
        <v>414616.75</v>
      </c>
      <c r="C33" s="2"/>
    </row>
    <row r="34" spans="1:3" x14ac:dyDescent="0.2">
      <c r="A34" s="24">
        <f t="shared" si="0"/>
        <v>44530</v>
      </c>
      <c r="B34" s="6">
        <v>330054.18</v>
      </c>
      <c r="C34" s="2"/>
    </row>
    <row r="35" spans="1:3" x14ac:dyDescent="0.2">
      <c r="A35" s="24">
        <f t="shared" si="0"/>
        <v>44561</v>
      </c>
      <c r="B35" s="6">
        <v>339362.3</v>
      </c>
      <c r="C35" s="2"/>
    </row>
    <row r="36" spans="1:3" x14ac:dyDescent="0.2">
      <c r="A36" s="24">
        <f t="shared" si="0"/>
        <v>44592</v>
      </c>
      <c r="B36" s="6">
        <v>346912.76</v>
      </c>
      <c r="C36" s="2"/>
    </row>
    <row r="37" spans="1:3" x14ac:dyDescent="0.2">
      <c r="A37" s="24">
        <f t="shared" si="0"/>
        <v>44620</v>
      </c>
      <c r="B37" s="6">
        <v>333407</v>
      </c>
      <c r="C37" s="2"/>
    </row>
    <row r="38" spans="1:3" x14ac:dyDescent="0.2">
      <c r="A38" s="24">
        <f t="shared" si="0"/>
        <v>44651</v>
      </c>
      <c r="B38" s="6">
        <v>322950.95999999996</v>
      </c>
      <c r="C38" s="2"/>
    </row>
    <row r="39" spans="1:3" x14ac:dyDescent="0.2">
      <c r="A39" s="24">
        <f t="shared" si="0"/>
        <v>44681</v>
      </c>
      <c r="B39" s="6">
        <v>343771.61</v>
      </c>
      <c r="C39" s="2"/>
    </row>
    <row r="40" spans="1:3" x14ac:dyDescent="0.2">
      <c r="A40" s="24">
        <f t="shared" si="0"/>
        <v>44712</v>
      </c>
      <c r="B40" s="6">
        <v>340149.62</v>
      </c>
      <c r="C40" s="2"/>
    </row>
    <row r="41" spans="1:3" x14ac:dyDescent="0.2">
      <c r="A41" s="24">
        <f t="shared" si="0"/>
        <v>44742</v>
      </c>
      <c r="B41" s="6">
        <v>343622.69</v>
      </c>
      <c r="C41" s="2"/>
    </row>
    <row r="42" spans="1:3" ht="13.5" thickBot="1" x14ac:dyDescent="0.25">
      <c r="A42" s="33" t="s">
        <v>30</v>
      </c>
      <c r="B42" s="34">
        <f>(B29+B41+SUM(B30:B40)*2)/24</f>
        <v>408390.63249999989</v>
      </c>
      <c r="C42" s="21" t="s">
        <v>31</v>
      </c>
    </row>
    <row r="43" spans="1:3" ht="13.5" thickTop="1" x14ac:dyDescent="0.2"/>
  </sheetData>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16" ma:contentTypeDescription="" ma:contentTypeScope="" ma:versionID="ae5715f8294db817070352dee543cb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023A23AC-EA46-4C7F-B15E-3CE09770FCDF}"/>
</file>

<file path=customXml/itemProps2.xml><?xml version="1.0" encoding="utf-8"?>
<ds:datastoreItem xmlns:ds="http://schemas.openxmlformats.org/officeDocument/2006/customXml" ds:itemID="{EC546C78-64CC-48E5-A011-B2297C2DB2D1}"/>
</file>

<file path=customXml/itemProps3.xml><?xml version="1.0" encoding="utf-8"?>
<ds:datastoreItem xmlns:ds="http://schemas.openxmlformats.org/officeDocument/2006/customXml" ds:itemID="{7F7BC1EA-778D-4684-B0B2-28036FB7FC1C}"/>
</file>

<file path=customXml/itemProps4.xml><?xml version="1.0" encoding="utf-8"?>
<ds:datastoreItem xmlns:ds="http://schemas.openxmlformats.org/officeDocument/2006/customXml" ds:itemID="{F3BA266C-CB60-4122-838B-E36D8D98B8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8.6</vt:lpstr>
      <vt:lpstr>8.6.1</vt:lpstr>
      <vt:lpstr>'8.6.1'!Print_Area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2023-03-01T22:55:39Z</dcterms:created>
  <dcterms:modified xsi:type="dcterms:W3CDTF">2023-03-10T22:07:05Z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