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9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lli\Desktop\_PSE02- UE-220026 2022GRC\dir\exh\"/>
    </mc:Choice>
  </mc:AlternateContent>
  <xr:revisionPtr revIDLastSave="0" documentId="13_ncr:1_{964F4118-BA42-4808-B782-CD2F64A38AC4}" xr6:coauthVersionLast="47" xr6:coauthVersionMax="47" xr10:uidLastSave="{00000000-0000-0000-0000-000000000000}"/>
  <bookViews>
    <workbookView xWindow="-28920" yWindow="-120" windowWidth="29040" windowHeight="13665" tabRatio="849" activeTab="5" xr2:uid="{00000000-000D-0000-FFFF-FFFF00000000}"/>
  </bookViews>
  <sheets>
    <sheet name="New Format B.Sheet " sheetId="555" r:id="rId1"/>
    <sheet name="ERB EOP" sheetId="240" r:id="rId2"/>
    <sheet name="GRB EOP" sheetId="241" r:id="rId3"/>
    <sheet name="ERB AMA" sheetId="6" r:id="rId4"/>
    <sheet name="GRB AMA" sheetId="19" r:id="rId5"/>
    <sheet name="WC " sheetId="389" r:id="rId6"/>
    <sheet name="PPXLSaveData0" sheetId="191" state="veryHidden" r:id="rId7"/>
    <sheet name="PPXLFunctions" sheetId="164" state="veryHidden" r:id="rId8"/>
    <sheet name="PPXLOpen" sheetId="171" state="veryHidden" r:id="rId9"/>
  </sheets>
  <externalReferences>
    <externalReference r:id="rId10"/>
  </externalReferences>
  <definedNames>
    <definedName name="_xlnm._FilterDatabase" localSheetId="0" hidden="1">'New Format B.Sheet '!$A$8:$XEK$1233</definedName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GasRBLine" localSheetId="0">'New Format B.Sheet '!$X$8:$X$1252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89" l="1"/>
  <c r="D18" i="389" s="1"/>
  <c r="O39" i="241" l="1"/>
  <c r="N39" i="241"/>
  <c r="M39" i="241"/>
  <c r="L39" i="241"/>
  <c r="K39" i="241"/>
  <c r="J39" i="241"/>
  <c r="I39" i="241"/>
  <c r="H39" i="241"/>
  <c r="G39" i="241"/>
  <c r="F39" i="241"/>
  <c r="E39" i="241"/>
  <c r="D39" i="241"/>
  <c r="D3" i="241" l="1"/>
  <c r="E3" i="241" s="1"/>
  <c r="F3" i="241" s="1"/>
  <c r="G3" i="241" s="1"/>
  <c r="H3" i="241" s="1"/>
  <c r="I3" i="241" s="1"/>
  <c r="J3" i="241" s="1"/>
  <c r="K3" i="241" s="1"/>
  <c r="L3" i="241" s="1"/>
  <c r="M3" i="241" s="1"/>
  <c r="N3" i="241" s="1"/>
  <c r="O3" i="241" s="1"/>
  <c r="P3" i="241" s="1"/>
  <c r="AP1197" i="555" l="1"/>
  <c r="AN1197" i="555"/>
  <c r="AK1197" i="555"/>
  <c r="AJ1197" i="555"/>
  <c r="AI1197" i="555"/>
  <c r="AF1197" i="555"/>
  <c r="AD1197" i="555"/>
  <c r="AA1197" i="555"/>
  <c r="Z1197" i="555"/>
  <c r="Y1197" i="555"/>
  <c r="AP1196" i="555"/>
  <c r="AO1196" i="555"/>
  <c r="AK1196" i="555"/>
  <c r="AJ1196" i="555"/>
  <c r="AI1196" i="555"/>
  <c r="AF1196" i="555"/>
  <c r="AE1196" i="555"/>
  <c r="AA1196" i="555"/>
  <c r="Z1196" i="555"/>
  <c r="Y1196" i="555"/>
  <c r="V1196" i="555"/>
  <c r="B1197" i="555"/>
  <c r="B1196" i="555"/>
  <c r="AN1196" i="555" l="1"/>
  <c r="AQ1196" i="555" s="1"/>
  <c r="V1197" i="555"/>
  <c r="AE1197" i="555"/>
  <c r="AL1196" i="555"/>
  <c r="AM1196" i="555" s="1"/>
  <c r="AD1196" i="555"/>
  <c r="AB1197" i="555"/>
  <c r="AC1197" i="555" s="1"/>
  <c r="AB1196" i="555"/>
  <c r="AC1196" i="555" s="1"/>
  <c r="AO1197" i="555" l="1"/>
  <c r="AQ1197" i="555" s="1"/>
  <c r="AL1197" i="555"/>
  <c r="AM1197" i="555" s="1"/>
  <c r="AG1197" i="555"/>
  <c r="AH1197" i="555" s="1"/>
  <c r="AG1196" i="555"/>
  <c r="AH1196" i="555" s="1"/>
  <c r="AR1196" i="555"/>
  <c r="AR1197" i="555" l="1"/>
  <c r="AP22" i="555" l="1"/>
  <c r="AO22" i="555"/>
  <c r="AK22" i="555"/>
  <c r="AJ22" i="555"/>
  <c r="AI22" i="555"/>
  <c r="AF22" i="555"/>
  <c r="AE22" i="555"/>
  <c r="AA22" i="555"/>
  <c r="Z22" i="555"/>
  <c r="Y22" i="555"/>
  <c r="V22" i="555"/>
  <c r="B22" i="555"/>
  <c r="AN22" i="555" l="1"/>
  <c r="AQ22" i="555" s="1"/>
  <c r="AD22" i="555"/>
  <c r="AL22" i="555"/>
  <c r="AM22" i="555" s="1"/>
  <c r="AB22" i="555"/>
  <c r="AC22" i="555" s="1"/>
  <c r="AR22" i="555" l="1"/>
  <c r="AG22" i="555"/>
  <c r="AH22" i="555" s="1"/>
  <c r="AP955" i="555" l="1"/>
  <c r="AO955" i="555"/>
  <c r="AN955" i="555"/>
  <c r="AK955" i="555"/>
  <c r="AI955" i="555"/>
  <c r="AF955" i="555"/>
  <c r="AE955" i="555"/>
  <c r="AD955" i="555"/>
  <c r="AA955" i="555"/>
  <c r="Y955" i="555"/>
  <c r="V955" i="555"/>
  <c r="AJ955" i="555" s="1"/>
  <c r="B955" i="555"/>
  <c r="AP922" i="555"/>
  <c r="AO922" i="555"/>
  <c r="AN922" i="555"/>
  <c r="AK922" i="555"/>
  <c r="AI922" i="555"/>
  <c r="AF922" i="555"/>
  <c r="AE922" i="555"/>
  <c r="AD922" i="555"/>
  <c r="AA922" i="555"/>
  <c r="Y922" i="555"/>
  <c r="V922" i="555"/>
  <c r="AJ922" i="555" s="1"/>
  <c r="B922" i="555"/>
  <c r="AO593" i="555"/>
  <c r="AN593" i="555"/>
  <c r="AK593" i="555"/>
  <c r="AJ593" i="555"/>
  <c r="AI593" i="555"/>
  <c r="AE593" i="555"/>
  <c r="AD593" i="555"/>
  <c r="AA593" i="555"/>
  <c r="Z593" i="555"/>
  <c r="Y593" i="555"/>
  <c r="AO592" i="555"/>
  <c r="AN592" i="555"/>
  <c r="AK592" i="555"/>
  <c r="AJ592" i="555"/>
  <c r="AI592" i="555"/>
  <c r="AE592" i="555"/>
  <c r="AD592" i="555"/>
  <c r="AA592" i="555"/>
  <c r="Z592" i="555"/>
  <c r="Y592" i="555"/>
  <c r="AP591" i="555"/>
  <c r="AO591" i="555"/>
  <c r="AN591" i="555"/>
  <c r="AK591" i="555"/>
  <c r="AJ591" i="555"/>
  <c r="AF591" i="555"/>
  <c r="AE591" i="555"/>
  <c r="AD591" i="555"/>
  <c r="AA591" i="555"/>
  <c r="Z591" i="555"/>
  <c r="AP590" i="555"/>
  <c r="AO590" i="555"/>
  <c r="AN590" i="555"/>
  <c r="AK590" i="555"/>
  <c r="AJ590" i="555"/>
  <c r="AF590" i="555"/>
  <c r="AE590" i="555"/>
  <c r="AD590" i="555"/>
  <c r="AA590" i="555"/>
  <c r="Z590" i="555"/>
  <c r="AP589" i="555"/>
  <c r="AO589" i="555"/>
  <c r="AN589" i="555"/>
  <c r="AK589" i="555"/>
  <c r="AJ589" i="555"/>
  <c r="AF589" i="555"/>
  <c r="AE589" i="555"/>
  <c r="AD589" i="555"/>
  <c r="AA589" i="555"/>
  <c r="Z589" i="555"/>
  <c r="AP588" i="555"/>
  <c r="AO588" i="555"/>
  <c r="AN588" i="555"/>
  <c r="AK588" i="555"/>
  <c r="AJ588" i="555"/>
  <c r="AF588" i="555"/>
  <c r="AE588" i="555"/>
  <c r="AD588" i="555"/>
  <c r="AA588" i="555"/>
  <c r="Z588" i="555"/>
  <c r="AP587" i="555"/>
  <c r="AO587" i="555"/>
  <c r="AN587" i="555"/>
  <c r="AK587" i="555"/>
  <c r="AJ587" i="555"/>
  <c r="AF587" i="555"/>
  <c r="AE587" i="555"/>
  <c r="AD587" i="555"/>
  <c r="AA587" i="555"/>
  <c r="Z587" i="555"/>
  <c r="V593" i="555"/>
  <c r="AP593" i="555" s="1"/>
  <c r="V592" i="555"/>
  <c r="AP592" i="555" s="1"/>
  <c r="V591" i="555"/>
  <c r="V590" i="555"/>
  <c r="AI590" i="555" s="1"/>
  <c r="V589" i="555"/>
  <c r="AI589" i="555" s="1"/>
  <c r="V588" i="555"/>
  <c r="AI588" i="555" s="1"/>
  <c r="V587" i="555"/>
  <c r="AI587" i="555" s="1"/>
  <c r="B593" i="555"/>
  <c r="B592" i="555"/>
  <c r="B591" i="555"/>
  <c r="B590" i="555"/>
  <c r="B589" i="555"/>
  <c r="B588" i="555"/>
  <c r="B587" i="555"/>
  <c r="AP586" i="555"/>
  <c r="AO586" i="555"/>
  <c r="AN586" i="555"/>
  <c r="AK586" i="555"/>
  <c r="AJ586" i="555"/>
  <c r="AF586" i="555"/>
  <c r="AE586" i="555"/>
  <c r="AD586" i="555"/>
  <c r="AA586" i="555"/>
  <c r="Z586" i="555"/>
  <c r="V586" i="555"/>
  <c r="AI586" i="555" s="1"/>
  <c r="B586" i="555"/>
  <c r="AP450" i="555"/>
  <c r="AO450" i="555"/>
  <c r="AN450" i="555"/>
  <c r="AJ450" i="555"/>
  <c r="AI450" i="555"/>
  <c r="AF450" i="555"/>
  <c r="AE450" i="555"/>
  <c r="AD450" i="555"/>
  <c r="Z450" i="555"/>
  <c r="Y450" i="555"/>
  <c r="V450" i="555"/>
  <c r="AK450" i="555" s="1"/>
  <c r="B450" i="555"/>
  <c r="AO246" i="555"/>
  <c r="AN246" i="555"/>
  <c r="AK246" i="555"/>
  <c r="AJ246" i="555"/>
  <c r="AI246" i="555"/>
  <c r="AE246" i="555"/>
  <c r="AD246" i="555"/>
  <c r="AA246" i="555"/>
  <c r="Z246" i="555"/>
  <c r="Y246" i="555"/>
  <c r="B246" i="555"/>
  <c r="AQ922" i="555" l="1"/>
  <c r="AF246" i="555"/>
  <c r="AL922" i="555"/>
  <c r="AM922" i="555" s="1"/>
  <c r="AL955" i="555"/>
  <c r="AM955" i="555" s="1"/>
  <c r="AG591" i="555"/>
  <c r="Z955" i="555"/>
  <c r="AL588" i="555"/>
  <c r="AM588" i="555" s="1"/>
  <c r="AQ955" i="555"/>
  <c r="AG955" i="555"/>
  <c r="Y587" i="555"/>
  <c r="AQ589" i="555"/>
  <c r="AQ592" i="555"/>
  <c r="AG922" i="555"/>
  <c r="AQ587" i="555"/>
  <c r="AQ588" i="555"/>
  <c r="AG590" i="555"/>
  <c r="AI591" i="555"/>
  <c r="AL591" i="555" s="1"/>
  <c r="AM591" i="555" s="1"/>
  <c r="AL593" i="555"/>
  <c r="AM593" i="555" s="1"/>
  <c r="Z922" i="555"/>
  <c r="AL587" i="555"/>
  <c r="AM587" i="555" s="1"/>
  <c r="AQ590" i="555"/>
  <c r="Y589" i="555"/>
  <c r="AL589" i="555"/>
  <c r="AM589" i="555" s="1"/>
  <c r="Y590" i="555"/>
  <c r="AB590" i="555" s="1"/>
  <c r="AC590" i="555" s="1"/>
  <c r="Y591" i="555"/>
  <c r="AQ591" i="555"/>
  <c r="AF592" i="555"/>
  <c r="AF593" i="555"/>
  <c r="AQ593" i="555"/>
  <c r="AQ450" i="555"/>
  <c r="AG587" i="555"/>
  <c r="Y588" i="555"/>
  <c r="AL590" i="555"/>
  <c r="AM590" i="555" s="1"/>
  <c r="AB592" i="555"/>
  <c r="AC592" i="555" s="1"/>
  <c r="AL592" i="555"/>
  <c r="AM592" i="555" s="1"/>
  <c r="AB593" i="555"/>
  <c r="AC593" i="555" s="1"/>
  <c r="AG589" i="555"/>
  <c r="AG588" i="555"/>
  <c r="Y586" i="555"/>
  <c r="AL586" i="555"/>
  <c r="AM586" i="555" s="1"/>
  <c r="AA450" i="555"/>
  <c r="V246" i="555"/>
  <c r="AP246" i="555" s="1"/>
  <c r="AQ246" i="555" s="1"/>
  <c r="AQ586" i="555"/>
  <c r="AG586" i="555"/>
  <c r="AG450" i="555"/>
  <c r="AL450" i="555"/>
  <c r="AM450" i="555" s="1"/>
  <c r="AB246" i="555"/>
  <c r="AC246" i="555" s="1"/>
  <c r="AG246" i="555" l="1"/>
  <c r="AH246" i="555" s="1"/>
  <c r="AB587" i="555"/>
  <c r="AC587" i="555" s="1"/>
  <c r="AR922" i="555"/>
  <c r="AR955" i="555"/>
  <c r="AG592" i="555"/>
  <c r="AH592" i="555" s="1"/>
  <c r="AR593" i="555"/>
  <c r="AR588" i="555"/>
  <c r="AB591" i="555"/>
  <c r="AC591" i="555" s="1"/>
  <c r="AB922" i="555"/>
  <c r="AC922" i="555" s="1"/>
  <c r="AB955" i="555"/>
  <c r="AC955" i="555" s="1"/>
  <c r="AR590" i="555"/>
  <c r="AR591" i="555"/>
  <c r="AB588" i="555"/>
  <c r="AC588" i="555" s="1"/>
  <c r="AR589" i="555"/>
  <c r="AG593" i="555"/>
  <c r="AH593" i="555" s="1"/>
  <c r="AR587" i="555"/>
  <c r="AH590" i="555"/>
  <c r="AB589" i="555"/>
  <c r="AC589" i="555" s="1"/>
  <c r="AR592" i="555"/>
  <c r="AL246" i="555"/>
  <c r="AM246" i="555" s="1"/>
  <c r="AR586" i="555"/>
  <c r="AB450" i="555"/>
  <c r="AC450" i="555" s="1"/>
  <c r="AB586" i="555"/>
  <c r="AC586" i="555" s="1"/>
  <c r="AR450" i="555"/>
  <c r="AH587" i="555" l="1"/>
  <c r="AH591" i="555"/>
  <c r="AH955" i="555"/>
  <c r="AH922" i="555"/>
  <c r="AH588" i="555"/>
  <c r="AH589" i="555"/>
  <c r="AR246" i="555"/>
  <c r="AH586" i="555"/>
  <c r="AH450" i="555"/>
  <c r="H70" i="240" l="1"/>
  <c r="A3" i="6" l="1"/>
  <c r="AP1084" i="555" l="1"/>
  <c r="AO1084" i="555"/>
  <c r="AN1084" i="555"/>
  <c r="AK1084" i="555"/>
  <c r="AI1084" i="555"/>
  <c r="AF1084" i="555"/>
  <c r="AE1084" i="555"/>
  <c r="AD1084" i="555"/>
  <c r="AA1084" i="555"/>
  <c r="Y1084" i="555"/>
  <c r="AP1083" i="555"/>
  <c r="AO1083" i="555"/>
  <c r="AN1083" i="555"/>
  <c r="AK1083" i="555"/>
  <c r="AI1083" i="555"/>
  <c r="AF1083" i="555"/>
  <c r="AE1083" i="555"/>
  <c r="AD1083" i="555"/>
  <c r="AA1083" i="555"/>
  <c r="Y1083" i="555"/>
  <c r="V1084" i="555"/>
  <c r="AJ1084" i="555" s="1"/>
  <c r="V1083" i="555"/>
  <c r="AJ1083" i="555" s="1"/>
  <c r="B1084" i="555"/>
  <c r="B1083" i="555"/>
  <c r="AP584" i="555"/>
  <c r="AO584" i="555"/>
  <c r="AN584" i="555"/>
  <c r="AK584" i="555"/>
  <c r="AJ584" i="555"/>
  <c r="AF584" i="555"/>
  <c r="AE584" i="555"/>
  <c r="AD584" i="555"/>
  <c r="AA584" i="555"/>
  <c r="Z584" i="555"/>
  <c r="AP583" i="555"/>
  <c r="AO583" i="555"/>
  <c r="AN583" i="555"/>
  <c r="AK583" i="555"/>
  <c r="AJ583" i="555"/>
  <c r="AF583" i="555"/>
  <c r="AE583" i="555"/>
  <c r="AD583" i="555"/>
  <c r="AA583" i="555"/>
  <c r="Z583" i="555"/>
  <c r="AG1084" i="555" l="1"/>
  <c r="AG1083" i="555"/>
  <c r="AQ1084" i="555"/>
  <c r="AG584" i="555"/>
  <c r="Z1083" i="555"/>
  <c r="AB1083" i="555" s="1"/>
  <c r="AL1083" i="555"/>
  <c r="AM1083" i="555" s="1"/>
  <c r="AG583" i="555"/>
  <c r="AQ1083" i="555"/>
  <c r="Z1084" i="555"/>
  <c r="AB1084" i="555" s="1"/>
  <c r="AL1084" i="555"/>
  <c r="AM1084" i="555" s="1"/>
  <c r="Y583" i="555"/>
  <c r="AB583" i="555" s="1"/>
  <c r="AC583" i="555" s="1"/>
  <c r="Y584" i="555"/>
  <c r="AB584" i="555" s="1"/>
  <c r="AC584" i="555" s="1"/>
  <c r="AQ583" i="555"/>
  <c r="AQ584" i="555"/>
  <c r="AR1083" i="555" l="1"/>
  <c r="AR1084" i="555"/>
  <c r="AH583" i="555"/>
  <c r="AC1084" i="555"/>
  <c r="AH1084" i="555"/>
  <c r="AC1083" i="555"/>
  <c r="AH1083" i="555"/>
  <c r="AH584" i="555"/>
  <c r="V584" i="555"/>
  <c r="V583" i="555"/>
  <c r="AI583" i="555" s="1"/>
  <c r="AL583" i="555" s="1"/>
  <c r="B584" i="555"/>
  <c r="B583" i="555"/>
  <c r="AM583" i="555" l="1"/>
  <c r="AR583" i="555"/>
  <c r="AI584" i="555"/>
  <c r="AL584" i="555" s="1"/>
  <c r="AM584" i="555" l="1"/>
  <c r="AR584" i="555"/>
  <c r="I70" i="240" l="1"/>
  <c r="AP582" i="555" l="1"/>
  <c r="AO582" i="555"/>
  <c r="AN582" i="555"/>
  <c r="AK582" i="555"/>
  <c r="AJ582" i="555"/>
  <c r="AF582" i="555"/>
  <c r="AE582" i="555"/>
  <c r="AD582" i="555"/>
  <c r="AA582" i="555"/>
  <c r="Z582" i="555"/>
  <c r="AP581" i="555"/>
  <c r="AO581" i="555"/>
  <c r="AN581" i="555"/>
  <c r="AK581" i="555"/>
  <c r="AJ581" i="555"/>
  <c r="AF581" i="555"/>
  <c r="AE581" i="555"/>
  <c r="AD581" i="555"/>
  <c r="AA581" i="555"/>
  <c r="Z581" i="555"/>
  <c r="V582" i="555"/>
  <c r="AI582" i="555" s="1"/>
  <c r="V581" i="555"/>
  <c r="AI581" i="555" s="1"/>
  <c r="B582" i="555"/>
  <c r="B581" i="555"/>
  <c r="AG581" i="555" l="1"/>
  <c r="Y582" i="555"/>
  <c r="AB582" i="555" s="1"/>
  <c r="AC582" i="555" s="1"/>
  <c r="Y581" i="555"/>
  <c r="AB581" i="555" s="1"/>
  <c r="AC581" i="555" s="1"/>
  <c r="AQ582" i="555"/>
  <c r="AG582" i="555"/>
  <c r="AL581" i="555"/>
  <c r="AM581" i="555" s="1"/>
  <c r="AL582" i="555"/>
  <c r="AM582" i="555" s="1"/>
  <c r="AQ581" i="555"/>
  <c r="AR582" i="555" l="1"/>
  <c r="AR581" i="555"/>
  <c r="AH582" i="555"/>
  <c r="AH581" i="555"/>
  <c r="J70" i="240"/>
  <c r="D89" i="6" l="1"/>
  <c r="D84" i="6"/>
  <c r="D81" i="6"/>
  <c r="D71" i="6"/>
  <c r="D57" i="6"/>
  <c r="D53" i="6"/>
  <c r="D29" i="6"/>
  <c r="D24" i="6"/>
  <c r="D23" i="6"/>
  <c r="D20" i="6"/>
  <c r="D19" i="6"/>
  <c r="O27" i="241"/>
  <c r="O37" i="241" s="1"/>
  <c r="N27" i="241"/>
  <c r="N37" i="241" s="1"/>
  <c r="O25" i="241"/>
  <c r="N25" i="241"/>
  <c r="O24" i="241"/>
  <c r="N24" i="241"/>
  <c r="O23" i="241"/>
  <c r="N23" i="241"/>
  <c r="O21" i="241"/>
  <c r="N21" i="241"/>
  <c r="O18" i="241"/>
  <c r="N18" i="241"/>
  <c r="N16" i="241"/>
  <c r="O16" i="241"/>
  <c r="Q89" i="240"/>
  <c r="E89" i="6" s="1"/>
  <c r="Q84" i="240"/>
  <c r="E84" i="6" s="1"/>
  <c r="Q81" i="240"/>
  <c r="E81" i="6" s="1"/>
  <c r="Q71" i="240"/>
  <c r="E71" i="6" s="1"/>
  <c r="Q57" i="240"/>
  <c r="E57" i="6" s="1"/>
  <c r="Q53" i="240"/>
  <c r="E53" i="6" s="1"/>
  <c r="Q29" i="240"/>
  <c r="E29" i="6" s="1"/>
  <c r="Q24" i="240"/>
  <c r="E24" i="6" s="1"/>
  <c r="Q23" i="240"/>
  <c r="E23" i="6" s="1"/>
  <c r="Q20" i="240"/>
  <c r="E20" i="6" s="1"/>
  <c r="Q19" i="240"/>
  <c r="E19" i="6" s="1"/>
  <c r="AP1232" i="555"/>
  <c r="AO1232" i="555"/>
  <c r="AN1232" i="555"/>
  <c r="AK1232" i="555"/>
  <c r="AI1232" i="555"/>
  <c r="AF1232" i="555"/>
  <c r="AE1232" i="555"/>
  <c r="AD1232" i="555"/>
  <c r="AA1232" i="555"/>
  <c r="Y1232" i="555"/>
  <c r="AP1231" i="555"/>
  <c r="AO1231" i="555"/>
  <c r="AN1231" i="555"/>
  <c r="AK1231" i="555"/>
  <c r="AI1231" i="555"/>
  <c r="AF1231" i="555"/>
  <c r="AE1231" i="555"/>
  <c r="AD1231" i="555"/>
  <c r="AA1231" i="555"/>
  <c r="Y1231" i="555"/>
  <c r="S1233" i="555"/>
  <c r="R1233" i="555"/>
  <c r="Q1233" i="555"/>
  <c r="P1233" i="555"/>
  <c r="O1233" i="555"/>
  <c r="N1233" i="555"/>
  <c r="M1233" i="555"/>
  <c r="L1233" i="555"/>
  <c r="K1233" i="555"/>
  <c r="J1233" i="555"/>
  <c r="I1233" i="555"/>
  <c r="H1233" i="555"/>
  <c r="B1232" i="555"/>
  <c r="B1231" i="555"/>
  <c r="AP1082" i="555"/>
  <c r="AO1082" i="555"/>
  <c r="AN1082" i="555"/>
  <c r="AK1082" i="555"/>
  <c r="AI1082" i="555"/>
  <c r="AF1082" i="555"/>
  <c r="AE1082" i="555"/>
  <c r="AD1082" i="555"/>
  <c r="AA1082" i="555"/>
  <c r="Y1082" i="555"/>
  <c r="AP1081" i="555"/>
  <c r="AO1081" i="555"/>
  <c r="AN1081" i="555"/>
  <c r="AK1081" i="555"/>
  <c r="AI1081" i="555"/>
  <c r="AF1081" i="555"/>
  <c r="AE1081" i="555"/>
  <c r="AD1081" i="555"/>
  <c r="AA1081" i="555"/>
  <c r="Y1081" i="555"/>
  <c r="B1082" i="555"/>
  <c r="B1081" i="555"/>
  <c r="AO585" i="555"/>
  <c r="AN585" i="555"/>
  <c r="AK585" i="555"/>
  <c r="AJ585" i="555"/>
  <c r="AE585" i="555"/>
  <c r="AD585" i="555"/>
  <c r="AA585" i="555"/>
  <c r="Z585" i="555"/>
  <c r="AO580" i="555"/>
  <c r="AN580" i="555"/>
  <c r="AK580" i="555"/>
  <c r="AJ580" i="555"/>
  <c r="AE580" i="555"/>
  <c r="AD580" i="555"/>
  <c r="AA580" i="555"/>
  <c r="Z580" i="555"/>
  <c r="AO579" i="555"/>
  <c r="AN579" i="555"/>
  <c r="AK579" i="555"/>
  <c r="AJ579" i="555"/>
  <c r="AE579" i="555"/>
  <c r="AD579" i="555"/>
  <c r="AA579" i="555"/>
  <c r="Z579" i="555"/>
  <c r="AP578" i="555"/>
  <c r="AO578" i="555"/>
  <c r="AN578" i="555"/>
  <c r="AK578" i="555"/>
  <c r="AJ578" i="555"/>
  <c r="AF578" i="555"/>
  <c r="AE578" i="555"/>
  <c r="AD578" i="555"/>
  <c r="AA578" i="555"/>
  <c r="Z578" i="555"/>
  <c r="AP577" i="555"/>
  <c r="AO577" i="555"/>
  <c r="AN577" i="555"/>
  <c r="AK577" i="555"/>
  <c r="AJ577" i="555"/>
  <c r="AF577" i="555"/>
  <c r="AE577" i="555"/>
  <c r="AD577" i="555"/>
  <c r="AA577" i="555"/>
  <c r="Z577" i="555"/>
  <c r="AP576" i="555"/>
  <c r="AO576" i="555"/>
  <c r="AN576" i="555"/>
  <c r="AK576" i="555"/>
  <c r="AJ576" i="555"/>
  <c r="AF576" i="555"/>
  <c r="AE576" i="555"/>
  <c r="AD576" i="555"/>
  <c r="AA576" i="555"/>
  <c r="Z576" i="555"/>
  <c r="AP575" i="555"/>
  <c r="AO575" i="555"/>
  <c r="AN575" i="555"/>
  <c r="AK575" i="555"/>
  <c r="AJ575" i="555"/>
  <c r="AF575" i="555"/>
  <c r="AE575" i="555"/>
  <c r="AD575" i="555"/>
  <c r="AA575" i="555"/>
  <c r="Z575" i="555"/>
  <c r="AP574" i="555"/>
  <c r="AO574" i="555"/>
  <c r="AN574" i="555"/>
  <c r="AK574" i="555"/>
  <c r="AJ574" i="555"/>
  <c r="AF574" i="555"/>
  <c r="AE574" i="555"/>
  <c r="AD574" i="555"/>
  <c r="AA574" i="555"/>
  <c r="Z574" i="555"/>
  <c r="AP573" i="555"/>
  <c r="AO573" i="555"/>
  <c r="AN573" i="555"/>
  <c r="AK573" i="555"/>
  <c r="AJ573" i="555"/>
  <c r="AF573" i="555"/>
  <c r="AE573" i="555"/>
  <c r="AD573" i="555"/>
  <c r="AA573" i="555"/>
  <c r="Z573" i="555"/>
  <c r="AF585" i="555"/>
  <c r="AF580" i="555"/>
  <c r="AF579" i="555"/>
  <c r="B585" i="555"/>
  <c r="B580" i="555"/>
  <c r="B579" i="555"/>
  <c r="B578" i="555"/>
  <c r="B577" i="555"/>
  <c r="B576" i="555"/>
  <c r="B575" i="555"/>
  <c r="B574" i="555"/>
  <c r="B573" i="555"/>
  <c r="AO463" i="555"/>
  <c r="AN463" i="555"/>
  <c r="AK463" i="555"/>
  <c r="AJ463" i="555"/>
  <c r="AE463" i="555"/>
  <c r="AD463" i="555"/>
  <c r="AA463" i="555"/>
  <c r="Z463" i="555"/>
  <c r="B463" i="555"/>
  <c r="AO245" i="555"/>
  <c r="AN245" i="555"/>
  <c r="AK245" i="555"/>
  <c r="AJ245" i="555"/>
  <c r="AE245" i="555"/>
  <c r="AD245" i="555"/>
  <c r="AA245" i="555"/>
  <c r="Z245" i="555"/>
  <c r="B245" i="555"/>
  <c r="AO63" i="555"/>
  <c r="AN63" i="555"/>
  <c r="AK63" i="555"/>
  <c r="AJ63" i="555"/>
  <c r="AI63" i="555"/>
  <c r="AE63" i="555"/>
  <c r="AD63" i="555"/>
  <c r="AA63" i="555"/>
  <c r="Z63" i="555"/>
  <c r="Y63" i="555"/>
  <c r="AO62" i="555"/>
  <c r="AN62" i="555"/>
  <c r="AK62" i="555"/>
  <c r="AJ62" i="555"/>
  <c r="AI62" i="555"/>
  <c r="AE62" i="555"/>
  <c r="AD62" i="555"/>
  <c r="AA62" i="555"/>
  <c r="Z62" i="555"/>
  <c r="Y62" i="555"/>
  <c r="V63" i="555"/>
  <c r="AP63" i="555" s="1"/>
  <c r="V62" i="555"/>
  <c r="AP62" i="555" s="1"/>
  <c r="B63" i="555"/>
  <c r="B62" i="555"/>
  <c r="V575" i="555" l="1"/>
  <c r="AI575" i="555" s="1"/>
  <c r="V576" i="555"/>
  <c r="AI576" i="555" s="1"/>
  <c r="Z1231" i="555"/>
  <c r="V1232" i="555"/>
  <c r="AJ1232" i="555" s="1"/>
  <c r="V245" i="555"/>
  <c r="AP245" i="555" s="1"/>
  <c r="AQ245" i="555" s="1"/>
  <c r="V577" i="555"/>
  <c r="AI577" i="555" s="1"/>
  <c r="V1081" i="555"/>
  <c r="AJ1081" i="555" s="1"/>
  <c r="V573" i="555"/>
  <c r="AI573" i="555" s="1"/>
  <c r="V578" i="555"/>
  <c r="AI578" i="555" s="1"/>
  <c r="V1082" i="555"/>
  <c r="AJ1082" i="555" s="1"/>
  <c r="V585" i="555"/>
  <c r="AI585" i="555" s="1"/>
  <c r="V463" i="555"/>
  <c r="AP463" i="555" s="1"/>
  <c r="AQ463" i="555" s="1"/>
  <c r="V579" i="555"/>
  <c r="V574" i="555"/>
  <c r="AI574" i="555" s="1"/>
  <c r="V580" i="555"/>
  <c r="Y463" i="555"/>
  <c r="Y245" i="555"/>
  <c r="AI245" i="555"/>
  <c r="AQ1231" i="555"/>
  <c r="AG1231" i="555"/>
  <c r="Z1232" i="555"/>
  <c r="AG576" i="555"/>
  <c r="AG585" i="555"/>
  <c r="AG1081" i="555"/>
  <c r="T1233" i="555"/>
  <c r="AG1232" i="555"/>
  <c r="AQ1232" i="555"/>
  <c r="V1231" i="555"/>
  <c r="AG580" i="555"/>
  <c r="AG579" i="555"/>
  <c r="AQ1081" i="555"/>
  <c r="Z1082" i="555"/>
  <c r="AG1082" i="555"/>
  <c r="AG573" i="555"/>
  <c r="AG574" i="555"/>
  <c r="AQ577" i="555"/>
  <c r="Y578" i="555"/>
  <c r="Y574" i="555"/>
  <c r="AG577" i="555"/>
  <c r="AQ1082" i="555"/>
  <c r="AQ573" i="555"/>
  <c r="AG575" i="555"/>
  <c r="AQ576" i="555"/>
  <c r="AG578" i="555"/>
  <c r="Z1081" i="555"/>
  <c r="Y575" i="555"/>
  <c r="Y579" i="555"/>
  <c r="AQ574" i="555"/>
  <c r="Y576" i="555"/>
  <c r="AQ578" i="555"/>
  <c r="Y580" i="555"/>
  <c r="AF463" i="555"/>
  <c r="Y573" i="555"/>
  <c r="AQ575" i="555"/>
  <c r="Y577" i="555"/>
  <c r="Y585" i="555"/>
  <c r="AF245" i="555"/>
  <c r="AF63" i="555"/>
  <c r="AQ62" i="555"/>
  <c r="AL62" i="555"/>
  <c r="AM62" i="555" s="1"/>
  <c r="AQ63" i="555"/>
  <c r="AB62" i="555"/>
  <c r="AC62" i="555" s="1"/>
  <c r="AL63" i="555"/>
  <c r="AM63" i="555" s="1"/>
  <c r="AF62" i="555"/>
  <c r="AB63" i="555"/>
  <c r="AC63" i="555" s="1"/>
  <c r="AI580" i="555" l="1"/>
  <c r="AL580" i="555" s="1"/>
  <c r="AM580" i="555" s="1"/>
  <c r="AP580" i="555"/>
  <c r="AQ580" i="555" s="1"/>
  <c r="AI579" i="555"/>
  <c r="AL579" i="555" s="1"/>
  <c r="AP579" i="555"/>
  <c r="AQ579" i="555" s="1"/>
  <c r="AL245" i="555"/>
  <c r="AM245" i="555" s="1"/>
  <c r="AL577" i="555"/>
  <c r="AM577" i="555" s="1"/>
  <c r="AI463" i="555"/>
  <c r="AL463" i="555" s="1"/>
  <c r="AM463" i="555" s="1"/>
  <c r="AB463" i="555"/>
  <c r="AC463" i="555" s="1"/>
  <c r="AL575" i="555"/>
  <c r="AM575" i="555" s="1"/>
  <c r="AL1081" i="555"/>
  <c r="AM1081" i="555" s="1"/>
  <c r="AL1082" i="555"/>
  <c r="AM1082" i="555" s="1"/>
  <c r="AL1232" i="555"/>
  <c r="AM1232" i="555" s="1"/>
  <c r="AL576" i="555"/>
  <c r="AM576" i="555" s="1"/>
  <c r="AL585" i="555"/>
  <c r="AM585" i="555" s="1"/>
  <c r="AL578" i="555"/>
  <c r="AM578" i="555" s="1"/>
  <c r="AB245" i="555"/>
  <c r="AC245" i="555" s="1"/>
  <c r="AL574" i="555"/>
  <c r="AM574" i="555" s="1"/>
  <c r="AP585" i="555"/>
  <c r="AQ585" i="555" s="1"/>
  <c r="AL573" i="555"/>
  <c r="AM573" i="555" s="1"/>
  <c r="AB1231" i="555"/>
  <c r="AC1231" i="555" s="1"/>
  <c r="AG62" i="555"/>
  <c r="AH62" i="555" s="1"/>
  <c r="AB576" i="555"/>
  <c r="AC576" i="555" s="1"/>
  <c r="AB1082" i="555"/>
  <c r="AC1082" i="555" s="1"/>
  <c r="AB574" i="555"/>
  <c r="AC574" i="555" s="1"/>
  <c r="AG245" i="555"/>
  <c r="AB573" i="555"/>
  <c r="AC573" i="555" s="1"/>
  <c r="AB585" i="555"/>
  <c r="AC585" i="555" s="1"/>
  <c r="AB580" i="555"/>
  <c r="AC580" i="555" s="1"/>
  <c r="AB579" i="555"/>
  <c r="AC579" i="555" s="1"/>
  <c r="AB1081" i="555"/>
  <c r="AC1081" i="555" s="1"/>
  <c r="AB1232" i="555"/>
  <c r="AC1232" i="555" s="1"/>
  <c r="AG63" i="555"/>
  <c r="AH63" i="555" s="1"/>
  <c r="AB577" i="555"/>
  <c r="AC577" i="555" s="1"/>
  <c r="AG463" i="555"/>
  <c r="AB575" i="555"/>
  <c r="AC575" i="555" s="1"/>
  <c r="AB578" i="555"/>
  <c r="AC578" i="555" s="1"/>
  <c r="AJ1231" i="555"/>
  <c r="AR63" i="555"/>
  <c r="AR62" i="555"/>
  <c r="AR245" i="555" l="1"/>
  <c r="AR580" i="555"/>
  <c r="AR577" i="555"/>
  <c r="AR573" i="555"/>
  <c r="AR463" i="555"/>
  <c r="AM579" i="555"/>
  <c r="AR579" i="555"/>
  <c r="AR575" i="555"/>
  <c r="AH1232" i="555"/>
  <c r="AR1082" i="555"/>
  <c r="AR574" i="555"/>
  <c r="AR1081" i="555"/>
  <c r="AR1232" i="555"/>
  <c r="AH463" i="555"/>
  <c r="AH1231" i="555"/>
  <c r="AH577" i="555"/>
  <c r="AR576" i="555"/>
  <c r="AH574" i="555"/>
  <c r="AH579" i="555"/>
  <c r="AR578" i="555"/>
  <c r="AR585" i="555"/>
  <c r="AH245" i="555"/>
  <c r="AH1082" i="555"/>
  <c r="AH575" i="555"/>
  <c r="AH585" i="555"/>
  <c r="AH573" i="555"/>
  <c r="AH578" i="555"/>
  <c r="AH576" i="555"/>
  <c r="AH580" i="555"/>
  <c r="AH1081" i="555"/>
  <c r="AL1231" i="555"/>
  <c r="AR1231" i="555" s="1"/>
  <c r="AM1231" i="555" l="1"/>
  <c r="AP1229" i="555" l="1"/>
  <c r="AO1229" i="555"/>
  <c r="AN1229" i="555"/>
  <c r="AK1229" i="555"/>
  <c r="AI1229" i="555"/>
  <c r="AF1229" i="555"/>
  <c r="AE1229" i="555"/>
  <c r="AD1229" i="555"/>
  <c r="AA1229" i="555"/>
  <c r="Y1229" i="555"/>
  <c r="V1229" i="555"/>
  <c r="AJ1229" i="555" s="1"/>
  <c r="B1229" i="555"/>
  <c r="AO1227" i="555"/>
  <c r="AK1227" i="555"/>
  <c r="AJ1227" i="555"/>
  <c r="AI1227" i="555"/>
  <c r="AE1227" i="555"/>
  <c r="AD1227" i="555"/>
  <c r="AA1227" i="555"/>
  <c r="Z1227" i="555"/>
  <c r="Y1227" i="555"/>
  <c r="V1227" i="555"/>
  <c r="B1227" i="555"/>
  <c r="AP1219" i="555"/>
  <c r="AO1219" i="555"/>
  <c r="AK1219" i="555"/>
  <c r="AJ1219" i="555"/>
  <c r="AI1219" i="555"/>
  <c r="AF1219" i="555"/>
  <c r="AE1219" i="555"/>
  <c r="AA1219" i="555"/>
  <c r="Z1219" i="555"/>
  <c r="Y1219" i="555"/>
  <c r="V1219" i="555"/>
  <c r="B1219" i="555"/>
  <c r="AO1195" i="555"/>
  <c r="AN1195" i="555"/>
  <c r="AK1195" i="555"/>
  <c r="AJ1195" i="555"/>
  <c r="AI1195" i="555"/>
  <c r="AE1195" i="555"/>
  <c r="AD1195" i="555"/>
  <c r="AA1195" i="555"/>
  <c r="Z1195" i="555"/>
  <c r="Y1195" i="555"/>
  <c r="AP1194" i="555"/>
  <c r="AO1194" i="555"/>
  <c r="AN1194" i="555"/>
  <c r="AJ1194" i="555"/>
  <c r="AI1194" i="555"/>
  <c r="AF1194" i="555"/>
  <c r="AE1194" i="555"/>
  <c r="AD1194" i="555"/>
  <c r="Z1194" i="555"/>
  <c r="Y1194" i="555"/>
  <c r="V1195" i="555"/>
  <c r="AP1195" i="555" s="1"/>
  <c r="V1194" i="555"/>
  <c r="AK1194" i="555" s="1"/>
  <c r="B1195" i="555"/>
  <c r="B1194" i="555"/>
  <c r="AO462" i="555"/>
  <c r="AN462" i="555"/>
  <c r="AK462" i="555"/>
  <c r="AJ462" i="555"/>
  <c r="AI462" i="555"/>
  <c r="AE462" i="555"/>
  <c r="AD462" i="555"/>
  <c r="AA462" i="555"/>
  <c r="Z462" i="555"/>
  <c r="Y462" i="555"/>
  <c r="V462" i="555"/>
  <c r="AP462" i="555" s="1"/>
  <c r="B462" i="555"/>
  <c r="AO165" i="555"/>
  <c r="AN165" i="555"/>
  <c r="AK165" i="555"/>
  <c r="AJ165" i="555"/>
  <c r="AI165" i="555"/>
  <c r="AE165" i="555"/>
  <c r="AD165" i="555"/>
  <c r="AA165" i="555"/>
  <c r="Z165" i="555"/>
  <c r="Y165" i="555"/>
  <c r="AA164" i="555"/>
  <c r="Z164" i="555"/>
  <c r="Y164" i="555"/>
  <c r="V165" i="555"/>
  <c r="AP165" i="555" s="1"/>
  <c r="B165" i="555"/>
  <c r="AN1219" i="555" l="1"/>
  <c r="AQ1219" i="555" s="1"/>
  <c r="AP1227" i="555"/>
  <c r="AN1227" i="555"/>
  <c r="AQ1227" i="555" s="1"/>
  <c r="AQ1229" i="555"/>
  <c r="AG1229" i="555"/>
  <c r="AL1194" i="555"/>
  <c r="AM1194" i="555" s="1"/>
  <c r="Z1229" i="555"/>
  <c r="AL1229" i="555"/>
  <c r="AM1229" i="555" s="1"/>
  <c r="AB1227" i="555"/>
  <c r="AC1227" i="555" s="1"/>
  <c r="AF1227" i="555"/>
  <c r="AL1227" i="555"/>
  <c r="AM1227" i="555" s="1"/>
  <c r="AG1194" i="555"/>
  <c r="AD1219" i="555"/>
  <c r="AB1219" i="555"/>
  <c r="AC1219" i="555" s="1"/>
  <c r="AL1195" i="555"/>
  <c r="AM1195" i="555" s="1"/>
  <c r="AL1219" i="555"/>
  <c r="AM1219" i="555" s="1"/>
  <c r="AQ1194" i="555"/>
  <c r="AF1195" i="555"/>
  <c r="AA1194" i="555"/>
  <c r="AQ1195" i="555"/>
  <c r="AB1195" i="555"/>
  <c r="AC1195" i="555" s="1"/>
  <c r="AB462" i="555"/>
  <c r="AC462" i="555" s="1"/>
  <c r="AL462" i="555"/>
  <c r="AM462" i="555" s="1"/>
  <c r="AF462" i="555"/>
  <c r="AQ462" i="555"/>
  <c r="AQ165" i="555"/>
  <c r="AB165" i="555"/>
  <c r="AC165" i="555" s="1"/>
  <c r="AF165" i="555"/>
  <c r="AL165" i="555"/>
  <c r="AM165" i="555" s="1"/>
  <c r="AB1229" i="555" l="1"/>
  <c r="AC1229" i="555" s="1"/>
  <c r="AR462" i="555"/>
  <c r="AR1194" i="555"/>
  <c r="AR1219" i="555"/>
  <c r="AR1229" i="555"/>
  <c r="AB1194" i="555"/>
  <c r="AC1194" i="555" s="1"/>
  <c r="AR1195" i="555"/>
  <c r="AR1227" i="555"/>
  <c r="AG1227" i="555"/>
  <c r="AH1227" i="555" s="1"/>
  <c r="AG1195" i="555"/>
  <c r="AH1195" i="555" s="1"/>
  <c r="AG1219" i="555"/>
  <c r="AH1219" i="555" s="1"/>
  <c r="AR165" i="555"/>
  <c r="AG462" i="555"/>
  <c r="AH462" i="555" s="1"/>
  <c r="AG165" i="555"/>
  <c r="AH165" i="555" s="1"/>
  <c r="AH1229" i="555" l="1"/>
  <c r="AH1194" i="555"/>
  <c r="L70" i="240" l="1"/>
  <c r="K70" i="240"/>
  <c r="AO16" i="555" l="1"/>
  <c r="AN16" i="555"/>
  <c r="AK16" i="555"/>
  <c r="AJ16" i="555"/>
  <c r="AI16" i="555"/>
  <c r="AE16" i="555"/>
  <c r="AD16" i="555"/>
  <c r="AA16" i="555"/>
  <c r="Z16" i="555"/>
  <c r="Y16" i="555"/>
  <c r="AP15" i="555"/>
  <c r="AO15" i="555"/>
  <c r="AK15" i="555"/>
  <c r="AJ15" i="555"/>
  <c r="AI15" i="555"/>
  <c r="AF15" i="555"/>
  <c r="AE15" i="555"/>
  <c r="AA15" i="555"/>
  <c r="Z15" i="555"/>
  <c r="Y15" i="555"/>
  <c r="B16" i="555"/>
  <c r="B15" i="555"/>
  <c r="AF16" i="555" l="1"/>
  <c r="V15" i="555"/>
  <c r="V16" i="555"/>
  <c r="AP16" i="555" s="1"/>
  <c r="AQ16" i="555" s="1"/>
  <c r="AD15" i="555"/>
  <c r="AB15" i="555"/>
  <c r="AC15" i="555" s="1"/>
  <c r="AB16" i="555"/>
  <c r="AC16" i="555" s="1"/>
  <c r="AG16" i="555" l="1"/>
  <c r="AH16" i="555" s="1"/>
  <c r="AL15" i="555"/>
  <c r="AM15" i="555" s="1"/>
  <c r="AG15" i="555"/>
  <c r="AH15" i="555" s="1"/>
  <c r="AN15" i="555"/>
  <c r="AL16" i="555"/>
  <c r="AM16" i="555" s="1"/>
  <c r="AQ15" i="555" l="1"/>
  <c r="AR15" i="555" s="1"/>
  <c r="AR16" i="555"/>
  <c r="AO1131" i="555" l="1"/>
  <c r="AN1131" i="555"/>
  <c r="AK1131" i="555"/>
  <c r="AJ1131" i="555"/>
  <c r="AI1131" i="555"/>
  <c r="AE1131" i="555"/>
  <c r="AD1131" i="555"/>
  <c r="AA1131" i="555"/>
  <c r="Z1131" i="555"/>
  <c r="Y1131" i="555"/>
  <c r="V1131" i="555"/>
  <c r="AP1131" i="555" s="1"/>
  <c r="B1131" i="555"/>
  <c r="AO559" i="555"/>
  <c r="AK559" i="555"/>
  <c r="AJ559" i="555"/>
  <c r="AI559" i="555"/>
  <c r="AE559" i="555"/>
  <c r="AD559" i="555"/>
  <c r="AA559" i="555"/>
  <c r="Z559" i="555"/>
  <c r="Y559" i="555"/>
  <c r="V559" i="555"/>
  <c r="B559" i="555"/>
  <c r="AO426" i="555"/>
  <c r="AN426" i="555"/>
  <c r="AK426" i="555"/>
  <c r="AJ426" i="555"/>
  <c r="AI426" i="555"/>
  <c r="AE426" i="555"/>
  <c r="AD426" i="555"/>
  <c r="AA426" i="555"/>
  <c r="Z426" i="555"/>
  <c r="Y426" i="555"/>
  <c r="AO425" i="555"/>
  <c r="AN425" i="555"/>
  <c r="AK425" i="555"/>
  <c r="AJ425" i="555"/>
  <c r="AI425" i="555"/>
  <c r="AE425" i="555"/>
  <c r="AD425" i="555"/>
  <c r="AA425" i="555"/>
  <c r="Z425" i="555"/>
  <c r="Y425" i="555"/>
  <c r="V426" i="555"/>
  <c r="AP426" i="555" s="1"/>
  <c r="V425" i="555"/>
  <c r="B426" i="555"/>
  <c r="B425" i="555"/>
  <c r="AP279" i="555"/>
  <c r="AO279" i="555"/>
  <c r="AN279" i="555"/>
  <c r="AK279" i="555"/>
  <c r="AJ279" i="555"/>
  <c r="AF279" i="555"/>
  <c r="AE279" i="555"/>
  <c r="AD279" i="555"/>
  <c r="AA279" i="555"/>
  <c r="Z279" i="555"/>
  <c r="V279" i="555"/>
  <c r="AI279" i="555" s="1"/>
  <c r="B279" i="555"/>
  <c r="AO60" i="555"/>
  <c r="AN60" i="555"/>
  <c r="AK60" i="555"/>
  <c r="AJ60" i="555"/>
  <c r="AE60" i="555"/>
  <c r="AD60" i="555"/>
  <c r="AA60" i="555"/>
  <c r="Z60" i="555"/>
  <c r="Y60" i="555"/>
  <c r="AO59" i="555"/>
  <c r="AK59" i="555"/>
  <c r="AJ59" i="555"/>
  <c r="AI59" i="555"/>
  <c r="AE59" i="555"/>
  <c r="AD59" i="555"/>
  <c r="AA59" i="555"/>
  <c r="Z59" i="555"/>
  <c r="Y59" i="555"/>
  <c r="V60" i="555"/>
  <c r="AP60" i="555" s="1"/>
  <c r="V59" i="555"/>
  <c r="B60" i="555"/>
  <c r="B59" i="555"/>
  <c r="AP559" i="555" l="1"/>
  <c r="AP59" i="555"/>
  <c r="AN59" i="555"/>
  <c r="AN559" i="555"/>
  <c r="AI60" i="555"/>
  <c r="AL60" i="555" s="1"/>
  <c r="AM60" i="555" s="1"/>
  <c r="AL1131" i="555"/>
  <c r="AM1131" i="555" s="1"/>
  <c r="AF1131" i="555"/>
  <c r="AQ1131" i="555"/>
  <c r="AB1131" i="555"/>
  <c r="AC1131" i="555" s="1"/>
  <c r="AB559" i="555"/>
  <c r="AC559" i="555" s="1"/>
  <c r="AL425" i="555"/>
  <c r="AM425" i="555" s="1"/>
  <c r="AF559" i="555"/>
  <c r="AL559" i="555"/>
  <c r="AM559" i="555" s="1"/>
  <c r="AB426" i="555"/>
  <c r="AC426" i="555" s="1"/>
  <c r="AF426" i="555"/>
  <c r="AL426" i="555"/>
  <c r="AM426" i="555" s="1"/>
  <c r="AQ426" i="555"/>
  <c r="AP425" i="555"/>
  <c r="AQ425" i="555" s="1"/>
  <c r="AB425" i="555"/>
  <c r="AC425" i="555" s="1"/>
  <c r="AF425" i="555"/>
  <c r="AG279" i="555"/>
  <c r="AF60" i="555"/>
  <c r="Y279" i="555"/>
  <c r="AL279" i="555"/>
  <c r="AM279" i="555" s="1"/>
  <c r="AQ279" i="555"/>
  <c r="AB59" i="555"/>
  <c r="AC59" i="555" s="1"/>
  <c r="AQ60" i="555"/>
  <c r="AF59" i="555"/>
  <c r="AL59" i="555"/>
  <c r="AM59" i="555" s="1"/>
  <c r="AB60" i="555"/>
  <c r="AC60" i="555" s="1"/>
  <c r="AQ59" i="555" l="1"/>
  <c r="AR59" i="555" s="1"/>
  <c r="AQ559" i="555"/>
  <c r="AR559" i="555" s="1"/>
  <c r="AR1131" i="555"/>
  <c r="AR60" i="555"/>
  <c r="AR426" i="555"/>
  <c r="AG1131" i="555"/>
  <c r="AH1131" i="555" s="1"/>
  <c r="AR425" i="555"/>
  <c r="AG426" i="555"/>
  <c r="AH426" i="555" s="1"/>
  <c r="AG60" i="555"/>
  <c r="AH60" i="555" s="1"/>
  <c r="AG425" i="555"/>
  <c r="AH425" i="555" s="1"/>
  <c r="AG559" i="555"/>
  <c r="AH559" i="555" s="1"/>
  <c r="AR279" i="555"/>
  <c r="AB279" i="555"/>
  <c r="AG59" i="555"/>
  <c r="AH59" i="555" s="1"/>
  <c r="AC279" i="555" l="1"/>
  <c r="AH279" i="555"/>
  <c r="M70" i="240" l="1"/>
  <c r="AO572" i="555" l="1"/>
  <c r="AN572" i="555"/>
  <c r="AK572" i="555"/>
  <c r="AJ572" i="555"/>
  <c r="AI572" i="555"/>
  <c r="AE572" i="555"/>
  <c r="AD572" i="555"/>
  <c r="AA572" i="555"/>
  <c r="Z572" i="555"/>
  <c r="Y572" i="555"/>
  <c r="AO571" i="555"/>
  <c r="AK571" i="555"/>
  <c r="AJ571" i="555"/>
  <c r="AI571" i="555"/>
  <c r="AE571" i="555"/>
  <c r="AD571" i="555"/>
  <c r="AA571" i="555"/>
  <c r="Z571" i="555"/>
  <c r="Y571" i="555"/>
  <c r="V572" i="555"/>
  <c r="AP572" i="555" s="1"/>
  <c r="V571" i="555"/>
  <c r="B572" i="555"/>
  <c r="B571" i="555"/>
  <c r="AP568" i="555"/>
  <c r="AO568" i="555"/>
  <c r="AN568" i="555"/>
  <c r="AK568" i="555"/>
  <c r="AJ568" i="555"/>
  <c r="AF568" i="555"/>
  <c r="AE568" i="555"/>
  <c r="AD568" i="555"/>
  <c r="AA568" i="555"/>
  <c r="Z568" i="555"/>
  <c r="AO567" i="555"/>
  <c r="AN567" i="555"/>
  <c r="AK567" i="555"/>
  <c r="AJ567" i="555"/>
  <c r="AI567" i="555"/>
  <c r="AE567" i="555"/>
  <c r="AD567" i="555"/>
  <c r="AA567" i="555"/>
  <c r="Z567" i="555"/>
  <c r="Y567" i="555"/>
  <c r="AO566" i="555"/>
  <c r="AN566" i="555"/>
  <c r="AK566" i="555"/>
  <c r="AJ566" i="555"/>
  <c r="AI566" i="555"/>
  <c r="AE566" i="555"/>
  <c r="AD566" i="555"/>
  <c r="AA566" i="555"/>
  <c r="Z566" i="555"/>
  <c r="Y566" i="555"/>
  <c r="V568" i="555"/>
  <c r="AI568" i="555" s="1"/>
  <c r="V567" i="555"/>
  <c r="AP567" i="555" s="1"/>
  <c r="V566" i="555"/>
  <c r="AP566" i="555" s="1"/>
  <c r="B568" i="555"/>
  <c r="B567" i="555"/>
  <c r="B566" i="555"/>
  <c r="AO549" i="555"/>
  <c r="AN549" i="555"/>
  <c r="AK549" i="555"/>
  <c r="AJ549" i="555"/>
  <c r="AI549" i="555"/>
  <c r="AE549" i="555"/>
  <c r="AD549" i="555"/>
  <c r="AA549" i="555"/>
  <c r="Z549" i="555"/>
  <c r="Y549" i="555"/>
  <c r="AN548" i="555"/>
  <c r="AK548" i="555"/>
  <c r="AJ548" i="555"/>
  <c r="AI548" i="555"/>
  <c r="AE548" i="555"/>
  <c r="AD548" i="555"/>
  <c r="AA548" i="555"/>
  <c r="Z548" i="555"/>
  <c r="Y548" i="555"/>
  <c r="V549" i="555"/>
  <c r="AP549" i="555" s="1"/>
  <c r="V548" i="555"/>
  <c r="B549" i="555"/>
  <c r="B548" i="555"/>
  <c r="AP548" i="555" l="1"/>
  <c r="AP571" i="555"/>
  <c r="AO548" i="555"/>
  <c r="AQ548" i="555" s="1"/>
  <c r="AN571" i="555"/>
  <c r="AQ571" i="555" s="1"/>
  <c r="AB572" i="555"/>
  <c r="AC572" i="555" s="1"/>
  <c r="AB571" i="555"/>
  <c r="AC571" i="555" s="1"/>
  <c r="AF572" i="555"/>
  <c r="AF571" i="555"/>
  <c r="AQ568" i="555"/>
  <c r="AL571" i="555"/>
  <c r="AM571" i="555" s="1"/>
  <c r="AL572" i="555"/>
  <c r="AM572" i="555" s="1"/>
  <c r="AG568" i="555"/>
  <c r="AQ572" i="555"/>
  <c r="AB566" i="555"/>
  <c r="AC566" i="555" s="1"/>
  <c r="AL566" i="555"/>
  <c r="AM566" i="555" s="1"/>
  <c r="AF566" i="555"/>
  <c r="AB567" i="555"/>
  <c r="AC567" i="555" s="1"/>
  <c r="AQ567" i="555"/>
  <c r="AL568" i="555"/>
  <c r="AM568" i="555" s="1"/>
  <c r="AQ566" i="555"/>
  <c r="AF567" i="555"/>
  <c r="AL567" i="555"/>
  <c r="AM567" i="555" s="1"/>
  <c r="Y568" i="555"/>
  <c r="AB568" i="555" s="1"/>
  <c r="AC568" i="555" s="1"/>
  <c r="AQ549" i="555"/>
  <c r="AB548" i="555"/>
  <c r="AC548" i="555" s="1"/>
  <c r="AF549" i="555"/>
  <c r="AL549" i="555"/>
  <c r="AM549" i="555" s="1"/>
  <c r="AF548" i="555"/>
  <c r="AL548" i="555"/>
  <c r="AM548" i="555" s="1"/>
  <c r="AB549" i="555"/>
  <c r="AC549" i="555" s="1"/>
  <c r="AR549" i="555" l="1"/>
  <c r="AG572" i="555"/>
  <c r="AH572" i="555" s="1"/>
  <c r="AR572" i="555"/>
  <c r="AG571" i="555"/>
  <c r="AH571" i="555" s="1"/>
  <c r="AR571" i="555"/>
  <c r="AR568" i="555"/>
  <c r="AR566" i="555"/>
  <c r="AG567" i="555"/>
  <c r="AH567" i="555" s="1"/>
  <c r="AH568" i="555"/>
  <c r="AR567" i="555"/>
  <c r="AG566" i="555"/>
  <c r="AH566" i="555" s="1"/>
  <c r="AG549" i="555"/>
  <c r="AH549" i="555" s="1"/>
  <c r="AR548" i="555"/>
  <c r="AG548" i="555"/>
  <c r="AH548" i="555" s="1"/>
  <c r="AO424" i="555" l="1"/>
  <c r="AN424" i="555"/>
  <c r="AK424" i="555"/>
  <c r="AJ424" i="555"/>
  <c r="AI424" i="555"/>
  <c r="AE424" i="555"/>
  <c r="AD424" i="555"/>
  <c r="AA424" i="555"/>
  <c r="Z424" i="555"/>
  <c r="Y424" i="555"/>
  <c r="AO423" i="555"/>
  <c r="AN423" i="555"/>
  <c r="AK423" i="555"/>
  <c r="AJ423" i="555"/>
  <c r="AI423" i="555"/>
  <c r="AE423" i="555"/>
  <c r="AD423" i="555"/>
  <c r="AA423" i="555"/>
  <c r="Z423" i="555"/>
  <c r="Y423" i="555"/>
  <c r="V424" i="555"/>
  <c r="AP424" i="555" s="1"/>
  <c r="V423" i="555"/>
  <c r="AP423" i="555" s="1"/>
  <c r="B424" i="555"/>
  <c r="B423" i="555"/>
  <c r="V67" i="555"/>
  <c r="AF424" i="555" l="1"/>
  <c r="AL424" i="555"/>
  <c r="AM424" i="555" s="1"/>
  <c r="AQ423" i="555"/>
  <c r="AQ424" i="555"/>
  <c r="AB423" i="555"/>
  <c r="AC423" i="555" s="1"/>
  <c r="AF423" i="555"/>
  <c r="AL423" i="555"/>
  <c r="AM423" i="555" s="1"/>
  <c r="AB424" i="555"/>
  <c r="AC424" i="555" s="1"/>
  <c r="V68" i="555" l="1"/>
  <c r="AG424" i="555"/>
  <c r="AH424" i="555" s="1"/>
  <c r="AR424" i="555"/>
  <c r="AG423" i="555"/>
  <c r="AH423" i="555" s="1"/>
  <c r="AR423" i="555"/>
  <c r="N70" i="240"/>
  <c r="AO1130" i="555" l="1"/>
  <c r="AN1130" i="555"/>
  <c r="AK1130" i="555"/>
  <c r="AJ1130" i="555"/>
  <c r="AI1130" i="555"/>
  <c r="AE1130" i="555"/>
  <c r="AD1130" i="555"/>
  <c r="AA1130" i="555"/>
  <c r="Z1130" i="555"/>
  <c r="Y1130" i="555"/>
  <c r="V1130" i="555"/>
  <c r="AP1130" i="555" s="1"/>
  <c r="B1130" i="555"/>
  <c r="AO1119" i="555"/>
  <c r="AN1119" i="555"/>
  <c r="AK1119" i="555"/>
  <c r="AJ1119" i="555"/>
  <c r="AI1119" i="555"/>
  <c r="AE1119" i="555"/>
  <c r="AD1119" i="555"/>
  <c r="AA1119" i="555"/>
  <c r="Z1119" i="555"/>
  <c r="Y1119" i="555"/>
  <c r="V1119" i="555"/>
  <c r="AP1119" i="555" s="1"/>
  <c r="B1119" i="555"/>
  <c r="AP887" i="555"/>
  <c r="AO887" i="555"/>
  <c r="AN887" i="555"/>
  <c r="AK887" i="555"/>
  <c r="AI887" i="555"/>
  <c r="AF887" i="555"/>
  <c r="AE887" i="555"/>
  <c r="AD887" i="555"/>
  <c r="AA887" i="555"/>
  <c r="Y887" i="555"/>
  <c r="V887" i="555"/>
  <c r="AJ887" i="555" s="1"/>
  <c r="B887" i="555"/>
  <c r="AP597" i="555"/>
  <c r="AO597" i="555"/>
  <c r="AN597" i="555"/>
  <c r="AK597" i="555"/>
  <c r="AJ597" i="555"/>
  <c r="AF597" i="555"/>
  <c r="AE597" i="555"/>
  <c r="AD597" i="555"/>
  <c r="AA597" i="555"/>
  <c r="Z597" i="555"/>
  <c r="V597" i="555"/>
  <c r="AI597" i="555" s="1"/>
  <c r="B597" i="555"/>
  <c r="AP112" i="555"/>
  <c r="AO112" i="555"/>
  <c r="AN112" i="555"/>
  <c r="AK112" i="555"/>
  <c r="AJ112" i="555"/>
  <c r="AF112" i="555"/>
  <c r="AE112" i="555"/>
  <c r="AD112" i="555"/>
  <c r="AA112" i="555"/>
  <c r="Z112" i="555"/>
  <c r="V112" i="555"/>
  <c r="AI112" i="555" s="1"/>
  <c r="B112" i="555"/>
  <c r="AP97" i="555"/>
  <c r="AO97" i="555"/>
  <c r="AN97" i="555"/>
  <c r="AK97" i="555"/>
  <c r="AJ97" i="555"/>
  <c r="AF97" i="555"/>
  <c r="AE97" i="555"/>
  <c r="AD97" i="555"/>
  <c r="AA97" i="555"/>
  <c r="Z97" i="555"/>
  <c r="AQ1130" i="555" l="1"/>
  <c r="AB1130" i="555"/>
  <c r="AC1130" i="555" s="1"/>
  <c r="AF1130" i="555"/>
  <c r="AL1130" i="555"/>
  <c r="AM1130" i="555" s="1"/>
  <c r="AB1119" i="555"/>
  <c r="AC1119" i="555" s="1"/>
  <c r="AQ887" i="555"/>
  <c r="AF1119" i="555"/>
  <c r="AL1119" i="555"/>
  <c r="AM1119" i="555" s="1"/>
  <c r="AQ1119" i="555"/>
  <c r="Z887" i="555"/>
  <c r="AL887" i="555"/>
  <c r="AM887" i="555" s="1"/>
  <c r="AG887" i="555"/>
  <c r="AG597" i="555"/>
  <c r="Y597" i="555"/>
  <c r="AL597" i="555"/>
  <c r="AM597" i="555" s="1"/>
  <c r="AQ112" i="555"/>
  <c r="AQ597" i="555"/>
  <c r="AG112" i="555"/>
  <c r="AL112" i="555"/>
  <c r="AM112" i="555" s="1"/>
  <c r="AG97" i="555"/>
  <c r="AQ97" i="555"/>
  <c r="Y112" i="555"/>
  <c r="Y97" i="555"/>
  <c r="B97" i="555"/>
  <c r="AB887" i="555" l="1"/>
  <c r="AC887" i="555" s="1"/>
  <c r="AR887" i="555"/>
  <c r="AR1119" i="555"/>
  <c r="AR597" i="555"/>
  <c r="AG1130" i="555"/>
  <c r="AH1130" i="555" s="1"/>
  <c r="T706" i="555"/>
  <c r="AR1130" i="555"/>
  <c r="AG1119" i="555"/>
  <c r="AH1119" i="555" s="1"/>
  <c r="AR112" i="555"/>
  <c r="AB597" i="555"/>
  <c r="V97" i="555"/>
  <c r="AI97" i="555" s="1"/>
  <c r="AL97" i="555" s="1"/>
  <c r="AM97" i="555" s="1"/>
  <c r="AB112" i="555"/>
  <c r="AC112" i="555" s="1"/>
  <c r="AB97" i="555"/>
  <c r="AH887" i="555" l="1"/>
  <c r="AR97" i="555"/>
  <c r="AH112" i="555"/>
  <c r="AC597" i="555"/>
  <c r="AH597" i="555"/>
  <c r="AC97" i="555"/>
  <c r="AH97" i="555"/>
  <c r="M27" i="241" l="1"/>
  <c r="M37" i="241" s="1"/>
  <c r="L27" i="241"/>
  <c r="L37" i="241" s="1"/>
  <c r="K27" i="241"/>
  <c r="K37" i="241" s="1"/>
  <c r="J27" i="241"/>
  <c r="J37" i="241" s="1"/>
  <c r="I27" i="241"/>
  <c r="I37" i="241" s="1"/>
  <c r="H27" i="241"/>
  <c r="H37" i="241" s="1"/>
  <c r="G27" i="241"/>
  <c r="G37" i="241" s="1"/>
  <c r="F27" i="241"/>
  <c r="F37" i="241" s="1"/>
  <c r="E27" i="241"/>
  <c r="E37" i="241" s="1"/>
  <c r="D27" i="241"/>
  <c r="D37" i="241" s="1"/>
  <c r="M25" i="241"/>
  <c r="L25" i="241"/>
  <c r="K25" i="241"/>
  <c r="J25" i="241"/>
  <c r="I25" i="241"/>
  <c r="H25" i="241"/>
  <c r="G25" i="241"/>
  <c r="F25" i="241"/>
  <c r="E25" i="241"/>
  <c r="D25" i="241"/>
  <c r="M23" i="241"/>
  <c r="L23" i="241"/>
  <c r="K23" i="241"/>
  <c r="J23" i="241"/>
  <c r="I23" i="241"/>
  <c r="H23" i="241"/>
  <c r="G23" i="241"/>
  <c r="F23" i="241"/>
  <c r="E23" i="241"/>
  <c r="D23" i="241"/>
  <c r="M21" i="241"/>
  <c r="L21" i="241"/>
  <c r="K21" i="241"/>
  <c r="J21" i="241"/>
  <c r="I21" i="241"/>
  <c r="H21" i="241"/>
  <c r="G21" i="241"/>
  <c r="F21" i="241"/>
  <c r="E21" i="241"/>
  <c r="D21" i="241"/>
  <c r="M18" i="241"/>
  <c r="L18" i="241"/>
  <c r="K18" i="241"/>
  <c r="J18" i="241"/>
  <c r="I18" i="241"/>
  <c r="H18" i="241"/>
  <c r="G18" i="241"/>
  <c r="F18" i="241"/>
  <c r="E18" i="241"/>
  <c r="D18" i="241"/>
  <c r="M16" i="241"/>
  <c r="L16" i="241"/>
  <c r="K16" i="241"/>
  <c r="J16" i="241"/>
  <c r="I16" i="241"/>
  <c r="H16" i="241"/>
  <c r="G16" i="241"/>
  <c r="F16" i="241"/>
  <c r="E16" i="241"/>
  <c r="D16" i="241"/>
  <c r="P89" i="240"/>
  <c r="P87" i="240"/>
  <c r="P86" i="240"/>
  <c r="P85" i="240"/>
  <c r="P84" i="240"/>
  <c r="P83" i="240"/>
  <c r="P82" i="240"/>
  <c r="P81" i="240"/>
  <c r="P79" i="240"/>
  <c r="P78" i="240"/>
  <c r="P77" i="240"/>
  <c r="P76" i="240"/>
  <c r="P75" i="240"/>
  <c r="P74" i="240"/>
  <c r="P71" i="240"/>
  <c r="P70" i="240"/>
  <c r="P68" i="240"/>
  <c r="P61" i="240"/>
  <c r="P57" i="240"/>
  <c r="P55" i="240"/>
  <c r="P54" i="240"/>
  <c r="P53" i="240"/>
  <c r="P48" i="240"/>
  <c r="P46" i="240"/>
  <c r="P44" i="240"/>
  <c r="P42" i="240"/>
  <c r="P40" i="240"/>
  <c r="P33" i="240"/>
  <c r="P32" i="240"/>
  <c r="P31" i="240"/>
  <c r="P30" i="240"/>
  <c r="P29" i="240"/>
  <c r="P28" i="240"/>
  <c r="P27" i="240"/>
  <c r="P26" i="240"/>
  <c r="P25" i="240"/>
  <c r="P24" i="240"/>
  <c r="P23" i="240"/>
  <c r="P22" i="240"/>
  <c r="P21" i="240"/>
  <c r="P20" i="240"/>
  <c r="P19" i="240"/>
  <c r="P18" i="240"/>
  <c r="P17" i="240"/>
  <c r="P16" i="240"/>
  <c r="P15" i="240"/>
  <c r="P14" i="240"/>
  <c r="P12" i="240"/>
  <c r="O89" i="240"/>
  <c r="N89" i="240"/>
  <c r="M89" i="240"/>
  <c r="L89" i="240"/>
  <c r="K89" i="240"/>
  <c r="J89" i="240"/>
  <c r="I89" i="240"/>
  <c r="H89" i="240"/>
  <c r="G89" i="240"/>
  <c r="F89" i="240"/>
  <c r="O87" i="240"/>
  <c r="N87" i="240"/>
  <c r="M87" i="240"/>
  <c r="L87" i="240"/>
  <c r="K87" i="240"/>
  <c r="J87" i="240"/>
  <c r="I87" i="240"/>
  <c r="H87" i="240"/>
  <c r="G87" i="240"/>
  <c r="F87" i="240"/>
  <c r="O86" i="240"/>
  <c r="N86" i="240"/>
  <c r="M86" i="240"/>
  <c r="L86" i="240"/>
  <c r="K86" i="240"/>
  <c r="J86" i="240"/>
  <c r="I86" i="240"/>
  <c r="H86" i="240"/>
  <c r="G86" i="240"/>
  <c r="F86" i="240"/>
  <c r="O85" i="240"/>
  <c r="N85" i="240"/>
  <c r="M85" i="240"/>
  <c r="L85" i="240"/>
  <c r="K85" i="240"/>
  <c r="J85" i="240"/>
  <c r="I85" i="240"/>
  <c r="H85" i="240"/>
  <c r="G85" i="240"/>
  <c r="F85" i="240"/>
  <c r="O84" i="240"/>
  <c r="N84" i="240"/>
  <c r="M84" i="240"/>
  <c r="L84" i="240"/>
  <c r="K84" i="240"/>
  <c r="J84" i="240"/>
  <c r="I84" i="240"/>
  <c r="H84" i="240"/>
  <c r="G84" i="240"/>
  <c r="F84" i="240"/>
  <c r="O83" i="240"/>
  <c r="N83" i="240"/>
  <c r="M83" i="240"/>
  <c r="L83" i="240"/>
  <c r="K83" i="240"/>
  <c r="J83" i="240"/>
  <c r="I83" i="240"/>
  <c r="H83" i="240"/>
  <c r="G83" i="240"/>
  <c r="F83" i="240"/>
  <c r="O82" i="240"/>
  <c r="N82" i="240"/>
  <c r="M82" i="240"/>
  <c r="L82" i="240"/>
  <c r="K82" i="240"/>
  <c r="J82" i="240"/>
  <c r="I82" i="240"/>
  <c r="H82" i="240"/>
  <c r="G82" i="240"/>
  <c r="F82" i="240"/>
  <c r="O81" i="240"/>
  <c r="N81" i="240"/>
  <c r="M81" i="240"/>
  <c r="L81" i="240"/>
  <c r="K81" i="240"/>
  <c r="J81" i="240"/>
  <c r="I81" i="240"/>
  <c r="H81" i="240"/>
  <c r="G81" i="240"/>
  <c r="F81" i="240"/>
  <c r="O79" i="240"/>
  <c r="N79" i="240"/>
  <c r="M79" i="240"/>
  <c r="L79" i="240"/>
  <c r="K79" i="240"/>
  <c r="J79" i="240"/>
  <c r="I79" i="240"/>
  <c r="H79" i="240"/>
  <c r="G79" i="240"/>
  <c r="F79" i="240"/>
  <c r="O78" i="240"/>
  <c r="N78" i="240"/>
  <c r="M78" i="240"/>
  <c r="L78" i="240"/>
  <c r="K78" i="240"/>
  <c r="J78" i="240"/>
  <c r="I78" i="240"/>
  <c r="H78" i="240"/>
  <c r="G78" i="240"/>
  <c r="F78" i="240"/>
  <c r="O77" i="240"/>
  <c r="N77" i="240"/>
  <c r="M77" i="240"/>
  <c r="L77" i="240"/>
  <c r="K77" i="240"/>
  <c r="J77" i="240"/>
  <c r="I77" i="240"/>
  <c r="H77" i="240"/>
  <c r="G77" i="240"/>
  <c r="F77" i="240"/>
  <c r="O76" i="240"/>
  <c r="N76" i="240"/>
  <c r="M76" i="240"/>
  <c r="L76" i="240"/>
  <c r="K76" i="240"/>
  <c r="J76" i="240"/>
  <c r="I76" i="240"/>
  <c r="H76" i="240"/>
  <c r="G76" i="240"/>
  <c r="F76" i="240"/>
  <c r="O75" i="240"/>
  <c r="N75" i="240"/>
  <c r="M75" i="240"/>
  <c r="L75" i="240"/>
  <c r="K75" i="240"/>
  <c r="J75" i="240"/>
  <c r="I75" i="240"/>
  <c r="H75" i="240"/>
  <c r="G75" i="240"/>
  <c r="F75" i="240"/>
  <c r="O74" i="240"/>
  <c r="N74" i="240"/>
  <c r="M74" i="240"/>
  <c r="L74" i="240"/>
  <c r="K74" i="240"/>
  <c r="J74" i="240"/>
  <c r="I74" i="240"/>
  <c r="H74" i="240"/>
  <c r="G74" i="240"/>
  <c r="F74" i="240"/>
  <c r="O71" i="240"/>
  <c r="N71" i="240"/>
  <c r="M71" i="240"/>
  <c r="L71" i="240"/>
  <c r="K71" i="240"/>
  <c r="J71" i="240"/>
  <c r="I71" i="240"/>
  <c r="H71" i="240"/>
  <c r="G71" i="240"/>
  <c r="F71" i="240"/>
  <c r="O70" i="240"/>
  <c r="O68" i="240"/>
  <c r="N68" i="240"/>
  <c r="M68" i="240"/>
  <c r="L68" i="240"/>
  <c r="K68" i="240"/>
  <c r="J68" i="240"/>
  <c r="I68" i="240"/>
  <c r="H68" i="240"/>
  <c r="G68" i="240"/>
  <c r="F68" i="240"/>
  <c r="O61" i="240"/>
  <c r="N61" i="240"/>
  <c r="M61" i="240"/>
  <c r="L61" i="240"/>
  <c r="K61" i="240"/>
  <c r="J61" i="240"/>
  <c r="I61" i="240"/>
  <c r="H61" i="240"/>
  <c r="G61" i="240"/>
  <c r="F61" i="240"/>
  <c r="O57" i="240"/>
  <c r="N57" i="240"/>
  <c r="M57" i="240"/>
  <c r="L57" i="240"/>
  <c r="K57" i="240"/>
  <c r="J57" i="240"/>
  <c r="I57" i="240"/>
  <c r="H57" i="240"/>
  <c r="G57" i="240"/>
  <c r="F57" i="240"/>
  <c r="O55" i="240"/>
  <c r="N55" i="240"/>
  <c r="M55" i="240"/>
  <c r="L55" i="240"/>
  <c r="K55" i="240"/>
  <c r="J55" i="240"/>
  <c r="I55" i="240"/>
  <c r="H55" i="240"/>
  <c r="G55" i="240"/>
  <c r="F55" i="240"/>
  <c r="O54" i="240"/>
  <c r="N54" i="240"/>
  <c r="M54" i="240"/>
  <c r="L54" i="240"/>
  <c r="K54" i="240"/>
  <c r="J54" i="240"/>
  <c r="I54" i="240"/>
  <c r="H54" i="240"/>
  <c r="G54" i="240"/>
  <c r="F54" i="240"/>
  <c r="O53" i="240"/>
  <c r="N53" i="240"/>
  <c r="M53" i="240"/>
  <c r="L53" i="240"/>
  <c r="K53" i="240"/>
  <c r="J53" i="240"/>
  <c r="I53" i="240"/>
  <c r="H53" i="240"/>
  <c r="G53" i="240"/>
  <c r="F53" i="240"/>
  <c r="O48" i="240"/>
  <c r="N48" i="240"/>
  <c r="M48" i="240"/>
  <c r="L48" i="240"/>
  <c r="K48" i="240"/>
  <c r="J48" i="240"/>
  <c r="I48" i="240"/>
  <c r="H48" i="240"/>
  <c r="G48" i="240"/>
  <c r="F48" i="240"/>
  <c r="O46" i="240"/>
  <c r="N46" i="240"/>
  <c r="M46" i="240"/>
  <c r="L46" i="240"/>
  <c r="K46" i="240"/>
  <c r="J46" i="240"/>
  <c r="I46" i="240"/>
  <c r="H46" i="240"/>
  <c r="G46" i="240"/>
  <c r="F46" i="240"/>
  <c r="O44" i="240"/>
  <c r="N44" i="240"/>
  <c r="M44" i="240"/>
  <c r="L44" i="240"/>
  <c r="K44" i="240"/>
  <c r="J44" i="240"/>
  <c r="I44" i="240"/>
  <c r="H44" i="240"/>
  <c r="G44" i="240"/>
  <c r="F44" i="240"/>
  <c r="O42" i="240"/>
  <c r="N42" i="240"/>
  <c r="M42" i="240"/>
  <c r="L42" i="240"/>
  <c r="K42" i="240"/>
  <c r="J42" i="240"/>
  <c r="I42" i="240"/>
  <c r="H42" i="240"/>
  <c r="G42" i="240"/>
  <c r="F42" i="240"/>
  <c r="O40" i="240"/>
  <c r="N40" i="240"/>
  <c r="M40" i="240"/>
  <c r="L40" i="240"/>
  <c r="K40" i="240"/>
  <c r="J40" i="240"/>
  <c r="I40" i="240"/>
  <c r="H40" i="240"/>
  <c r="G40" i="240"/>
  <c r="F40" i="240"/>
  <c r="O33" i="240"/>
  <c r="N33" i="240"/>
  <c r="M33" i="240"/>
  <c r="L33" i="240"/>
  <c r="K33" i="240"/>
  <c r="J33" i="240"/>
  <c r="I33" i="240"/>
  <c r="H33" i="240"/>
  <c r="G33" i="240"/>
  <c r="F33" i="240"/>
  <c r="O32" i="240"/>
  <c r="N32" i="240"/>
  <c r="M32" i="240"/>
  <c r="L32" i="240"/>
  <c r="K32" i="240"/>
  <c r="J32" i="240"/>
  <c r="I32" i="240"/>
  <c r="H32" i="240"/>
  <c r="G32" i="240"/>
  <c r="F32" i="240"/>
  <c r="O31" i="240"/>
  <c r="N31" i="240"/>
  <c r="M31" i="240"/>
  <c r="L31" i="240"/>
  <c r="K31" i="240"/>
  <c r="J31" i="240"/>
  <c r="I31" i="240"/>
  <c r="H31" i="240"/>
  <c r="G31" i="240"/>
  <c r="F31" i="240"/>
  <c r="O30" i="240"/>
  <c r="N30" i="240"/>
  <c r="M30" i="240"/>
  <c r="L30" i="240"/>
  <c r="K30" i="240"/>
  <c r="J30" i="240"/>
  <c r="I30" i="240"/>
  <c r="H30" i="240"/>
  <c r="G30" i="240"/>
  <c r="F30" i="240"/>
  <c r="O29" i="240"/>
  <c r="N29" i="240"/>
  <c r="M29" i="240"/>
  <c r="L29" i="240"/>
  <c r="K29" i="240"/>
  <c r="J29" i="240"/>
  <c r="I29" i="240"/>
  <c r="H29" i="240"/>
  <c r="G29" i="240"/>
  <c r="F29" i="240"/>
  <c r="O28" i="240"/>
  <c r="N28" i="240"/>
  <c r="M28" i="240"/>
  <c r="L28" i="240"/>
  <c r="K28" i="240"/>
  <c r="J28" i="240"/>
  <c r="I28" i="240"/>
  <c r="H28" i="240"/>
  <c r="G28" i="240"/>
  <c r="F28" i="240"/>
  <c r="O27" i="240"/>
  <c r="N27" i="240"/>
  <c r="M27" i="240"/>
  <c r="L27" i="240"/>
  <c r="K27" i="240"/>
  <c r="J27" i="240"/>
  <c r="I27" i="240"/>
  <c r="H27" i="240"/>
  <c r="G27" i="240"/>
  <c r="F27" i="240"/>
  <c r="O26" i="240"/>
  <c r="N26" i="240"/>
  <c r="M26" i="240"/>
  <c r="L26" i="240"/>
  <c r="K26" i="240"/>
  <c r="J26" i="240"/>
  <c r="I26" i="240"/>
  <c r="H26" i="240"/>
  <c r="G26" i="240"/>
  <c r="F26" i="240"/>
  <c r="O25" i="240"/>
  <c r="N25" i="240"/>
  <c r="M25" i="240"/>
  <c r="L25" i="240"/>
  <c r="K25" i="240"/>
  <c r="J25" i="240"/>
  <c r="I25" i="240"/>
  <c r="H25" i="240"/>
  <c r="G25" i="240"/>
  <c r="F25" i="240"/>
  <c r="O24" i="240"/>
  <c r="N24" i="240"/>
  <c r="M24" i="240"/>
  <c r="L24" i="240"/>
  <c r="K24" i="240"/>
  <c r="J24" i="240"/>
  <c r="I24" i="240"/>
  <c r="H24" i="240"/>
  <c r="G24" i="240"/>
  <c r="F24" i="240"/>
  <c r="O23" i="240"/>
  <c r="N23" i="240"/>
  <c r="M23" i="240"/>
  <c r="L23" i="240"/>
  <c r="K23" i="240"/>
  <c r="J23" i="240"/>
  <c r="I23" i="240"/>
  <c r="H23" i="240"/>
  <c r="G23" i="240"/>
  <c r="F23" i="240"/>
  <c r="O22" i="240"/>
  <c r="N22" i="240"/>
  <c r="M22" i="240"/>
  <c r="L22" i="240"/>
  <c r="K22" i="240"/>
  <c r="J22" i="240"/>
  <c r="I22" i="240"/>
  <c r="H22" i="240"/>
  <c r="G22" i="240"/>
  <c r="F22" i="240"/>
  <c r="O21" i="240"/>
  <c r="N21" i="240"/>
  <c r="M21" i="240"/>
  <c r="L21" i="240"/>
  <c r="K21" i="240"/>
  <c r="J21" i="240"/>
  <c r="I21" i="240"/>
  <c r="H21" i="240"/>
  <c r="G21" i="240"/>
  <c r="F21" i="240"/>
  <c r="O20" i="240"/>
  <c r="N20" i="240"/>
  <c r="M20" i="240"/>
  <c r="L20" i="240"/>
  <c r="K20" i="240"/>
  <c r="J20" i="240"/>
  <c r="I20" i="240"/>
  <c r="H20" i="240"/>
  <c r="G20" i="240"/>
  <c r="F20" i="240"/>
  <c r="O19" i="240"/>
  <c r="N19" i="240"/>
  <c r="M19" i="240"/>
  <c r="L19" i="240"/>
  <c r="K19" i="240"/>
  <c r="J19" i="240"/>
  <c r="I19" i="240"/>
  <c r="H19" i="240"/>
  <c r="G19" i="240"/>
  <c r="F19" i="240"/>
  <c r="O18" i="240"/>
  <c r="N18" i="240"/>
  <c r="M18" i="240"/>
  <c r="L18" i="240"/>
  <c r="K18" i="240"/>
  <c r="J18" i="240"/>
  <c r="I18" i="240"/>
  <c r="H18" i="240"/>
  <c r="G18" i="240"/>
  <c r="F18" i="240"/>
  <c r="O17" i="240"/>
  <c r="N17" i="240"/>
  <c r="M17" i="240"/>
  <c r="L17" i="240"/>
  <c r="K17" i="240"/>
  <c r="J17" i="240"/>
  <c r="I17" i="240"/>
  <c r="H17" i="240"/>
  <c r="G17" i="240"/>
  <c r="F17" i="240"/>
  <c r="O16" i="240"/>
  <c r="N16" i="240"/>
  <c r="M16" i="240"/>
  <c r="L16" i="240"/>
  <c r="K16" i="240"/>
  <c r="J16" i="240"/>
  <c r="I16" i="240"/>
  <c r="H16" i="240"/>
  <c r="G16" i="240"/>
  <c r="F16" i="240"/>
  <c r="O15" i="240"/>
  <c r="N15" i="240"/>
  <c r="M15" i="240"/>
  <c r="L15" i="240"/>
  <c r="K15" i="240"/>
  <c r="J15" i="240"/>
  <c r="I15" i="240"/>
  <c r="H15" i="240"/>
  <c r="G15" i="240"/>
  <c r="F15" i="240"/>
  <c r="O14" i="240"/>
  <c r="N14" i="240"/>
  <c r="M14" i="240"/>
  <c r="L14" i="240"/>
  <c r="K14" i="240"/>
  <c r="J14" i="240"/>
  <c r="I14" i="240"/>
  <c r="H14" i="240"/>
  <c r="G14" i="240"/>
  <c r="F14" i="240"/>
  <c r="O12" i="240"/>
  <c r="N12" i="240"/>
  <c r="M12" i="240"/>
  <c r="L12" i="240"/>
  <c r="K12" i="240"/>
  <c r="J12" i="240"/>
  <c r="I12" i="240"/>
  <c r="H12" i="240"/>
  <c r="G12" i="240"/>
  <c r="F12" i="240"/>
  <c r="E79" i="240"/>
  <c r="E77" i="240"/>
  <c r="E76" i="240"/>
  <c r="E75" i="240"/>
  <c r="E74" i="240"/>
  <c r="E89" i="240"/>
  <c r="E87" i="240"/>
  <c r="E86" i="240"/>
  <c r="E85" i="240"/>
  <c r="E84" i="240"/>
  <c r="E83" i="240"/>
  <c r="E82" i="240"/>
  <c r="E81" i="240"/>
  <c r="E68" i="240"/>
  <c r="E61" i="240"/>
  <c r="E57" i="240"/>
  <c r="E55" i="240"/>
  <c r="E54" i="240"/>
  <c r="E53" i="240"/>
  <c r="E48" i="240"/>
  <c r="E46" i="240"/>
  <c r="E44" i="240"/>
  <c r="E42" i="240"/>
  <c r="E40" i="240"/>
  <c r="E33" i="240"/>
  <c r="E32" i="240"/>
  <c r="E31" i="240"/>
  <c r="E30" i="240"/>
  <c r="E29" i="240"/>
  <c r="E28" i="240"/>
  <c r="E27" i="240"/>
  <c r="E26" i="240"/>
  <c r="E25" i="240"/>
  <c r="E24" i="240"/>
  <c r="E23" i="240"/>
  <c r="E22" i="240"/>
  <c r="E21" i="240"/>
  <c r="E20" i="240"/>
  <c r="E19" i="240"/>
  <c r="E18" i="240"/>
  <c r="E17" i="240"/>
  <c r="E16" i="240"/>
  <c r="E15" i="240"/>
  <c r="E14" i="240"/>
  <c r="E12" i="240"/>
  <c r="AO1062" i="555" l="1"/>
  <c r="AN1062" i="555"/>
  <c r="AK1062" i="555"/>
  <c r="AJ1062" i="555"/>
  <c r="AI1062" i="555"/>
  <c r="AE1062" i="555"/>
  <c r="AD1062" i="555"/>
  <c r="AA1062" i="555"/>
  <c r="Z1062" i="555"/>
  <c r="Y1062" i="555"/>
  <c r="V1062" i="555"/>
  <c r="AP1062" i="555" s="1"/>
  <c r="B1062" i="555"/>
  <c r="AB1062" i="555" l="1"/>
  <c r="AC1062" i="555" s="1"/>
  <c r="AQ1062" i="555"/>
  <c r="AF1062" i="555"/>
  <c r="AL1062" i="555"/>
  <c r="AM1062" i="555" s="1"/>
  <c r="AR1062" i="555" l="1"/>
  <c r="AG1062" i="555"/>
  <c r="AH1062" i="555" s="1"/>
  <c r="AP1228" i="555" l="1"/>
  <c r="AN1228" i="555"/>
  <c r="AK1228" i="555"/>
  <c r="AJ1228" i="555"/>
  <c r="AI1228" i="555"/>
  <c r="AF1228" i="555"/>
  <c r="AD1228" i="555"/>
  <c r="AA1228" i="555"/>
  <c r="Z1228" i="555"/>
  <c r="Y1228" i="555"/>
  <c r="AN1226" i="555"/>
  <c r="AK1226" i="555"/>
  <c r="AJ1226" i="555"/>
  <c r="AI1226" i="555"/>
  <c r="AF1226" i="555"/>
  <c r="AD1226" i="555"/>
  <c r="AA1226" i="555"/>
  <c r="Z1226" i="555"/>
  <c r="Y1226" i="555"/>
  <c r="V1228" i="555"/>
  <c r="V1226" i="555"/>
  <c r="AO1226" i="555" s="1"/>
  <c r="AO1230" i="555"/>
  <c r="AN1230" i="555"/>
  <c r="AK1230" i="555"/>
  <c r="AJ1230" i="555"/>
  <c r="AI1230" i="555"/>
  <c r="AE1230" i="555"/>
  <c r="AD1230" i="555"/>
  <c r="AA1230" i="555"/>
  <c r="Z1230" i="555"/>
  <c r="Y1230" i="555"/>
  <c r="V1230" i="555"/>
  <c r="AP1230" i="555" s="1"/>
  <c r="AO1225" i="555"/>
  <c r="AN1225" i="555"/>
  <c r="AK1225" i="555"/>
  <c r="AJ1225" i="555"/>
  <c r="AI1225" i="555"/>
  <c r="AE1225" i="555"/>
  <c r="AD1225" i="555"/>
  <c r="AA1225" i="555"/>
  <c r="Z1225" i="555"/>
  <c r="Y1225" i="555"/>
  <c r="V1225" i="555"/>
  <c r="AP1225" i="555" s="1"/>
  <c r="AO1224" i="555"/>
  <c r="AN1224" i="555"/>
  <c r="AK1224" i="555"/>
  <c r="AI1224" i="555"/>
  <c r="AF1224" i="555"/>
  <c r="AE1224" i="555"/>
  <c r="AD1224" i="555"/>
  <c r="AA1224" i="555"/>
  <c r="Y1224" i="555"/>
  <c r="V1224" i="555"/>
  <c r="AJ1224" i="555" s="1"/>
  <c r="AP1223" i="555"/>
  <c r="AO1223" i="555"/>
  <c r="AK1223" i="555"/>
  <c r="AJ1223" i="555"/>
  <c r="AI1223" i="555"/>
  <c r="AF1223" i="555"/>
  <c r="AE1223" i="555"/>
  <c r="AA1223" i="555"/>
  <c r="Z1223" i="555"/>
  <c r="Y1223" i="555"/>
  <c r="V1223" i="555"/>
  <c r="AP1222" i="555"/>
  <c r="AO1222" i="555"/>
  <c r="AN1222" i="555"/>
  <c r="AK1222" i="555"/>
  <c r="AI1222" i="555"/>
  <c r="AF1222" i="555"/>
  <c r="AE1222" i="555"/>
  <c r="AD1222" i="555"/>
  <c r="AA1222" i="555"/>
  <c r="Y1222" i="555"/>
  <c r="V1222" i="555"/>
  <c r="AJ1222" i="555" s="1"/>
  <c r="AO1221" i="555"/>
  <c r="AK1221" i="555"/>
  <c r="AJ1221" i="555"/>
  <c r="AI1221" i="555"/>
  <c r="AF1221" i="555"/>
  <c r="AE1221" i="555"/>
  <c r="AA1221" i="555"/>
  <c r="Z1221" i="555"/>
  <c r="Y1221" i="555"/>
  <c r="V1221" i="555"/>
  <c r="AN1221" i="555" s="1"/>
  <c r="B1230" i="555"/>
  <c r="B1228" i="555"/>
  <c r="B1226" i="555"/>
  <c r="B1225" i="555"/>
  <c r="B1224" i="555"/>
  <c r="B1223" i="555"/>
  <c r="B1222" i="555"/>
  <c r="B1221" i="555"/>
  <c r="AK1151" i="555"/>
  <c r="AJ1151" i="555"/>
  <c r="AI1151" i="555"/>
  <c r="AF1151" i="555"/>
  <c r="AD1151" i="555"/>
  <c r="AA1151" i="555"/>
  <c r="Z1151" i="555"/>
  <c r="Y1151" i="555"/>
  <c r="AO1150" i="555"/>
  <c r="AK1150" i="555"/>
  <c r="AJ1150" i="555"/>
  <c r="AI1150" i="555"/>
  <c r="AF1150" i="555"/>
  <c r="AE1150" i="555"/>
  <c r="AA1150" i="555"/>
  <c r="Z1150" i="555"/>
  <c r="Y1150" i="555"/>
  <c r="V1151" i="555"/>
  <c r="V1150" i="555"/>
  <c r="B1151" i="555"/>
  <c r="B1150" i="555"/>
  <c r="AP1149" i="555"/>
  <c r="AN1149" i="555"/>
  <c r="AK1149" i="555"/>
  <c r="AJ1149" i="555"/>
  <c r="AI1149" i="555"/>
  <c r="AF1149" i="555"/>
  <c r="AD1149" i="555"/>
  <c r="AA1149" i="555"/>
  <c r="Z1149" i="555"/>
  <c r="Y1149" i="555"/>
  <c r="V1149" i="555"/>
  <c r="B1149" i="555"/>
  <c r="AP1148" i="555"/>
  <c r="AO1148" i="555"/>
  <c r="AK1148" i="555"/>
  <c r="AJ1148" i="555"/>
  <c r="AI1148" i="555"/>
  <c r="AF1148" i="555"/>
  <c r="AE1148" i="555"/>
  <c r="AA1148" i="555"/>
  <c r="Z1148" i="555"/>
  <c r="Y1148" i="555"/>
  <c r="V1148" i="555"/>
  <c r="B1148" i="555"/>
  <c r="AP1141" i="555"/>
  <c r="AO1141" i="555"/>
  <c r="AN1141" i="555"/>
  <c r="AK1141" i="555"/>
  <c r="AI1141" i="555"/>
  <c r="AF1141" i="555"/>
  <c r="AE1141" i="555"/>
  <c r="AD1141" i="555"/>
  <c r="AA1141" i="555"/>
  <c r="Y1141" i="555"/>
  <c r="V1141" i="555"/>
  <c r="AJ1141" i="555" s="1"/>
  <c r="B1141" i="555"/>
  <c r="AP1137" i="555"/>
  <c r="AN1137" i="555"/>
  <c r="AK1137" i="555"/>
  <c r="AJ1137" i="555"/>
  <c r="AI1137" i="555"/>
  <c r="AF1137" i="555"/>
  <c r="AD1137" i="555"/>
  <c r="AA1137" i="555"/>
  <c r="Z1137" i="555"/>
  <c r="Y1137" i="555"/>
  <c r="V1137" i="555"/>
  <c r="B1137" i="555"/>
  <c r="AP1136" i="555"/>
  <c r="AO1136" i="555"/>
  <c r="AK1136" i="555"/>
  <c r="AJ1136" i="555"/>
  <c r="AI1136" i="555"/>
  <c r="AF1136" i="555"/>
  <c r="AE1136" i="555"/>
  <c r="AA1136" i="555"/>
  <c r="Z1136" i="555"/>
  <c r="Y1136" i="555"/>
  <c r="V1136" i="555"/>
  <c r="B1136" i="555"/>
  <c r="AO1151" i="555" l="1"/>
  <c r="AN1150" i="555"/>
  <c r="AN1223" i="555"/>
  <c r="D68" i="6" s="1"/>
  <c r="AO1228" i="555"/>
  <c r="AQ1228" i="555" s="1"/>
  <c r="AN1136" i="555"/>
  <c r="AQ1136" i="555" s="1"/>
  <c r="AO1137" i="555"/>
  <c r="AQ1137" i="555" s="1"/>
  <c r="AN1148" i="555"/>
  <c r="AQ1148" i="555" s="1"/>
  <c r="AO1149" i="555"/>
  <c r="AQ1149" i="555" s="1"/>
  <c r="AN1151" i="555"/>
  <c r="AP1150" i="555"/>
  <c r="AP1226" i="555"/>
  <c r="AQ1226" i="555" s="1"/>
  <c r="AP1151" i="555"/>
  <c r="AP1221" i="555"/>
  <c r="AQ1221" i="555" s="1"/>
  <c r="AP1224" i="555"/>
  <c r="AQ1224" i="555" s="1"/>
  <c r="AE1228" i="555"/>
  <c r="AB1226" i="555"/>
  <c r="AC1226" i="555" s="1"/>
  <c r="AB1221" i="555"/>
  <c r="AC1221" i="555" s="1"/>
  <c r="AG1222" i="555"/>
  <c r="AE1226" i="555"/>
  <c r="AB1228" i="555"/>
  <c r="AC1228" i="555" s="1"/>
  <c r="AL1226" i="555"/>
  <c r="AM1226" i="555" s="1"/>
  <c r="AL1228" i="555"/>
  <c r="AM1228" i="555" s="1"/>
  <c r="AL1224" i="555"/>
  <c r="AM1224" i="555" s="1"/>
  <c r="AG1224" i="555"/>
  <c r="AF1230" i="555"/>
  <c r="AB1223" i="555"/>
  <c r="AC1223" i="555" s="1"/>
  <c r="AL1225" i="555"/>
  <c r="AM1225" i="555" s="1"/>
  <c r="AL1221" i="555"/>
  <c r="AM1221" i="555" s="1"/>
  <c r="AQ1222" i="555"/>
  <c r="AL1223" i="555"/>
  <c r="AM1223" i="555" s="1"/>
  <c r="AB1230" i="555"/>
  <c r="AC1230" i="555" s="1"/>
  <c r="AQ1230" i="555"/>
  <c r="AF1225" i="555"/>
  <c r="AG1225" i="555" s="1"/>
  <c r="AQ1225" i="555"/>
  <c r="AL1230" i="555"/>
  <c r="AM1230" i="555" s="1"/>
  <c r="AD1221" i="555"/>
  <c r="Z1222" i="555"/>
  <c r="AL1222" i="555"/>
  <c r="AM1222" i="555" s="1"/>
  <c r="AD1223" i="555"/>
  <c r="Q68" i="240" s="1"/>
  <c r="E68" i="6" s="1"/>
  <c r="Z1224" i="555"/>
  <c r="AB1225" i="555"/>
  <c r="AC1225" i="555" s="1"/>
  <c r="AB1150" i="555"/>
  <c r="AC1150" i="555" s="1"/>
  <c r="AL1149" i="555"/>
  <c r="AM1149" i="555" s="1"/>
  <c r="AB1151" i="555"/>
  <c r="AC1151" i="555" s="1"/>
  <c r="AE1151" i="555"/>
  <c r="AL1151" i="555"/>
  <c r="AM1151" i="555" s="1"/>
  <c r="AD1150" i="555"/>
  <c r="AL1150" i="555"/>
  <c r="AM1150" i="555" s="1"/>
  <c r="AB1149" i="555"/>
  <c r="AC1149" i="555" s="1"/>
  <c r="AE1149" i="555"/>
  <c r="AD1148" i="555"/>
  <c r="AB1148" i="555"/>
  <c r="AC1148" i="555" s="1"/>
  <c r="AL1148" i="555"/>
  <c r="AM1148" i="555" s="1"/>
  <c r="AG1141" i="555"/>
  <c r="AL1141" i="555"/>
  <c r="AM1141" i="555" s="1"/>
  <c r="Z1141" i="555"/>
  <c r="AQ1141" i="555"/>
  <c r="AB1137" i="555"/>
  <c r="AC1137" i="555" s="1"/>
  <c r="AE1137" i="555"/>
  <c r="AL1137" i="555"/>
  <c r="AM1137" i="555" s="1"/>
  <c r="AB1136" i="555"/>
  <c r="AC1136" i="555" s="1"/>
  <c r="AL1136" i="555"/>
  <c r="AM1136" i="555" s="1"/>
  <c r="AD1136" i="555"/>
  <c r="AO1132" i="555"/>
  <c r="AN1132" i="555"/>
  <c r="AK1132" i="555"/>
  <c r="AJ1132" i="555"/>
  <c r="AI1132" i="555"/>
  <c r="AE1132" i="555"/>
  <c r="AD1132" i="555"/>
  <c r="AA1132" i="555"/>
  <c r="Z1132" i="555"/>
  <c r="Y1132" i="555"/>
  <c r="V1132" i="555"/>
  <c r="AP1132" i="555" s="1"/>
  <c r="B1132" i="555"/>
  <c r="AO1065" i="555"/>
  <c r="AN1065" i="555"/>
  <c r="AK1065" i="555"/>
  <c r="AI1065" i="555"/>
  <c r="AE1065" i="555"/>
  <c r="AD1065" i="555"/>
  <c r="AA1065" i="555"/>
  <c r="Y1065" i="555"/>
  <c r="AO1064" i="555"/>
  <c r="AN1064" i="555"/>
  <c r="AK1064" i="555"/>
  <c r="AI1064" i="555"/>
  <c r="AE1064" i="555"/>
  <c r="AD1064" i="555"/>
  <c r="AA1064" i="555"/>
  <c r="Y1064" i="555"/>
  <c r="V1065" i="555"/>
  <c r="AJ1065" i="555" s="1"/>
  <c r="V1064" i="555"/>
  <c r="AJ1064" i="555" s="1"/>
  <c r="B1065" i="555"/>
  <c r="B1064" i="555"/>
  <c r="AO1061" i="555"/>
  <c r="AN1061" i="555"/>
  <c r="AK1061" i="555"/>
  <c r="AI1061" i="555"/>
  <c r="AF1061" i="555"/>
  <c r="AE1061" i="555"/>
  <c r="AD1061" i="555"/>
  <c r="AA1061" i="555"/>
  <c r="Y1061" i="555"/>
  <c r="V1061" i="555"/>
  <c r="AJ1061" i="555" s="1"/>
  <c r="B1061" i="555"/>
  <c r="AO1059" i="555"/>
  <c r="AN1059" i="555"/>
  <c r="AK1059" i="555"/>
  <c r="AI1059" i="555"/>
  <c r="AF1059" i="555"/>
  <c r="AE1059" i="555"/>
  <c r="AD1059" i="555"/>
  <c r="AA1059" i="555"/>
  <c r="Y1059" i="555"/>
  <c r="V1059" i="555"/>
  <c r="AJ1059" i="555" s="1"/>
  <c r="B1059" i="555"/>
  <c r="AO1058" i="555"/>
  <c r="AN1058" i="555"/>
  <c r="AK1058" i="555"/>
  <c r="AI1058" i="555"/>
  <c r="AF1058" i="555"/>
  <c r="AE1058" i="555"/>
  <c r="AD1058" i="555"/>
  <c r="AA1058" i="555"/>
  <c r="Y1058" i="555"/>
  <c r="V1058" i="555"/>
  <c r="AJ1058" i="555" s="1"/>
  <c r="B1058" i="555"/>
  <c r="AO1056" i="555"/>
  <c r="AN1056" i="555"/>
  <c r="AK1056" i="555"/>
  <c r="AI1056" i="555"/>
  <c r="AF1056" i="555"/>
  <c r="AE1056" i="555"/>
  <c r="AD1056" i="555"/>
  <c r="AA1056" i="555"/>
  <c r="Y1056" i="555"/>
  <c r="AO1055" i="555"/>
  <c r="AN1055" i="555"/>
  <c r="AK1055" i="555"/>
  <c r="AJ1055" i="555"/>
  <c r="AI1055" i="555"/>
  <c r="AE1055" i="555"/>
  <c r="AD1055" i="555"/>
  <c r="AA1055" i="555"/>
  <c r="Z1055" i="555"/>
  <c r="Y1055" i="555"/>
  <c r="V1056" i="555"/>
  <c r="AJ1056" i="555" s="1"/>
  <c r="B1056" i="555"/>
  <c r="V1055" i="555"/>
  <c r="AP1055" i="555" s="1"/>
  <c r="B1055" i="555"/>
  <c r="AO1054" i="555"/>
  <c r="AN1054" i="555"/>
  <c r="AK1054" i="555"/>
  <c r="AJ1054" i="555"/>
  <c r="AI1054" i="555"/>
  <c r="AE1054" i="555"/>
  <c r="AD1054" i="555"/>
  <c r="AA1054" i="555"/>
  <c r="Z1054" i="555"/>
  <c r="Y1054" i="555"/>
  <c r="AO1053" i="555"/>
  <c r="AN1053" i="555"/>
  <c r="AK1053" i="555"/>
  <c r="AJ1053" i="555"/>
  <c r="AI1053" i="555"/>
  <c r="AE1053" i="555"/>
  <c r="AD1053" i="555"/>
  <c r="AA1053" i="555"/>
  <c r="Z1053" i="555"/>
  <c r="Y1053" i="555"/>
  <c r="V1054" i="555"/>
  <c r="AP1054" i="555" s="1"/>
  <c r="V1053" i="555"/>
  <c r="AP1053" i="555" s="1"/>
  <c r="B1054" i="555"/>
  <c r="B1053" i="555"/>
  <c r="AO698" i="555"/>
  <c r="AN698" i="555"/>
  <c r="AK698" i="555"/>
  <c r="AJ698" i="555"/>
  <c r="AF698" i="555"/>
  <c r="AE698" i="555"/>
  <c r="AD698" i="555"/>
  <c r="AA698" i="555"/>
  <c r="Z698" i="555"/>
  <c r="V698" i="555"/>
  <c r="AI698" i="555" s="1"/>
  <c r="B698" i="555"/>
  <c r="AO697" i="555"/>
  <c r="AN697" i="555"/>
  <c r="AK697" i="555"/>
  <c r="AJ697" i="555"/>
  <c r="AI697" i="555"/>
  <c r="AE697" i="555"/>
  <c r="AD697" i="555"/>
  <c r="AA697" i="555"/>
  <c r="Z697" i="555"/>
  <c r="Y697" i="555"/>
  <c r="AO696" i="555"/>
  <c r="AN696" i="555"/>
  <c r="AK696" i="555"/>
  <c r="AJ696" i="555"/>
  <c r="AI696" i="555"/>
  <c r="AE696" i="555"/>
  <c r="AD696" i="555"/>
  <c r="AA696" i="555"/>
  <c r="Z696" i="555"/>
  <c r="Y696" i="555"/>
  <c r="V697" i="555"/>
  <c r="AP697" i="555" s="1"/>
  <c r="V696" i="555"/>
  <c r="AP696" i="555" s="1"/>
  <c r="B697" i="555"/>
  <c r="B696" i="555"/>
  <c r="AP695" i="555"/>
  <c r="AO695" i="555"/>
  <c r="AK695" i="555"/>
  <c r="AJ695" i="555"/>
  <c r="AI695" i="555"/>
  <c r="AF695" i="555"/>
  <c r="AE695" i="555"/>
  <c r="AA695" i="555"/>
  <c r="Z695" i="555"/>
  <c r="Y695" i="555"/>
  <c r="AP694" i="555"/>
  <c r="AN694" i="555"/>
  <c r="AK694" i="555"/>
  <c r="AJ694" i="555"/>
  <c r="AI694" i="555"/>
  <c r="AF694" i="555"/>
  <c r="AD694" i="555"/>
  <c r="AA694" i="555"/>
  <c r="Z694" i="555"/>
  <c r="Y694" i="555"/>
  <c r="AP693" i="555"/>
  <c r="AO693" i="555"/>
  <c r="AK693" i="555"/>
  <c r="AJ693" i="555"/>
  <c r="AI693" i="555"/>
  <c r="AF693" i="555"/>
  <c r="AE693" i="555"/>
  <c r="AA693" i="555"/>
  <c r="Z693" i="555"/>
  <c r="Y693" i="555"/>
  <c r="V695" i="555"/>
  <c r="V694" i="555"/>
  <c r="V693" i="555"/>
  <c r="B695" i="555"/>
  <c r="B694" i="555"/>
  <c r="B693" i="555"/>
  <c r="AP692" i="555"/>
  <c r="AN692" i="555"/>
  <c r="AK692" i="555"/>
  <c r="AJ692" i="555"/>
  <c r="AI692" i="555"/>
  <c r="AF692" i="555"/>
  <c r="AD692" i="555"/>
  <c r="AA692" i="555"/>
  <c r="Z692" i="555"/>
  <c r="Y692" i="555"/>
  <c r="V692" i="555"/>
  <c r="B692" i="555"/>
  <c r="AP691" i="555"/>
  <c r="AO691" i="555"/>
  <c r="AK691" i="555"/>
  <c r="AJ691" i="555"/>
  <c r="AI691" i="555"/>
  <c r="AF691" i="555"/>
  <c r="AE691" i="555"/>
  <c r="AA691" i="555"/>
  <c r="Z691" i="555"/>
  <c r="Y691" i="555"/>
  <c r="V691" i="555"/>
  <c r="B691" i="555"/>
  <c r="AQ1223" i="555" l="1"/>
  <c r="AR1223" i="555" s="1"/>
  <c r="AQ1151" i="555"/>
  <c r="AR1151" i="555" s="1"/>
  <c r="AQ1150" i="555"/>
  <c r="AR1150" i="555" s="1"/>
  <c r="AO694" i="555"/>
  <c r="AQ694" i="555" s="1"/>
  <c r="AN693" i="555"/>
  <c r="AQ693" i="555" s="1"/>
  <c r="AN691" i="555"/>
  <c r="AQ691" i="555" s="1"/>
  <c r="AO692" i="555"/>
  <c r="AQ692" i="555" s="1"/>
  <c r="AN695" i="555"/>
  <c r="AP1056" i="555"/>
  <c r="AQ1056" i="555" s="1"/>
  <c r="AP1058" i="555"/>
  <c r="AQ1058" i="555" s="1"/>
  <c r="AP1059" i="555"/>
  <c r="AQ1059" i="555" s="1"/>
  <c r="AP1061" i="555"/>
  <c r="AQ1061" i="555" s="1"/>
  <c r="AP698" i="555"/>
  <c r="AQ698" i="555" s="1"/>
  <c r="AG1228" i="555"/>
  <c r="AH1228" i="555" s="1"/>
  <c r="AF1064" i="555"/>
  <c r="AP1064" i="555"/>
  <c r="AQ1064" i="555" s="1"/>
  <c r="AF1065" i="555"/>
  <c r="AP1065" i="555"/>
  <c r="AQ1065" i="555" s="1"/>
  <c r="AR1226" i="555"/>
  <c r="AR1225" i="555"/>
  <c r="AR1224" i="555"/>
  <c r="AR1221" i="555"/>
  <c r="AG1226" i="555"/>
  <c r="AH1226" i="555" s="1"/>
  <c r="AR1228" i="555"/>
  <c r="AR1222" i="555"/>
  <c r="AG1230" i="555"/>
  <c r="AH1230" i="555" s="1"/>
  <c r="AR1230" i="555"/>
  <c r="AB1224" i="555"/>
  <c r="AG1223" i="555"/>
  <c r="AH1223" i="555" s="1"/>
  <c r="AG1221" i="555"/>
  <c r="AH1221" i="555" s="1"/>
  <c r="AB1141" i="555"/>
  <c r="AC1141" i="555" s="1"/>
  <c r="AH1225" i="555"/>
  <c r="AB1222" i="555"/>
  <c r="AR1149" i="555"/>
  <c r="AG1149" i="555"/>
  <c r="AH1149" i="555" s="1"/>
  <c r="AG1150" i="555"/>
  <c r="AH1150" i="555" s="1"/>
  <c r="AG1151" i="555"/>
  <c r="AH1151" i="555" s="1"/>
  <c r="AR1141" i="555"/>
  <c r="AR1148" i="555"/>
  <c r="AG1148" i="555"/>
  <c r="AH1148" i="555" s="1"/>
  <c r="AR1137" i="555"/>
  <c r="AG1137" i="555"/>
  <c r="AH1137" i="555" s="1"/>
  <c r="AG1136" i="555"/>
  <c r="AH1136" i="555" s="1"/>
  <c r="AR1136" i="555"/>
  <c r="AQ1132" i="555"/>
  <c r="AG1059" i="555"/>
  <c r="AL1061" i="555"/>
  <c r="AM1061" i="555" s="1"/>
  <c r="Z1065" i="555"/>
  <c r="AF1132" i="555"/>
  <c r="AL1056" i="555"/>
  <c r="AM1056" i="555" s="1"/>
  <c r="AB1132" i="555"/>
  <c r="AC1132" i="555" s="1"/>
  <c r="AL1132" i="555"/>
  <c r="AM1132" i="555" s="1"/>
  <c r="AL1065" i="555"/>
  <c r="AM1065" i="555" s="1"/>
  <c r="AG1061" i="555"/>
  <c r="Z1064" i="555"/>
  <c r="AL1064" i="555"/>
  <c r="AM1064" i="555" s="1"/>
  <c r="Z1061" i="555"/>
  <c r="AG1058" i="555"/>
  <c r="Z1059" i="555"/>
  <c r="AL1059" i="555"/>
  <c r="AM1059" i="555" s="1"/>
  <c r="Z1058" i="555"/>
  <c r="AL1058" i="555"/>
  <c r="AM1058" i="555" s="1"/>
  <c r="AB1055" i="555"/>
  <c r="AC1055" i="555" s="1"/>
  <c r="AF1055" i="555"/>
  <c r="AL1055" i="555"/>
  <c r="AM1055" i="555" s="1"/>
  <c r="AQ1055" i="555"/>
  <c r="Z1056" i="555"/>
  <c r="AG1056" i="555"/>
  <c r="AQ1054" i="555"/>
  <c r="AG698" i="555"/>
  <c r="AB1053" i="555"/>
  <c r="AC1053" i="555" s="1"/>
  <c r="AQ1053" i="555"/>
  <c r="AF1054" i="555"/>
  <c r="AL1054" i="555"/>
  <c r="AM1054" i="555" s="1"/>
  <c r="AF1053" i="555"/>
  <c r="AL1053" i="555"/>
  <c r="AM1053" i="555" s="1"/>
  <c r="AB1054" i="555"/>
  <c r="AC1054" i="555" s="1"/>
  <c r="AF697" i="555"/>
  <c r="Y698" i="555"/>
  <c r="AL698" i="555"/>
  <c r="AM698" i="555" s="1"/>
  <c r="AQ696" i="555"/>
  <c r="AL696" i="555"/>
  <c r="AM696" i="555" s="1"/>
  <c r="AQ697" i="555"/>
  <c r="AB696" i="555"/>
  <c r="AC696" i="555" s="1"/>
  <c r="AL697" i="555"/>
  <c r="AM697" i="555" s="1"/>
  <c r="AF696" i="555"/>
  <c r="AB697" i="555"/>
  <c r="AC697" i="555" s="1"/>
  <c r="AD693" i="555"/>
  <c r="AL695" i="555"/>
  <c r="AM695" i="555" s="1"/>
  <c r="AB693" i="555"/>
  <c r="AC693" i="555" s="1"/>
  <c r="AL693" i="555"/>
  <c r="AM693" i="555" s="1"/>
  <c r="AB694" i="555"/>
  <c r="AC694" i="555" s="1"/>
  <c r="AE694" i="555"/>
  <c r="AD695" i="555"/>
  <c r="AL694" i="555"/>
  <c r="AM694" i="555" s="1"/>
  <c r="AB695" i="555"/>
  <c r="AC695" i="555" s="1"/>
  <c r="AL692" i="555"/>
  <c r="AM692" i="555" s="1"/>
  <c r="AB692" i="555"/>
  <c r="AC692" i="555" s="1"/>
  <c r="AE692" i="555"/>
  <c r="AD691" i="555"/>
  <c r="AB691" i="555"/>
  <c r="AC691" i="555" s="1"/>
  <c r="AL691" i="555"/>
  <c r="AM691" i="555" s="1"/>
  <c r="AO477" i="555"/>
  <c r="AN477" i="555"/>
  <c r="AK477" i="555"/>
  <c r="AJ477" i="555"/>
  <c r="AF477" i="555"/>
  <c r="AE477" i="555"/>
  <c r="AD477" i="555"/>
  <c r="AA477" i="555"/>
  <c r="Z477" i="555"/>
  <c r="AP476" i="555"/>
  <c r="AO476" i="555"/>
  <c r="AN476" i="555"/>
  <c r="AK476" i="555"/>
  <c r="AJ476" i="555"/>
  <c r="AF476" i="555"/>
  <c r="AE476" i="555"/>
  <c r="AD476" i="555"/>
  <c r="AA476" i="555"/>
  <c r="Z476" i="555"/>
  <c r="B477" i="555"/>
  <c r="B476" i="555"/>
  <c r="AQ695" i="555" l="1"/>
  <c r="AR695" i="555" s="1"/>
  <c r="AH1141" i="555"/>
  <c r="AG1064" i="555"/>
  <c r="AG1065" i="555"/>
  <c r="AC1224" i="555"/>
  <c r="AH1224" i="555"/>
  <c r="AC1222" i="555"/>
  <c r="AH1222" i="555"/>
  <c r="AR1058" i="555"/>
  <c r="AR1065" i="555"/>
  <c r="AR1056" i="555"/>
  <c r="AR1132" i="555"/>
  <c r="AG1132" i="555"/>
  <c r="AH1132" i="555" s="1"/>
  <c r="AR1061" i="555"/>
  <c r="AB1065" i="555"/>
  <c r="AC1065" i="555" s="1"/>
  <c r="AB1064" i="555"/>
  <c r="AR1064" i="555"/>
  <c r="AB1061" i="555"/>
  <c r="AB1059" i="555"/>
  <c r="AH1059" i="555" s="1"/>
  <c r="AR1053" i="555"/>
  <c r="AB1056" i="555"/>
  <c r="AC1056" i="555" s="1"/>
  <c r="AR1059" i="555"/>
  <c r="AB1058" i="555"/>
  <c r="AG1054" i="555"/>
  <c r="AH1054" i="555" s="1"/>
  <c r="AG1053" i="555"/>
  <c r="AH1053" i="555" s="1"/>
  <c r="AG697" i="555"/>
  <c r="AH697" i="555" s="1"/>
  <c r="AR1054" i="555"/>
  <c r="AG1055" i="555"/>
  <c r="AH1055" i="555" s="1"/>
  <c r="AR1055" i="555"/>
  <c r="AR693" i="555"/>
  <c r="AB698" i="555"/>
  <c r="AR691" i="555"/>
  <c r="AR697" i="555"/>
  <c r="AR698" i="555"/>
  <c r="AG696" i="555"/>
  <c r="AH696" i="555" s="1"/>
  <c r="AR696" i="555"/>
  <c r="AG694" i="555"/>
  <c r="AH694" i="555" s="1"/>
  <c r="AG692" i="555"/>
  <c r="AH692" i="555" s="1"/>
  <c r="AG693" i="555"/>
  <c r="AH693" i="555" s="1"/>
  <c r="AR692" i="555"/>
  <c r="AG695" i="555"/>
  <c r="AH695" i="555" s="1"/>
  <c r="AR694" i="555"/>
  <c r="AG477" i="555"/>
  <c r="AG691" i="555"/>
  <c r="AH691" i="555" s="1"/>
  <c r="AG476" i="555"/>
  <c r="AQ476" i="555"/>
  <c r="Y477" i="555"/>
  <c r="Y476" i="555"/>
  <c r="V476" i="555"/>
  <c r="V477" i="555"/>
  <c r="AP477" i="555" s="1"/>
  <c r="AQ477" i="555" s="1"/>
  <c r="AO475" i="555"/>
  <c r="AN475" i="555"/>
  <c r="AK475" i="555"/>
  <c r="AJ475" i="555"/>
  <c r="AF475" i="555"/>
  <c r="AE475" i="555"/>
  <c r="AD475" i="555"/>
  <c r="AA475" i="555"/>
  <c r="Z475" i="555"/>
  <c r="V475" i="555"/>
  <c r="AI475" i="555" s="1"/>
  <c r="B475" i="555"/>
  <c r="AP475" i="555" l="1"/>
  <c r="AQ475" i="555" s="1"/>
  <c r="AH1065" i="555"/>
  <c r="AC1064" i="555"/>
  <c r="AH1064" i="555"/>
  <c r="AC1059" i="555"/>
  <c r="AC1061" i="555"/>
  <c r="AH1061" i="555"/>
  <c r="AH1056" i="555"/>
  <c r="AC1058" i="555"/>
  <c r="AH1058" i="555"/>
  <c r="AB476" i="555"/>
  <c r="AC476" i="555" s="1"/>
  <c r="AB477" i="555"/>
  <c r="AH477" i="555" s="1"/>
  <c r="AC698" i="555"/>
  <c r="AH698" i="555"/>
  <c r="AI476" i="555"/>
  <c r="AL476" i="555" s="1"/>
  <c r="AI477" i="555"/>
  <c r="AL477" i="555" s="1"/>
  <c r="AG475" i="555"/>
  <c r="Y475" i="555"/>
  <c r="AL475" i="555"/>
  <c r="AM475" i="555" s="1"/>
  <c r="AO474" i="555"/>
  <c r="AN474" i="555"/>
  <c r="AK474" i="555"/>
  <c r="AJ474" i="555"/>
  <c r="AF474" i="555"/>
  <c r="AE474" i="555"/>
  <c r="AD474" i="555"/>
  <c r="AA474" i="555"/>
  <c r="Z474" i="555"/>
  <c r="V474" i="555"/>
  <c r="AI474" i="555" s="1"/>
  <c r="B474" i="555"/>
  <c r="AO473" i="555"/>
  <c r="AK473" i="555"/>
  <c r="AJ473" i="555"/>
  <c r="AI473" i="555"/>
  <c r="AF473" i="555"/>
  <c r="AE473" i="555"/>
  <c r="AA473" i="555"/>
  <c r="Z473" i="555"/>
  <c r="Y473" i="555"/>
  <c r="V473" i="555"/>
  <c r="AN473" i="555" s="1"/>
  <c r="B473" i="555"/>
  <c r="AO472" i="555"/>
  <c r="AN472" i="555"/>
  <c r="AK472" i="555"/>
  <c r="AJ472" i="555"/>
  <c r="AF472" i="555"/>
  <c r="AE472" i="555"/>
  <c r="AD472" i="555"/>
  <c r="AA472" i="555"/>
  <c r="Z472" i="555"/>
  <c r="V472" i="555"/>
  <c r="AI472" i="555" s="1"/>
  <c r="AO471" i="555"/>
  <c r="AK471" i="555"/>
  <c r="AJ471" i="555"/>
  <c r="AI471" i="555"/>
  <c r="AF471" i="555"/>
  <c r="AE471" i="555"/>
  <c r="AA471" i="555"/>
  <c r="Z471" i="555"/>
  <c r="Y471" i="555"/>
  <c r="V471" i="555"/>
  <c r="AN471" i="555" s="1"/>
  <c r="B472" i="555"/>
  <c r="B471" i="555"/>
  <c r="AO470" i="555"/>
  <c r="AN470" i="555"/>
  <c r="AK470" i="555"/>
  <c r="AJ470" i="555"/>
  <c r="AI470" i="555"/>
  <c r="AE470" i="555"/>
  <c r="AD470" i="555"/>
  <c r="AA470" i="555"/>
  <c r="Z470" i="555"/>
  <c r="Y470" i="555"/>
  <c r="AO469" i="555"/>
  <c r="AN469" i="555"/>
  <c r="AK469" i="555"/>
  <c r="AJ469" i="555"/>
  <c r="AI469" i="555"/>
  <c r="AE469" i="555"/>
  <c r="AD469" i="555"/>
  <c r="AA469" i="555"/>
  <c r="Z469" i="555"/>
  <c r="Y469" i="555"/>
  <c r="AO468" i="555"/>
  <c r="AN468" i="555"/>
  <c r="AK468" i="555"/>
  <c r="AJ468" i="555"/>
  <c r="AI468" i="555"/>
  <c r="AE468" i="555"/>
  <c r="AD468" i="555"/>
  <c r="AA468" i="555"/>
  <c r="Z468" i="555"/>
  <c r="Y468" i="555"/>
  <c r="AO467" i="555"/>
  <c r="AN467" i="555"/>
  <c r="AK467" i="555"/>
  <c r="AJ467" i="555"/>
  <c r="AI467" i="555"/>
  <c r="AE467" i="555"/>
  <c r="AD467" i="555"/>
  <c r="AA467" i="555"/>
  <c r="Z467" i="555"/>
  <c r="Y467" i="555"/>
  <c r="AO466" i="555"/>
  <c r="AN466" i="555"/>
  <c r="AK466" i="555"/>
  <c r="AJ466" i="555"/>
  <c r="AI466" i="555"/>
  <c r="AE466" i="555"/>
  <c r="AD466" i="555"/>
  <c r="AA466" i="555"/>
  <c r="Z466" i="555"/>
  <c r="Y466" i="555"/>
  <c r="AO465" i="555"/>
  <c r="AN465" i="555"/>
  <c r="AK465" i="555"/>
  <c r="AJ465" i="555"/>
  <c r="AI465" i="555"/>
  <c r="AE465" i="555"/>
  <c r="AD465" i="555"/>
  <c r="AA465" i="555"/>
  <c r="Z465" i="555"/>
  <c r="Y465" i="555"/>
  <c r="V470" i="555"/>
  <c r="AP470" i="555" s="1"/>
  <c r="V469" i="555"/>
  <c r="AP469" i="555" s="1"/>
  <c r="V468" i="555"/>
  <c r="AP468" i="555" s="1"/>
  <c r="V467" i="555"/>
  <c r="AP467" i="555" s="1"/>
  <c r="V466" i="555"/>
  <c r="AP466" i="555" s="1"/>
  <c r="V465" i="555"/>
  <c r="AP465" i="555" s="1"/>
  <c r="B470" i="555"/>
  <c r="B469" i="555"/>
  <c r="B468" i="555"/>
  <c r="B467" i="555"/>
  <c r="B466" i="555"/>
  <c r="B465" i="555"/>
  <c r="AO422" i="555"/>
  <c r="AK422" i="555"/>
  <c r="AJ422" i="555"/>
  <c r="AI422" i="555"/>
  <c r="AF422" i="555"/>
  <c r="AE422" i="555"/>
  <c r="AA422" i="555"/>
  <c r="Z422" i="555"/>
  <c r="Y422" i="555"/>
  <c r="AO421" i="555"/>
  <c r="AK421" i="555"/>
  <c r="AJ421" i="555"/>
  <c r="AI421" i="555"/>
  <c r="AF421" i="555"/>
  <c r="AE421" i="555"/>
  <c r="AA421" i="555"/>
  <c r="Z421" i="555"/>
  <c r="Y421" i="555"/>
  <c r="AP440" i="555"/>
  <c r="AO440" i="555"/>
  <c r="AN440" i="555"/>
  <c r="AK440" i="555"/>
  <c r="AJ440" i="555"/>
  <c r="AF440" i="555"/>
  <c r="AE440" i="555"/>
  <c r="AD440" i="555"/>
  <c r="AA440" i="555"/>
  <c r="Z440" i="555"/>
  <c r="V440" i="555"/>
  <c r="AI440" i="555" s="1"/>
  <c r="B440" i="555"/>
  <c r="V422" i="555"/>
  <c r="AN422" i="555" s="1"/>
  <c r="V421" i="555"/>
  <c r="AN421" i="555" s="1"/>
  <c r="B422" i="555"/>
  <c r="B421" i="555"/>
  <c r="AO420" i="555"/>
  <c r="AK420" i="555"/>
  <c r="AJ420" i="555"/>
  <c r="AI420" i="555"/>
  <c r="AF420" i="555"/>
  <c r="AE420" i="555"/>
  <c r="AA420" i="555"/>
  <c r="Z420" i="555"/>
  <c r="Y420" i="555"/>
  <c r="AP419" i="555"/>
  <c r="AO419" i="555"/>
  <c r="AK419" i="555"/>
  <c r="AJ419" i="555"/>
  <c r="AI419" i="555"/>
  <c r="AF419" i="555"/>
  <c r="AE419" i="555"/>
  <c r="AA419" i="555"/>
  <c r="Z419" i="555"/>
  <c r="Y419" i="555"/>
  <c r="AO418" i="555"/>
  <c r="AN418" i="555"/>
  <c r="AK418" i="555"/>
  <c r="AJ418" i="555"/>
  <c r="AI418" i="555"/>
  <c r="AE418" i="555"/>
  <c r="AD418" i="555"/>
  <c r="AA418" i="555"/>
  <c r="Z418" i="555"/>
  <c r="Y418" i="555"/>
  <c r="AO417" i="555"/>
  <c r="AN417" i="555"/>
  <c r="AK417" i="555"/>
  <c r="AJ417" i="555"/>
  <c r="AI417" i="555"/>
  <c r="AE417" i="555"/>
  <c r="AD417" i="555"/>
  <c r="AA417" i="555"/>
  <c r="Z417" i="555"/>
  <c r="Y417" i="555"/>
  <c r="AO416" i="555"/>
  <c r="AN416" i="555"/>
  <c r="AK416" i="555"/>
  <c r="AJ416" i="555"/>
  <c r="AI416" i="555"/>
  <c r="AE416" i="555"/>
  <c r="AD416" i="555"/>
  <c r="AA416" i="555"/>
  <c r="Z416" i="555"/>
  <c r="Y416" i="555"/>
  <c r="AO415" i="555"/>
  <c r="AN415" i="555"/>
  <c r="AK415" i="555"/>
  <c r="AJ415" i="555"/>
  <c r="AI415" i="555"/>
  <c r="AE415" i="555"/>
  <c r="AD415" i="555"/>
  <c r="AA415" i="555"/>
  <c r="Z415" i="555"/>
  <c r="Y415" i="555"/>
  <c r="AO414" i="555"/>
  <c r="AN414" i="555"/>
  <c r="AK414" i="555"/>
  <c r="AJ414" i="555"/>
  <c r="AI414" i="555"/>
  <c r="AE414" i="555"/>
  <c r="AD414" i="555"/>
  <c r="AA414" i="555"/>
  <c r="Z414" i="555"/>
  <c r="Y414" i="555"/>
  <c r="AO413" i="555"/>
  <c r="AN413" i="555"/>
  <c r="AK413" i="555"/>
  <c r="AJ413" i="555"/>
  <c r="AI413" i="555"/>
  <c r="AE413" i="555"/>
  <c r="AD413" i="555"/>
  <c r="AA413" i="555"/>
  <c r="Z413" i="555"/>
  <c r="Y413" i="555"/>
  <c r="AO412" i="555"/>
  <c r="AN412" i="555"/>
  <c r="AK412" i="555"/>
  <c r="AJ412" i="555"/>
  <c r="AI412" i="555"/>
  <c r="AE412" i="555"/>
  <c r="AD412" i="555"/>
  <c r="AA412" i="555"/>
  <c r="Z412" i="555"/>
  <c r="Y412" i="555"/>
  <c r="AO411" i="555"/>
  <c r="AN411" i="555"/>
  <c r="AK411" i="555"/>
  <c r="AJ411" i="555"/>
  <c r="AI411" i="555"/>
  <c r="AE411" i="555"/>
  <c r="AD411" i="555"/>
  <c r="AA411" i="555"/>
  <c r="Z411" i="555"/>
  <c r="Y411" i="555"/>
  <c r="V420" i="555"/>
  <c r="AN420" i="555" s="1"/>
  <c r="V419" i="555"/>
  <c r="V418" i="555"/>
  <c r="AP418" i="555" s="1"/>
  <c r="V417" i="555"/>
  <c r="AP417" i="555" s="1"/>
  <c r="V416" i="555"/>
  <c r="AP416" i="555" s="1"/>
  <c r="V415" i="555"/>
  <c r="AP415" i="555" s="1"/>
  <c r="V414" i="555"/>
  <c r="AP414" i="555" s="1"/>
  <c r="V413" i="555"/>
  <c r="AP413" i="555" s="1"/>
  <c r="V412" i="555"/>
  <c r="AP412" i="555" s="1"/>
  <c r="V411" i="555"/>
  <c r="AP411" i="555" s="1"/>
  <c r="B420" i="555"/>
  <c r="B419" i="555"/>
  <c r="B418" i="555"/>
  <c r="B417" i="555"/>
  <c r="B416" i="555"/>
  <c r="B415" i="555"/>
  <c r="B414" i="555"/>
  <c r="B413" i="555"/>
  <c r="B412" i="555"/>
  <c r="B411" i="555"/>
  <c r="AO410" i="555"/>
  <c r="AN410" i="555"/>
  <c r="AK410" i="555"/>
  <c r="AJ410" i="555"/>
  <c r="AI410" i="555"/>
  <c r="AE410" i="555"/>
  <c r="AD410" i="555"/>
  <c r="AA410" i="555"/>
  <c r="Z410" i="555"/>
  <c r="Y410" i="555"/>
  <c r="AO409" i="555"/>
  <c r="AN409" i="555"/>
  <c r="AK409" i="555"/>
  <c r="AJ409" i="555"/>
  <c r="AI409" i="555"/>
  <c r="AE409" i="555"/>
  <c r="AD409" i="555"/>
  <c r="AA409" i="555"/>
  <c r="Z409" i="555"/>
  <c r="Y409" i="555"/>
  <c r="AO408" i="555"/>
  <c r="AN408" i="555"/>
  <c r="AK408" i="555"/>
  <c r="AJ408" i="555"/>
  <c r="AI408" i="555"/>
  <c r="AE408" i="555"/>
  <c r="AD408" i="555"/>
  <c r="AA408" i="555"/>
  <c r="Z408" i="555"/>
  <c r="Y408" i="555"/>
  <c r="V410" i="555"/>
  <c r="AP410" i="555" s="1"/>
  <c r="V409" i="555"/>
  <c r="AP409" i="555" s="1"/>
  <c r="V408" i="555"/>
  <c r="AP408" i="555" s="1"/>
  <c r="B410" i="555"/>
  <c r="B409" i="555"/>
  <c r="B408" i="555"/>
  <c r="AN300" i="555"/>
  <c r="AK300" i="555"/>
  <c r="AJ300" i="555"/>
  <c r="AI300" i="555"/>
  <c r="AF300" i="555"/>
  <c r="AD300" i="555"/>
  <c r="AA300" i="555"/>
  <c r="Z300" i="555"/>
  <c r="Y300" i="555"/>
  <c r="AP299" i="555"/>
  <c r="AN299" i="555"/>
  <c r="AK299" i="555"/>
  <c r="AJ299" i="555"/>
  <c r="AI299" i="555"/>
  <c r="AF299" i="555"/>
  <c r="AD299" i="555"/>
  <c r="AA299" i="555"/>
  <c r="Z299" i="555"/>
  <c r="Y299" i="555"/>
  <c r="V300" i="555"/>
  <c r="AO300" i="555" s="1"/>
  <c r="V299" i="555"/>
  <c r="AO299" i="555" l="1"/>
  <c r="AQ299" i="555" s="1"/>
  <c r="AN419" i="555"/>
  <c r="AQ419" i="555" s="1"/>
  <c r="AP300" i="555"/>
  <c r="AQ300" i="555" s="1"/>
  <c r="AP420" i="555"/>
  <c r="AQ420" i="555" s="1"/>
  <c r="AP422" i="555"/>
  <c r="AQ422" i="555" s="1"/>
  <c r="AP472" i="555"/>
  <c r="AQ472" i="555" s="1"/>
  <c r="AP473" i="555"/>
  <c r="AQ473" i="555" s="1"/>
  <c r="AP474" i="555"/>
  <c r="AQ474" i="555" s="1"/>
  <c r="AP471" i="555"/>
  <c r="AQ471" i="555" s="1"/>
  <c r="AP421" i="555"/>
  <c r="AQ421" i="555" s="1"/>
  <c r="AH476" i="555"/>
  <c r="AC477" i="555"/>
  <c r="AR477" i="555"/>
  <c r="AM477" i="555"/>
  <c r="AR476" i="555"/>
  <c r="AM476" i="555"/>
  <c r="AG474" i="555"/>
  <c r="AR475" i="555"/>
  <c r="AB475" i="555"/>
  <c r="Y474" i="555"/>
  <c r="AL474" i="555"/>
  <c r="AM474" i="555" s="1"/>
  <c r="AD473" i="555"/>
  <c r="AL440" i="555"/>
  <c r="AM440" i="555" s="1"/>
  <c r="AL471" i="555"/>
  <c r="AM471" i="555" s="1"/>
  <c r="AG472" i="555"/>
  <c r="AB473" i="555"/>
  <c r="AC473" i="555" s="1"/>
  <c r="AL473" i="555"/>
  <c r="AM473" i="555" s="1"/>
  <c r="AD471" i="555"/>
  <c r="AL472" i="555"/>
  <c r="AM472" i="555" s="1"/>
  <c r="AB471" i="555"/>
  <c r="AC471" i="555" s="1"/>
  <c r="Y472" i="555"/>
  <c r="AB472" i="555" s="1"/>
  <c r="AC472" i="555" s="1"/>
  <c r="AQ465" i="555"/>
  <c r="AF466" i="555"/>
  <c r="AB467" i="555"/>
  <c r="AC467" i="555" s="1"/>
  <c r="AL467" i="555"/>
  <c r="AM467" i="555" s="1"/>
  <c r="AQ469" i="555"/>
  <c r="AF470" i="555"/>
  <c r="AL470" i="555"/>
  <c r="AM470" i="555" s="1"/>
  <c r="AL465" i="555"/>
  <c r="AM465" i="555" s="1"/>
  <c r="AQ466" i="555"/>
  <c r="AF467" i="555"/>
  <c r="AB468" i="555"/>
  <c r="AC468" i="555" s="1"/>
  <c r="AL468" i="555"/>
  <c r="AM468" i="555" s="1"/>
  <c r="AQ470" i="555"/>
  <c r="AB465" i="555"/>
  <c r="AC465" i="555" s="1"/>
  <c r="AL466" i="555"/>
  <c r="AM466" i="555" s="1"/>
  <c r="AQ467" i="555"/>
  <c r="AF468" i="555"/>
  <c r="AB469" i="555"/>
  <c r="AC469" i="555" s="1"/>
  <c r="AL469" i="555"/>
  <c r="AM469" i="555" s="1"/>
  <c r="AF465" i="555"/>
  <c r="AB466" i="555"/>
  <c r="AC466" i="555" s="1"/>
  <c r="AQ468" i="555"/>
  <c r="AF469" i="555"/>
  <c r="AB470" i="555"/>
  <c r="AC470" i="555" s="1"/>
  <c r="AL422" i="555"/>
  <c r="AM422" i="555" s="1"/>
  <c r="AF416" i="555"/>
  <c r="AG440" i="555"/>
  <c r="Y440" i="555"/>
  <c r="AL418" i="555"/>
  <c r="AM418" i="555" s="1"/>
  <c r="AD421" i="555"/>
  <c r="AQ440" i="555"/>
  <c r="AB421" i="555"/>
  <c r="AC421" i="555" s="1"/>
  <c r="AD422" i="555"/>
  <c r="AL421" i="555"/>
  <c r="AM421" i="555" s="1"/>
  <c r="AB422" i="555"/>
  <c r="AC422" i="555" s="1"/>
  <c r="AB413" i="555"/>
  <c r="AC413" i="555" s="1"/>
  <c r="AB414" i="555"/>
  <c r="AC414" i="555" s="1"/>
  <c r="AF413" i="555"/>
  <c r="AF414" i="555"/>
  <c r="AB417" i="555"/>
  <c r="AC417" i="555" s="1"/>
  <c r="AB418" i="555"/>
  <c r="AC418" i="555" s="1"/>
  <c r="AQ418" i="555"/>
  <c r="AF412" i="555"/>
  <c r="AL414" i="555"/>
  <c r="AM414" i="555" s="1"/>
  <c r="AQ414" i="555"/>
  <c r="AF417" i="555"/>
  <c r="AF418" i="555"/>
  <c r="AL411" i="555"/>
  <c r="AM411" i="555" s="1"/>
  <c r="AQ411" i="555"/>
  <c r="AL415" i="555"/>
  <c r="AM415" i="555" s="1"/>
  <c r="AQ415" i="555"/>
  <c r="AD419" i="555"/>
  <c r="AD420" i="555"/>
  <c r="AG420" i="555" s="1"/>
  <c r="AB411" i="555"/>
  <c r="AC411" i="555" s="1"/>
  <c r="AL412" i="555"/>
  <c r="AM412" i="555" s="1"/>
  <c r="AQ412" i="555"/>
  <c r="AB415" i="555"/>
  <c r="AC415" i="555" s="1"/>
  <c r="AL416" i="555"/>
  <c r="AM416" i="555" s="1"/>
  <c r="AQ416" i="555"/>
  <c r="AB420" i="555"/>
  <c r="AC420" i="555" s="1"/>
  <c r="AF411" i="555"/>
  <c r="AB412" i="555"/>
  <c r="AC412" i="555" s="1"/>
  <c r="AL413" i="555"/>
  <c r="AM413" i="555" s="1"/>
  <c r="AQ413" i="555"/>
  <c r="AF415" i="555"/>
  <c r="AB416" i="555"/>
  <c r="AC416" i="555" s="1"/>
  <c r="AL417" i="555"/>
  <c r="AM417" i="555" s="1"/>
  <c r="AQ417" i="555"/>
  <c r="AL420" i="555"/>
  <c r="AM420" i="555" s="1"/>
  <c r="AL419" i="555"/>
  <c r="AM419" i="555" s="1"/>
  <c r="AB419" i="555"/>
  <c r="AC419" i="555" s="1"/>
  <c r="AQ408" i="555"/>
  <c r="AF409" i="555"/>
  <c r="AB410" i="555"/>
  <c r="AC410" i="555" s="1"/>
  <c r="AF408" i="555"/>
  <c r="AB409" i="555"/>
  <c r="AC409" i="555" s="1"/>
  <c r="AL409" i="555"/>
  <c r="AM409" i="555" s="1"/>
  <c r="AQ409" i="555"/>
  <c r="AF410" i="555"/>
  <c r="AL410" i="555"/>
  <c r="AM410" i="555" s="1"/>
  <c r="AB408" i="555"/>
  <c r="AC408" i="555" s="1"/>
  <c r="AL408" i="555"/>
  <c r="AM408" i="555" s="1"/>
  <c r="AQ410" i="555"/>
  <c r="AL299" i="555"/>
  <c r="AM299" i="555" s="1"/>
  <c r="AB299" i="555"/>
  <c r="AC299" i="555" s="1"/>
  <c r="AE299" i="555"/>
  <c r="AL300" i="555"/>
  <c r="AM300" i="555" s="1"/>
  <c r="AB300" i="555"/>
  <c r="AC300" i="555" s="1"/>
  <c r="AE300" i="555"/>
  <c r="AG466" i="555" l="1"/>
  <c r="AH466" i="555" s="1"/>
  <c r="AB440" i="555"/>
  <c r="AC440" i="555" s="1"/>
  <c r="AG412" i="555"/>
  <c r="AH412" i="555" s="1"/>
  <c r="AR470" i="555"/>
  <c r="AR410" i="555"/>
  <c r="AC475" i="555"/>
  <c r="AH475" i="555"/>
  <c r="AG419" i="555"/>
  <c r="AH419" i="555" s="1"/>
  <c r="AB474" i="555"/>
  <c r="AR474" i="555"/>
  <c r="AR473" i="555"/>
  <c r="AR471" i="555"/>
  <c r="AG416" i="555"/>
  <c r="AH416" i="555" s="1"/>
  <c r="AR440" i="555"/>
  <c r="AR414" i="555"/>
  <c r="AR422" i="555"/>
  <c r="AR467" i="555"/>
  <c r="AG473" i="555"/>
  <c r="AH473" i="555" s="1"/>
  <c r="AR472" i="555"/>
  <c r="AR468" i="555"/>
  <c r="AG471" i="555"/>
  <c r="AH471" i="555" s="1"/>
  <c r="AH472" i="555"/>
  <c r="AR416" i="555"/>
  <c r="AR411" i="555"/>
  <c r="AR418" i="555"/>
  <c r="AG468" i="555"/>
  <c r="AH468" i="555" s="1"/>
  <c r="AR469" i="555"/>
  <c r="AR465" i="555"/>
  <c r="AG469" i="555"/>
  <c r="AH469" i="555" s="1"/>
  <c r="AG418" i="555"/>
  <c r="AH418" i="555" s="1"/>
  <c r="AG467" i="555"/>
  <c r="AH467" i="555" s="1"/>
  <c r="AG470" i="555"/>
  <c r="AH470" i="555" s="1"/>
  <c r="AR466" i="555"/>
  <c r="AG465" i="555"/>
  <c r="AH465" i="555" s="1"/>
  <c r="AR419" i="555"/>
  <c r="AR417" i="555"/>
  <c r="AG413" i="555"/>
  <c r="AH413" i="555" s="1"/>
  <c r="AG414" i="555"/>
  <c r="AH414" i="555" s="1"/>
  <c r="AH420" i="555"/>
  <c r="AR421" i="555"/>
  <c r="AG422" i="555"/>
  <c r="AH422" i="555" s="1"/>
  <c r="AG421" i="555"/>
  <c r="AH421" i="555" s="1"/>
  <c r="AG417" i="555"/>
  <c r="AH417" i="555" s="1"/>
  <c r="AR300" i="555"/>
  <c r="AR412" i="555"/>
  <c r="AG415" i="555"/>
  <c r="AH415" i="555" s="1"/>
  <c r="AR415" i="555"/>
  <c r="AG411" i="555"/>
  <c r="AH411" i="555" s="1"/>
  <c r="AR413" i="555"/>
  <c r="AR420" i="555"/>
  <c r="AR408" i="555"/>
  <c r="AR409" i="555"/>
  <c r="AG300" i="555"/>
  <c r="AH300" i="555" s="1"/>
  <c r="AG409" i="555"/>
  <c r="AH409" i="555" s="1"/>
  <c r="AG408" i="555"/>
  <c r="AH408" i="555" s="1"/>
  <c r="AG299" i="555"/>
  <c r="AH299" i="555" s="1"/>
  <c r="AG410" i="555"/>
  <c r="AH410" i="555" s="1"/>
  <c r="AR299" i="555"/>
  <c r="B300" i="555"/>
  <c r="B299" i="555"/>
  <c r="AH440" i="555" l="1"/>
  <c r="AC474" i="555"/>
  <c r="AH474" i="555"/>
  <c r="AP1193" i="555" l="1"/>
  <c r="AO1193" i="555"/>
  <c r="AK1193" i="555"/>
  <c r="AJ1193" i="555"/>
  <c r="AI1193" i="555"/>
  <c r="AF1193" i="555"/>
  <c r="AE1193" i="555"/>
  <c r="AA1193" i="555"/>
  <c r="Z1193" i="555"/>
  <c r="Y1193" i="555"/>
  <c r="AP1192" i="555"/>
  <c r="AO1192" i="555"/>
  <c r="AK1192" i="555"/>
  <c r="AJ1192" i="555"/>
  <c r="AI1192" i="555"/>
  <c r="AF1192" i="555"/>
  <c r="AE1192" i="555"/>
  <c r="AA1192" i="555"/>
  <c r="Z1192" i="555"/>
  <c r="Y1192" i="555"/>
  <c r="AP1191" i="555"/>
  <c r="AN1191" i="555"/>
  <c r="AK1191" i="555"/>
  <c r="AJ1191" i="555"/>
  <c r="AI1191" i="555"/>
  <c r="AF1191" i="555"/>
  <c r="AD1191" i="555"/>
  <c r="AA1191" i="555"/>
  <c r="Z1191" i="555"/>
  <c r="Y1191" i="555"/>
  <c r="AP1190" i="555"/>
  <c r="AO1190" i="555"/>
  <c r="AK1190" i="555"/>
  <c r="AJ1190" i="555"/>
  <c r="AI1190" i="555"/>
  <c r="AF1190" i="555"/>
  <c r="AE1190" i="555"/>
  <c r="AA1190" i="555"/>
  <c r="Z1190" i="555"/>
  <c r="Y1190" i="555"/>
  <c r="AP1189" i="555"/>
  <c r="AN1189" i="555"/>
  <c r="AK1189" i="555"/>
  <c r="AJ1189" i="555"/>
  <c r="AI1189" i="555"/>
  <c r="AF1189" i="555"/>
  <c r="AD1189" i="555"/>
  <c r="AA1189" i="555"/>
  <c r="Z1189" i="555"/>
  <c r="Y1189" i="555"/>
  <c r="AP1188" i="555"/>
  <c r="AO1188" i="555"/>
  <c r="AK1188" i="555"/>
  <c r="AJ1188" i="555"/>
  <c r="AI1188" i="555"/>
  <c r="AF1188" i="555"/>
  <c r="AE1188" i="555"/>
  <c r="AA1188" i="555"/>
  <c r="Z1188" i="555"/>
  <c r="Y1188" i="555"/>
  <c r="V1193" i="555"/>
  <c r="V1192" i="555"/>
  <c r="V1191" i="555"/>
  <c r="V1190" i="555"/>
  <c r="V1189" i="555"/>
  <c r="V1188" i="555"/>
  <c r="B1193" i="555"/>
  <c r="B1192" i="555"/>
  <c r="B1191" i="555"/>
  <c r="B1190" i="555"/>
  <c r="B1189" i="555"/>
  <c r="B1188" i="555"/>
  <c r="AP1135" i="555"/>
  <c r="AO1135" i="555"/>
  <c r="AK1135" i="555"/>
  <c r="AJ1135" i="555"/>
  <c r="AI1135" i="555"/>
  <c r="AF1135" i="555"/>
  <c r="AE1135" i="555"/>
  <c r="AA1135" i="555"/>
  <c r="Z1135" i="555"/>
  <c r="Y1135" i="555"/>
  <c r="V1135" i="555"/>
  <c r="B1135" i="555"/>
  <c r="AP1134" i="555"/>
  <c r="AO1134" i="555"/>
  <c r="AK1134" i="555"/>
  <c r="AJ1134" i="555"/>
  <c r="AI1134" i="555"/>
  <c r="AF1134" i="555"/>
  <c r="AE1134" i="555"/>
  <c r="AA1134" i="555"/>
  <c r="Z1134" i="555"/>
  <c r="Y1134" i="555"/>
  <c r="AP1133" i="555"/>
  <c r="AN1133" i="555"/>
  <c r="AK1133" i="555"/>
  <c r="AJ1133" i="555"/>
  <c r="AI1133" i="555"/>
  <c r="AF1133" i="555"/>
  <c r="AD1133" i="555"/>
  <c r="AA1133" i="555"/>
  <c r="Z1133" i="555"/>
  <c r="Y1133" i="555"/>
  <c r="V1134" i="555"/>
  <c r="V1133" i="555"/>
  <c r="B1134" i="555"/>
  <c r="B1133" i="555"/>
  <c r="AN1190" i="555" l="1"/>
  <c r="AQ1190" i="555" s="1"/>
  <c r="AN1135" i="555"/>
  <c r="AQ1135" i="555" s="1"/>
  <c r="AO1191" i="555"/>
  <c r="AQ1191" i="555" s="1"/>
  <c r="AO1133" i="555"/>
  <c r="AQ1133" i="555" s="1"/>
  <c r="AN1188" i="555"/>
  <c r="AN1192" i="555"/>
  <c r="AQ1192" i="555" s="1"/>
  <c r="AN1134" i="555"/>
  <c r="AQ1134" i="555" s="1"/>
  <c r="AO1189" i="555"/>
  <c r="AQ1189" i="555" s="1"/>
  <c r="AN1193" i="555"/>
  <c r="AQ1193" i="555" s="1"/>
  <c r="AL1135" i="555"/>
  <c r="AM1135" i="555" s="1"/>
  <c r="AL1193" i="555"/>
  <c r="AM1193" i="555" s="1"/>
  <c r="AB1190" i="555"/>
  <c r="AC1190" i="555" s="1"/>
  <c r="AD1188" i="555"/>
  <c r="AQ1188" i="555"/>
  <c r="AL1190" i="555"/>
  <c r="AM1190" i="555" s="1"/>
  <c r="AB1191" i="555"/>
  <c r="AC1191" i="555" s="1"/>
  <c r="AE1191" i="555"/>
  <c r="AD1192" i="555"/>
  <c r="AL1189" i="555"/>
  <c r="AM1189" i="555" s="1"/>
  <c r="AB1188" i="555"/>
  <c r="AC1188" i="555" s="1"/>
  <c r="AL1191" i="555"/>
  <c r="AM1191" i="555" s="1"/>
  <c r="AB1192" i="555"/>
  <c r="AC1192" i="555" s="1"/>
  <c r="AD1193" i="555"/>
  <c r="AL1188" i="555"/>
  <c r="AM1188" i="555" s="1"/>
  <c r="AB1189" i="555"/>
  <c r="AC1189" i="555" s="1"/>
  <c r="AE1189" i="555"/>
  <c r="AD1190" i="555"/>
  <c r="AL1192" i="555"/>
  <c r="AM1192" i="555" s="1"/>
  <c r="AB1193" i="555"/>
  <c r="AC1193" i="555" s="1"/>
  <c r="AD1135" i="555"/>
  <c r="AB1135" i="555"/>
  <c r="AC1135" i="555" s="1"/>
  <c r="AB1133" i="555"/>
  <c r="AC1133" i="555" s="1"/>
  <c r="AE1133" i="555"/>
  <c r="AD1134" i="555"/>
  <c r="AL1134" i="555"/>
  <c r="AM1134" i="555" s="1"/>
  <c r="AL1133" i="555"/>
  <c r="AM1133" i="555" s="1"/>
  <c r="AB1134" i="555"/>
  <c r="AC1134" i="555" s="1"/>
  <c r="AR1190" i="555" l="1"/>
  <c r="AR1191" i="555"/>
  <c r="AR1135" i="555"/>
  <c r="AG1193" i="555"/>
  <c r="AH1193" i="555" s="1"/>
  <c r="AG1190" i="555"/>
  <c r="AH1190" i="555" s="1"/>
  <c r="AG1192" i="555"/>
  <c r="AH1192" i="555" s="1"/>
  <c r="AG1133" i="555"/>
  <c r="AH1133" i="555" s="1"/>
  <c r="AG1135" i="555"/>
  <c r="AH1135" i="555" s="1"/>
  <c r="AG1134" i="555"/>
  <c r="AH1134" i="555" s="1"/>
  <c r="AG1189" i="555"/>
  <c r="AH1189" i="555" s="1"/>
  <c r="AR1193" i="555"/>
  <c r="AG1191" i="555"/>
  <c r="AH1191" i="555" s="1"/>
  <c r="AG1188" i="555"/>
  <c r="AH1188" i="555" s="1"/>
  <c r="AR1134" i="555"/>
  <c r="AR1189" i="555"/>
  <c r="AR1188" i="555"/>
  <c r="AR1192" i="555"/>
  <c r="AR1133" i="555"/>
  <c r="AP1076" i="555"/>
  <c r="AO1076" i="555"/>
  <c r="AN1076" i="555"/>
  <c r="AK1076" i="555"/>
  <c r="AI1076" i="555"/>
  <c r="AF1076" i="555"/>
  <c r="AE1076" i="555"/>
  <c r="AD1076" i="555"/>
  <c r="AA1076" i="555"/>
  <c r="Y1076" i="555"/>
  <c r="AP1075" i="555"/>
  <c r="AO1075" i="555"/>
  <c r="AN1075" i="555"/>
  <c r="AK1075" i="555"/>
  <c r="AI1075" i="555"/>
  <c r="AF1075" i="555"/>
  <c r="AE1075" i="555"/>
  <c r="AD1075" i="555"/>
  <c r="AA1075" i="555"/>
  <c r="Y1075" i="555"/>
  <c r="V1076" i="555"/>
  <c r="AJ1076" i="555" s="1"/>
  <c r="V1075" i="555"/>
  <c r="AJ1075" i="555" s="1"/>
  <c r="B1076" i="555"/>
  <c r="B1075" i="555"/>
  <c r="AP913" i="555"/>
  <c r="AO913" i="555"/>
  <c r="AN913" i="555"/>
  <c r="AK913" i="555"/>
  <c r="AI913" i="555"/>
  <c r="AF913" i="555"/>
  <c r="AE913" i="555"/>
  <c r="AD913" i="555"/>
  <c r="AA913" i="555"/>
  <c r="Y913" i="555"/>
  <c r="V913" i="555"/>
  <c r="AJ913" i="555" s="1"/>
  <c r="B913" i="555"/>
  <c r="AO806" i="555"/>
  <c r="AN806" i="555"/>
  <c r="AK806" i="555"/>
  <c r="AJ806" i="555"/>
  <c r="AI806" i="555"/>
  <c r="AE806" i="555"/>
  <c r="AD806" i="555"/>
  <c r="AA806" i="555"/>
  <c r="Z806" i="555"/>
  <c r="Y806" i="555"/>
  <c r="V806" i="555"/>
  <c r="AP806" i="555" s="1"/>
  <c r="B806" i="555"/>
  <c r="AP685" i="555"/>
  <c r="AO685" i="555"/>
  <c r="AK685" i="555"/>
  <c r="AJ685" i="555"/>
  <c r="AI685" i="555"/>
  <c r="AF685" i="555"/>
  <c r="AE685" i="555"/>
  <c r="AA685" i="555"/>
  <c r="Z685" i="555"/>
  <c r="Y685" i="555"/>
  <c r="V685" i="555"/>
  <c r="B685" i="555"/>
  <c r="AP565" i="555"/>
  <c r="AO565" i="555"/>
  <c r="AN565" i="555"/>
  <c r="AK565" i="555"/>
  <c r="AJ565" i="555"/>
  <c r="AF565" i="555"/>
  <c r="AE565" i="555"/>
  <c r="AD565" i="555"/>
  <c r="AA565" i="555"/>
  <c r="Z565" i="555"/>
  <c r="V565" i="555"/>
  <c r="AI565" i="555" s="1"/>
  <c r="B565" i="555"/>
  <c r="AO564" i="555"/>
  <c r="AN564" i="555"/>
  <c r="AK564" i="555"/>
  <c r="AJ564" i="555"/>
  <c r="AI564" i="555"/>
  <c r="AE564" i="555"/>
  <c r="AD564" i="555"/>
  <c r="AA564" i="555"/>
  <c r="Z564" i="555"/>
  <c r="Y564" i="555"/>
  <c r="V564" i="555"/>
  <c r="AP564" i="555" s="1"/>
  <c r="B564" i="555"/>
  <c r="AP224" i="555"/>
  <c r="AO224" i="555"/>
  <c r="AN224" i="555"/>
  <c r="AK224" i="555"/>
  <c r="AJ224" i="555"/>
  <c r="AF224" i="555"/>
  <c r="AE224" i="555"/>
  <c r="AD224" i="555"/>
  <c r="AA224" i="555"/>
  <c r="Z224" i="555"/>
  <c r="V224" i="555"/>
  <c r="AI224" i="555" s="1"/>
  <c r="B224" i="555"/>
  <c r="AP216" i="555"/>
  <c r="AO216" i="555"/>
  <c r="AN216" i="555"/>
  <c r="AK216" i="555"/>
  <c r="AJ216" i="555"/>
  <c r="AF216" i="555"/>
  <c r="AE216" i="555"/>
  <c r="AD216" i="555"/>
  <c r="AA216" i="555"/>
  <c r="Z216" i="555"/>
  <c r="AN685" i="555" l="1"/>
  <c r="AQ685" i="555" s="1"/>
  <c r="AQ216" i="555"/>
  <c r="AQ1076" i="555"/>
  <c r="AL565" i="555"/>
  <c r="AM565" i="555" s="1"/>
  <c r="AG1075" i="555"/>
  <c r="Z1076" i="555"/>
  <c r="AG1076" i="555"/>
  <c r="AL1076" i="555"/>
  <c r="AM1076" i="555" s="1"/>
  <c r="AQ1075" i="555"/>
  <c r="AG913" i="555"/>
  <c r="AQ913" i="555"/>
  <c r="Z1075" i="555"/>
  <c r="AL1075" i="555"/>
  <c r="AM1075" i="555" s="1"/>
  <c r="AB1076" i="555"/>
  <c r="AC1076" i="555" s="1"/>
  <c r="Z913" i="555"/>
  <c r="AL913" i="555"/>
  <c r="AM913" i="555" s="1"/>
  <c r="AF806" i="555"/>
  <c r="AL806" i="555"/>
  <c r="AM806" i="555" s="1"/>
  <c r="AQ806" i="555"/>
  <c r="AB806" i="555"/>
  <c r="AC806" i="555" s="1"/>
  <c r="AD685" i="555"/>
  <c r="AL685" i="555"/>
  <c r="AM685" i="555" s="1"/>
  <c r="AQ565" i="555"/>
  <c r="AB685" i="555"/>
  <c r="AC685" i="555" s="1"/>
  <c r="AG224" i="555"/>
  <c r="AG565" i="555"/>
  <c r="Y565" i="555"/>
  <c r="AF564" i="555"/>
  <c r="AL564" i="555"/>
  <c r="AM564" i="555" s="1"/>
  <c r="AQ564" i="555"/>
  <c r="AB564" i="555"/>
  <c r="AC564" i="555" s="1"/>
  <c r="AL224" i="555"/>
  <c r="AM224" i="555" s="1"/>
  <c r="AQ224" i="555"/>
  <c r="Y224" i="555"/>
  <c r="AG216" i="555"/>
  <c r="B216" i="555"/>
  <c r="AR565" i="555" l="1"/>
  <c r="AB913" i="555"/>
  <c r="AH913" i="555" s="1"/>
  <c r="AB1075" i="555"/>
  <c r="AC1075" i="555" s="1"/>
  <c r="AG564" i="555"/>
  <c r="AH564" i="555" s="1"/>
  <c r="AG806" i="555"/>
  <c r="AH806" i="555" s="1"/>
  <c r="AB565" i="555"/>
  <c r="AC565" i="555" s="1"/>
  <c r="AB224" i="555"/>
  <c r="AC224" i="555" s="1"/>
  <c r="AG685" i="555"/>
  <c r="AH685" i="555" s="1"/>
  <c r="AR685" i="555"/>
  <c r="AR806" i="555"/>
  <c r="AR1075" i="555"/>
  <c r="AR1076" i="555"/>
  <c r="AC913" i="555"/>
  <c r="AH1076" i="555"/>
  <c r="AR224" i="555"/>
  <c r="AR913" i="555"/>
  <c r="AR564" i="555"/>
  <c r="Y216" i="555"/>
  <c r="V216" i="555"/>
  <c r="AH1075" i="555" l="1"/>
  <c r="AH565" i="555"/>
  <c r="AH224" i="555"/>
  <c r="AB216" i="555"/>
  <c r="AH216" i="555" s="1"/>
  <c r="AI216" i="555"/>
  <c r="AL216" i="555" s="1"/>
  <c r="AC216" i="555" l="1"/>
  <c r="AM216" i="555"/>
  <c r="AR216" i="555"/>
  <c r="AB215" i="555"/>
  <c r="AC215" i="555" s="1"/>
  <c r="AB213" i="555"/>
  <c r="AC213" i="555" s="1"/>
  <c r="AB199" i="555"/>
  <c r="AC199" i="555" s="1"/>
  <c r="AB164" i="555"/>
  <c r="AC164" i="555" s="1"/>
  <c r="AP952" i="555" l="1"/>
  <c r="AO952" i="555"/>
  <c r="AN952" i="555"/>
  <c r="AK952" i="555"/>
  <c r="AI952" i="555"/>
  <c r="AF952" i="555"/>
  <c r="AE952" i="555"/>
  <c r="AD952" i="555"/>
  <c r="AA952" i="555"/>
  <c r="Y952" i="555"/>
  <c r="V952" i="555"/>
  <c r="B952" i="555"/>
  <c r="AP921" i="555"/>
  <c r="AO921" i="555"/>
  <c r="AN921" i="555"/>
  <c r="AK921" i="555"/>
  <c r="AI921" i="555"/>
  <c r="AF921" i="555"/>
  <c r="AE921" i="555"/>
  <c r="AD921" i="555"/>
  <c r="AA921" i="555"/>
  <c r="Y921" i="555"/>
  <c r="V921" i="555"/>
  <c r="B921" i="555"/>
  <c r="AP920" i="555"/>
  <c r="AO920" i="555"/>
  <c r="AN920" i="555"/>
  <c r="AK920" i="555"/>
  <c r="AI920" i="555"/>
  <c r="AF920" i="555"/>
  <c r="AE920" i="555"/>
  <c r="AD920" i="555"/>
  <c r="AA920" i="555"/>
  <c r="Y920" i="555"/>
  <c r="V920" i="555"/>
  <c r="B920" i="555"/>
  <c r="AP904" i="555"/>
  <c r="AO904" i="555"/>
  <c r="AN904" i="555"/>
  <c r="AK904" i="555"/>
  <c r="AI904" i="555"/>
  <c r="AF904" i="555"/>
  <c r="AE904" i="555"/>
  <c r="AD904" i="555"/>
  <c r="AA904" i="555"/>
  <c r="Y904" i="555"/>
  <c r="V904" i="555"/>
  <c r="B904" i="555"/>
  <c r="AP888" i="555"/>
  <c r="AO888" i="555"/>
  <c r="AN888" i="555"/>
  <c r="AK888" i="555"/>
  <c r="AI888" i="555"/>
  <c r="AF888" i="555"/>
  <c r="AE888" i="555"/>
  <c r="AD888" i="555"/>
  <c r="AA888" i="555"/>
  <c r="Y888" i="555"/>
  <c r="Z888" i="555"/>
  <c r="B888" i="555"/>
  <c r="AG888" i="555" l="1"/>
  <c r="AG904" i="555"/>
  <c r="AG920" i="555"/>
  <c r="AG921" i="555"/>
  <c r="AG952" i="555"/>
  <c r="AB888" i="555"/>
  <c r="AC888" i="555" s="1"/>
  <c r="AJ904" i="555"/>
  <c r="AL904" i="555" s="1"/>
  <c r="AM904" i="555" s="1"/>
  <c r="AJ920" i="555"/>
  <c r="AL920" i="555" s="1"/>
  <c r="AM920" i="555" s="1"/>
  <c r="AJ921" i="555"/>
  <c r="AL921" i="555" s="1"/>
  <c r="AM921" i="555" s="1"/>
  <c r="AJ952" i="555"/>
  <c r="AL952" i="555" s="1"/>
  <c r="AM952" i="555" s="1"/>
  <c r="AQ952" i="555"/>
  <c r="Z952" i="555"/>
  <c r="Z921" i="555"/>
  <c r="AQ921" i="555"/>
  <c r="Z920" i="555"/>
  <c r="AQ904" i="555"/>
  <c r="AQ920" i="555"/>
  <c r="Z904" i="555"/>
  <c r="AQ888" i="555"/>
  <c r="V888" i="555"/>
  <c r="AB952" i="555" l="1"/>
  <c r="AH952" i="555" s="1"/>
  <c r="AB920" i="555"/>
  <c r="AC920" i="555" s="1"/>
  <c r="AB904" i="555"/>
  <c r="AC904" i="555" s="1"/>
  <c r="AB921" i="555"/>
  <c r="AC921" i="555" s="1"/>
  <c r="AC952" i="555"/>
  <c r="AR904" i="555"/>
  <c r="AH888" i="555"/>
  <c r="AJ888" i="555"/>
  <c r="AL888" i="555" s="1"/>
  <c r="AM888" i="555" s="1"/>
  <c r="AR952" i="555"/>
  <c r="AR921" i="555"/>
  <c r="AR920" i="555"/>
  <c r="AO1217" i="555"/>
  <c r="AO1216" i="555"/>
  <c r="AN1216" i="555"/>
  <c r="AO1215" i="555"/>
  <c r="AO1214" i="555"/>
  <c r="AN1214" i="555"/>
  <c r="AP1213" i="555"/>
  <c r="AO1213" i="555"/>
  <c r="AN1213" i="555"/>
  <c r="AN1212" i="555"/>
  <c r="AP1211" i="555"/>
  <c r="AO1211" i="555"/>
  <c r="AN1211" i="555"/>
  <c r="AP1210" i="555"/>
  <c r="AO1210" i="555"/>
  <c r="AP1209" i="555"/>
  <c r="AO1209" i="555"/>
  <c r="AN1209" i="555"/>
  <c r="AN1208" i="555"/>
  <c r="AP1207" i="555"/>
  <c r="AO1207" i="555"/>
  <c r="AP1206" i="555"/>
  <c r="AO1206" i="555"/>
  <c r="AN1206" i="555"/>
  <c r="AP1205" i="555"/>
  <c r="AO1205" i="555"/>
  <c r="AN1205" i="555"/>
  <c r="AO1204" i="555"/>
  <c r="AN1204" i="555"/>
  <c r="AP1203" i="555"/>
  <c r="AO1203" i="555"/>
  <c r="AN1203" i="555"/>
  <c r="AP1202" i="555"/>
  <c r="AO1202" i="555"/>
  <c r="AN1202" i="555"/>
  <c r="AO1201" i="555"/>
  <c r="AN1201" i="555"/>
  <c r="AO1200" i="555"/>
  <c r="AN1200" i="555"/>
  <c r="AO1199" i="555"/>
  <c r="AN1199" i="555"/>
  <c r="AO1198" i="555"/>
  <c r="AN1198" i="555"/>
  <c r="AO1187" i="555"/>
  <c r="AO1186" i="555"/>
  <c r="AN1186" i="555"/>
  <c r="AP1185" i="555"/>
  <c r="AO1185" i="555"/>
  <c r="AP1184" i="555"/>
  <c r="AO1184" i="555"/>
  <c r="AP1183" i="555"/>
  <c r="AO1183" i="555"/>
  <c r="AP1182" i="555"/>
  <c r="AO1182" i="555"/>
  <c r="AP1181" i="555"/>
  <c r="AO1181" i="555"/>
  <c r="AN1181" i="555"/>
  <c r="AP1180" i="555"/>
  <c r="AO1180" i="555"/>
  <c r="AP1179" i="555"/>
  <c r="AO1179" i="555"/>
  <c r="AN1179" i="555"/>
  <c r="AO1178" i="555"/>
  <c r="AN1178" i="555"/>
  <c r="AP1177" i="555"/>
  <c r="AO1177" i="555"/>
  <c r="AN1177" i="555"/>
  <c r="AP1175" i="555"/>
  <c r="AO1175" i="555"/>
  <c r="AN1175" i="555"/>
  <c r="AP1174" i="555"/>
  <c r="AO1174" i="555"/>
  <c r="AN1174" i="555"/>
  <c r="AN1173" i="555"/>
  <c r="AN1172" i="555"/>
  <c r="AP1171" i="555"/>
  <c r="AO1171" i="555"/>
  <c r="AN1171" i="555"/>
  <c r="AP1170" i="555"/>
  <c r="AO1170" i="555"/>
  <c r="AN1170" i="555"/>
  <c r="AP1169" i="555"/>
  <c r="AO1169" i="555"/>
  <c r="AN1169" i="555"/>
  <c r="AP1168" i="555"/>
  <c r="AO1168" i="555"/>
  <c r="AN1168" i="555"/>
  <c r="AP1167" i="555"/>
  <c r="AO1167" i="555"/>
  <c r="AN1167" i="555"/>
  <c r="AP1166" i="555"/>
  <c r="AO1166" i="555"/>
  <c r="AN1166" i="555"/>
  <c r="AO1165" i="555"/>
  <c r="AN1165" i="555"/>
  <c r="AO1164" i="555"/>
  <c r="AN1164" i="555"/>
  <c r="AO1163" i="555"/>
  <c r="AP1162" i="555"/>
  <c r="AO1162" i="555"/>
  <c r="AN1162" i="555"/>
  <c r="AP1161" i="555"/>
  <c r="AO1161" i="555"/>
  <c r="AN1161" i="555"/>
  <c r="AP1160" i="555"/>
  <c r="AO1160" i="555"/>
  <c r="AP1159" i="555"/>
  <c r="AO1159" i="555"/>
  <c r="AP1158" i="555"/>
  <c r="AO1158" i="555"/>
  <c r="AO1157" i="555"/>
  <c r="AN1157" i="555"/>
  <c r="AP1156" i="555"/>
  <c r="AO1156" i="555"/>
  <c r="AN1156" i="555"/>
  <c r="AO1155" i="555"/>
  <c r="AN1155" i="555"/>
  <c r="AO1154" i="555"/>
  <c r="AN1154" i="555"/>
  <c r="AO1153" i="555"/>
  <c r="AN1153" i="555"/>
  <c r="AP1152" i="555"/>
  <c r="AO1152" i="555"/>
  <c r="AN1152" i="555"/>
  <c r="AP1147" i="555"/>
  <c r="AO1147" i="555"/>
  <c r="AO1146" i="555"/>
  <c r="AN1146" i="555"/>
  <c r="AP1144" i="555"/>
  <c r="AN1144" i="555"/>
  <c r="AP1143" i="555"/>
  <c r="AO1143" i="555"/>
  <c r="AN1143" i="555"/>
  <c r="AP1142" i="555"/>
  <c r="AO1142" i="555"/>
  <c r="AN1142" i="555"/>
  <c r="AP1140" i="555"/>
  <c r="AO1140" i="555"/>
  <c r="AN1140" i="555"/>
  <c r="AP1139" i="555"/>
  <c r="AO1139" i="555"/>
  <c r="AN1139" i="555"/>
  <c r="AP1138" i="555"/>
  <c r="AO1138" i="555"/>
  <c r="AN1138" i="555"/>
  <c r="AP1129" i="555"/>
  <c r="AO1129" i="555"/>
  <c r="AN1129" i="555"/>
  <c r="AP1128" i="555"/>
  <c r="AO1128" i="555"/>
  <c r="AN1128" i="555"/>
  <c r="AO1127" i="555"/>
  <c r="AN1127" i="555"/>
  <c r="AO1126" i="555"/>
  <c r="AN1126" i="555"/>
  <c r="AO1125" i="555"/>
  <c r="AN1125" i="555"/>
  <c r="AO1124" i="555"/>
  <c r="AN1124" i="555"/>
  <c r="AO1123" i="555"/>
  <c r="AN1123" i="555"/>
  <c r="AO1122" i="555"/>
  <c r="AN1122" i="555"/>
  <c r="AO1121" i="555"/>
  <c r="AN1121" i="555"/>
  <c r="AO1120" i="555"/>
  <c r="AN1120" i="555"/>
  <c r="AO1118" i="555"/>
  <c r="AN1118" i="555"/>
  <c r="AO1117" i="555"/>
  <c r="AN1117" i="555"/>
  <c r="AO1116" i="555"/>
  <c r="AN1116" i="555"/>
  <c r="AO1115" i="555"/>
  <c r="AN1115" i="555"/>
  <c r="AO1114" i="555"/>
  <c r="AN1114" i="555"/>
  <c r="AO1113" i="555"/>
  <c r="AN1113" i="555"/>
  <c r="AO1112" i="555"/>
  <c r="AN1112" i="555"/>
  <c r="AO1111" i="555"/>
  <c r="AN1111" i="555"/>
  <c r="AO1110" i="555"/>
  <c r="AN1110" i="555"/>
  <c r="AO1109" i="555"/>
  <c r="AN1109" i="555"/>
  <c r="AO1108" i="555"/>
  <c r="AN1108" i="555"/>
  <c r="AO1107" i="555"/>
  <c r="AN1107" i="555"/>
  <c r="AO1106" i="555"/>
  <c r="AN1106" i="555"/>
  <c r="AO1105" i="555"/>
  <c r="AN1105" i="555"/>
  <c r="AO1104" i="555"/>
  <c r="AN1104" i="555"/>
  <c r="AP1103" i="555"/>
  <c r="AO1103" i="555"/>
  <c r="AN1103" i="555"/>
  <c r="AO1102" i="555"/>
  <c r="AN1102" i="555"/>
  <c r="AO1101" i="555"/>
  <c r="AN1101" i="555"/>
  <c r="AO1100" i="555"/>
  <c r="AN1100" i="555"/>
  <c r="AO1099" i="555"/>
  <c r="AN1099" i="555"/>
  <c r="AO1098" i="555"/>
  <c r="AN1098" i="555"/>
  <c r="AO1097" i="555"/>
  <c r="AN1097" i="555"/>
  <c r="AO1096" i="555"/>
  <c r="AN1096" i="555"/>
  <c r="AO1095" i="555"/>
  <c r="AN1095" i="555"/>
  <c r="AO1094" i="555"/>
  <c r="AN1094" i="555"/>
  <c r="AO1093" i="555"/>
  <c r="AN1093" i="555"/>
  <c r="AO1092" i="555"/>
  <c r="AN1092" i="555"/>
  <c r="AO1091" i="555"/>
  <c r="AN1091" i="555"/>
  <c r="AO1090" i="555"/>
  <c r="AN1090" i="555"/>
  <c r="AP1089" i="555"/>
  <c r="AO1089" i="555"/>
  <c r="AN1089" i="555"/>
  <c r="AP1088" i="555"/>
  <c r="AO1088" i="555"/>
  <c r="AN1088" i="555"/>
  <c r="AP1087" i="555"/>
  <c r="AO1087" i="555"/>
  <c r="AN1087" i="555"/>
  <c r="AP1086" i="555"/>
  <c r="AO1086" i="555"/>
  <c r="AN1086" i="555"/>
  <c r="AO1085" i="555"/>
  <c r="AN1085" i="555"/>
  <c r="AP1080" i="555"/>
  <c r="AO1080" i="555"/>
  <c r="AN1080" i="555"/>
  <c r="AP1079" i="555"/>
  <c r="AO1079" i="555"/>
  <c r="AN1079" i="555"/>
  <c r="AP1078" i="555"/>
  <c r="AO1078" i="555"/>
  <c r="AN1078" i="555"/>
  <c r="AP1077" i="555"/>
  <c r="AO1077" i="555"/>
  <c r="AN1077" i="555"/>
  <c r="AO1074" i="555"/>
  <c r="AN1074" i="555"/>
  <c r="AO1073" i="555"/>
  <c r="AN1073" i="555"/>
  <c r="AO1072" i="555"/>
  <c r="AN1072" i="555"/>
  <c r="AP1069" i="555"/>
  <c r="AO1069" i="555"/>
  <c r="AN1069" i="555"/>
  <c r="AP1068" i="555"/>
  <c r="AO1068" i="555"/>
  <c r="AN1068" i="555"/>
  <c r="AO1067" i="555"/>
  <c r="AN1067" i="555"/>
  <c r="AO1066" i="555"/>
  <c r="AN1066" i="555"/>
  <c r="AO1060" i="555"/>
  <c r="AN1060" i="555"/>
  <c r="AO1057" i="555"/>
  <c r="AN1057" i="555"/>
  <c r="AP1052" i="555"/>
  <c r="AO1052" i="555"/>
  <c r="AN1052" i="555"/>
  <c r="AP1051" i="555"/>
  <c r="AO1051" i="555"/>
  <c r="AN1051" i="555"/>
  <c r="AP1050" i="555"/>
  <c r="AO1050" i="555"/>
  <c r="AN1050" i="555"/>
  <c r="AO1049" i="555"/>
  <c r="AN1049" i="555"/>
  <c r="AO1048" i="555"/>
  <c r="AN1048" i="555"/>
  <c r="AO1047" i="555"/>
  <c r="AN1047" i="555"/>
  <c r="AO1046" i="555"/>
  <c r="AN1046" i="555"/>
  <c r="AO1045" i="555"/>
  <c r="AN1045" i="555"/>
  <c r="AO1044" i="555"/>
  <c r="AN1044" i="555"/>
  <c r="AP1043" i="555"/>
  <c r="AO1043" i="555"/>
  <c r="AN1043" i="555"/>
  <c r="AP1042" i="555"/>
  <c r="AO1042" i="555"/>
  <c r="AN1042" i="555"/>
  <c r="AP1041" i="555"/>
  <c r="AO1041" i="555"/>
  <c r="AN1041" i="555"/>
  <c r="AP1040" i="555"/>
  <c r="AO1040" i="555"/>
  <c r="AN1040" i="555"/>
  <c r="AO1039" i="555"/>
  <c r="AN1039" i="555"/>
  <c r="AP1038" i="555"/>
  <c r="AO1038" i="555"/>
  <c r="AN1038" i="555"/>
  <c r="AP1037" i="555"/>
  <c r="AO1037" i="555"/>
  <c r="AN1037" i="555"/>
  <c r="AP1036" i="555"/>
  <c r="AO1036" i="555"/>
  <c r="AN1036" i="555"/>
  <c r="AP1035" i="555"/>
  <c r="AO1035" i="555"/>
  <c r="AN1035" i="555"/>
  <c r="AP1034" i="555"/>
  <c r="AO1034" i="555"/>
  <c r="AN1034" i="555"/>
  <c r="AP1031" i="555"/>
  <c r="AO1031" i="555"/>
  <c r="AN1031" i="555"/>
  <c r="AP1029" i="555"/>
  <c r="AO1029" i="555"/>
  <c r="AN1029" i="555"/>
  <c r="AP1028" i="555"/>
  <c r="AO1028" i="555"/>
  <c r="AN1028" i="555"/>
  <c r="AO1027" i="555"/>
  <c r="AN1027" i="555"/>
  <c r="AO1026" i="555"/>
  <c r="AN1026" i="555"/>
  <c r="AO1025" i="555"/>
  <c r="AN1025" i="555"/>
  <c r="AO1024" i="555"/>
  <c r="AN1024" i="555"/>
  <c r="AP1023" i="555"/>
  <c r="AO1023" i="555"/>
  <c r="AN1023" i="555"/>
  <c r="AP1022" i="555"/>
  <c r="AO1022" i="555"/>
  <c r="AN1022" i="555"/>
  <c r="AP1021" i="555"/>
  <c r="AO1021" i="555"/>
  <c r="AN1021" i="555"/>
  <c r="AP1020" i="555"/>
  <c r="AO1020" i="555"/>
  <c r="AN1020" i="555"/>
  <c r="AP1019" i="555"/>
  <c r="AO1019" i="555"/>
  <c r="AN1019" i="555"/>
  <c r="AP1018" i="555"/>
  <c r="AO1018" i="555"/>
  <c r="AN1018" i="555"/>
  <c r="AP1017" i="555"/>
  <c r="AN1017" i="555"/>
  <c r="AP1016" i="555"/>
  <c r="AN1016" i="555"/>
  <c r="AP1015" i="555"/>
  <c r="AO1015" i="555"/>
  <c r="AP1014" i="555"/>
  <c r="AO1014" i="555"/>
  <c r="AP1013" i="555"/>
  <c r="AN1013" i="555"/>
  <c r="AP1012" i="555"/>
  <c r="AO1012" i="555"/>
  <c r="AO1011" i="555"/>
  <c r="AN1011" i="555"/>
  <c r="AO1010" i="555"/>
  <c r="AN1010" i="555"/>
  <c r="AO1009" i="555"/>
  <c r="AN1009" i="555"/>
  <c r="AO1008" i="555"/>
  <c r="AN1008" i="555"/>
  <c r="AO1007" i="555"/>
  <c r="AN1007" i="555"/>
  <c r="AP1006" i="555"/>
  <c r="AO1006" i="555"/>
  <c r="AN1006" i="555"/>
  <c r="AP1005" i="555"/>
  <c r="AO1005" i="555"/>
  <c r="AN1005" i="555"/>
  <c r="AP1004" i="555"/>
  <c r="AO1004" i="555"/>
  <c r="AN1004" i="555"/>
  <c r="AO1003" i="555"/>
  <c r="AN1003" i="555"/>
  <c r="AO1002" i="555"/>
  <c r="AN1002" i="555"/>
  <c r="AO1001" i="555"/>
  <c r="AN1001" i="555"/>
  <c r="AO1000" i="555"/>
  <c r="AN1000" i="555"/>
  <c r="AO999" i="555"/>
  <c r="AN999" i="555"/>
  <c r="AO998" i="555"/>
  <c r="AN998" i="555"/>
  <c r="AO997" i="555"/>
  <c r="AN997" i="555"/>
  <c r="AO996" i="555"/>
  <c r="AN996" i="555"/>
  <c r="AO995" i="555"/>
  <c r="AN995" i="555"/>
  <c r="AO994" i="555"/>
  <c r="AN994" i="555"/>
  <c r="AO993" i="555"/>
  <c r="AN993" i="555"/>
  <c r="AO992" i="555"/>
  <c r="AN992" i="555"/>
  <c r="AO991" i="555"/>
  <c r="AN991" i="555"/>
  <c r="AO990" i="555"/>
  <c r="AN990" i="555"/>
  <c r="AO989" i="555"/>
  <c r="AN989" i="555"/>
  <c r="AO988" i="555"/>
  <c r="AN988" i="555"/>
  <c r="AO987" i="555"/>
  <c r="AN987" i="555"/>
  <c r="AO986" i="555"/>
  <c r="AN986" i="555"/>
  <c r="AO985" i="555"/>
  <c r="AN985" i="555"/>
  <c r="AO984" i="555"/>
  <c r="AN984" i="555"/>
  <c r="AO983" i="555"/>
  <c r="AN983" i="555"/>
  <c r="AO982" i="555"/>
  <c r="AN982" i="555"/>
  <c r="AP981" i="555"/>
  <c r="AO981" i="555"/>
  <c r="AN981" i="555"/>
  <c r="AP980" i="555"/>
  <c r="AO980" i="555"/>
  <c r="AN980" i="555"/>
  <c r="AP979" i="555"/>
  <c r="AO979" i="555"/>
  <c r="AN979" i="555"/>
  <c r="AP978" i="555"/>
  <c r="AO978" i="555"/>
  <c r="AN978" i="555"/>
  <c r="AP977" i="555"/>
  <c r="AO977" i="555"/>
  <c r="AN977" i="555"/>
  <c r="AP976" i="555"/>
  <c r="AO976" i="555"/>
  <c r="AN976" i="555"/>
  <c r="AP975" i="555"/>
  <c r="AO975" i="555"/>
  <c r="AN975" i="555"/>
  <c r="AP974" i="555"/>
  <c r="AO974" i="555"/>
  <c r="AN974" i="555"/>
  <c r="AP973" i="555"/>
  <c r="AO973" i="555"/>
  <c r="AN973" i="555"/>
  <c r="AP972" i="555"/>
  <c r="AO972" i="555"/>
  <c r="AN972" i="555"/>
  <c r="AP971" i="555"/>
  <c r="AO971" i="555"/>
  <c r="AN971" i="555"/>
  <c r="AP970" i="555"/>
  <c r="AO970" i="555"/>
  <c r="AN970" i="555"/>
  <c r="AP969" i="555"/>
  <c r="AO969" i="555"/>
  <c r="AN969" i="555"/>
  <c r="AP968" i="555"/>
  <c r="AO968" i="555"/>
  <c r="AN968" i="555"/>
  <c r="AP967" i="555"/>
  <c r="AO967" i="555"/>
  <c r="AN967" i="555"/>
  <c r="AP966" i="555"/>
  <c r="AO966" i="555"/>
  <c r="AN966" i="555"/>
  <c r="AO965" i="555"/>
  <c r="AN965" i="555"/>
  <c r="AO964" i="555"/>
  <c r="AN964" i="555"/>
  <c r="AO963" i="555"/>
  <c r="AN963" i="555"/>
  <c r="AO962" i="555"/>
  <c r="AN962" i="555"/>
  <c r="AP961" i="555"/>
  <c r="AO961" i="555"/>
  <c r="AN961" i="555"/>
  <c r="AP960" i="555"/>
  <c r="AO960" i="555"/>
  <c r="AN960" i="555"/>
  <c r="AO959" i="555"/>
  <c r="AN959" i="555"/>
  <c r="AO958" i="555"/>
  <c r="AN958" i="555"/>
  <c r="AP957" i="555"/>
  <c r="AO957" i="555"/>
  <c r="AN957" i="555"/>
  <c r="AP956" i="555"/>
  <c r="AO956" i="555"/>
  <c r="AN956" i="555"/>
  <c r="AP954" i="555"/>
  <c r="AO954" i="555"/>
  <c r="AN954" i="555"/>
  <c r="AP953" i="555"/>
  <c r="AO953" i="555"/>
  <c r="AN953" i="555"/>
  <c r="AP951" i="555"/>
  <c r="AO951" i="555"/>
  <c r="AN951" i="555"/>
  <c r="AP950" i="555"/>
  <c r="AO950" i="555"/>
  <c r="AN950" i="555"/>
  <c r="AP949" i="555"/>
  <c r="AO949" i="555"/>
  <c r="AN949" i="555"/>
  <c r="AP948" i="555"/>
  <c r="AO948" i="555"/>
  <c r="AN948" i="555"/>
  <c r="AP947" i="555"/>
  <c r="AO947" i="555"/>
  <c r="AN947" i="555"/>
  <c r="AP946" i="555"/>
  <c r="AO946" i="555"/>
  <c r="AN946" i="555"/>
  <c r="AP945" i="555"/>
  <c r="AO945" i="555"/>
  <c r="AN945" i="555"/>
  <c r="AP944" i="555"/>
  <c r="AO944" i="555"/>
  <c r="AN944" i="555"/>
  <c r="AP943" i="555"/>
  <c r="AO943" i="555"/>
  <c r="AN943" i="555"/>
  <c r="AP942" i="555"/>
  <c r="AO942" i="555"/>
  <c r="AN942" i="555"/>
  <c r="AP941" i="555"/>
  <c r="AO941" i="555"/>
  <c r="AN941" i="555"/>
  <c r="AP940" i="555"/>
  <c r="AO940" i="555"/>
  <c r="AN940" i="555"/>
  <c r="AP939" i="555"/>
  <c r="AO939" i="555"/>
  <c r="AN939" i="555"/>
  <c r="AP938" i="555"/>
  <c r="AO938" i="555"/>
  <c r="AN938" i="555"/>
  <c r="AP937" i="555"/>
  <c r="AO937" i="555"/>
  <c r="AN937" i="555"/>
  <c r="AP936" i="555"/>
  <c r="AO936" i="555"/>
  <c r="AN936" i="555"/>
  <c r="AP935" i="555"/>
  <c r="AO935" i="555"/>
  <c r="AN935" i="555"/>
  <c r="AP934" i="555"/>
  <c r="AO934" i="555"/>
  <c r="AN934" i="555"/>
  <c r="AP933" i="555"/>
  <c r="AO933" i="555"/>
  <c r="AN933" i="555"/>
  <c r="AP932" i="555"/>
  <c r="AO932" i="555"/>
  <c r="AN932" i="555"/>
  <c r="AP931" i="555"/>
  <c r="AO931" i="555"/>
  <c r="AN931" i="555"/>
  <c r="AP930" i="555"/>
  <c r="AO930" i="555"/>
  <c r="AN930" i="555"/>
  <c r="AP929" i="555"/>
  <c r="AO929" i="555"/>
  <c r="AN929" i="555"/>
  <c r="AP928" i="555"/>
  <c r="AO928" i="555"/>
  <c r="AN928" i="555"/>
  <c r="AP927" i="555"/>
  <c r="AO927" i="555"/>
  <c r="AN927" i="555"/>
  <c r="AP926" i="555"/>
  <c r="AO926" i="555"/>
  <c r="AN926" i="555"/>
  <c r="AP925" i="555"/>
  <c r="AO925" i="555"/>
  <c r="AN925" i="555"/>
  <c r="AP924" i="555"/>
  <c r="AO924" i="555"/>
  <c r="AN924" i="555"/>
  <c r="AP923" i="555"/>
  <c r="AO923" i="555"/>
  <c r="AN923" i="555"/>
  <c r="AP919" i="555"/>
  <c r="AO919" i="555"/>
  <c r="AN919" i="555"/>
  <c r="AP918" i="555"/>
  <c r="AO918" i="555"/>
  <c r="AN918" i="555"/>
  <c r="AP917" i="555"/>
  <c r="AO917" i="555"/>
  <c r="AN917" i="555"/>
  <c r="AP916" i="555"/>
  <c r="AO916" i="555"/>
  <c r="AN916" i="555"/>
  <c r="AP915" i="555"/>
  <c r="AO915" i="555"/>
  <c r="AN915" i="555"/>
  <c r="AO914" i="555"/>
  <c r="AN914" i="555"/>
  <c r="AP912" i="555"/>
  <c r="AO912" i="555"/>
  <c r="AN912" i="555"/>
  <c r="AP911" i="555"/>
  <c r="AO911" i="555"/>
  <c r="AN911" i="555"/>
  <c r="AP910" i="555"/>
  <c r="AO910" i="555"/>
  <c r="AN910" i="555"/>
  <c r="AP909" i="555"/>
  <c r="AO909" i="555"/>
  <c r="AN909" i="555"/>
  <c r="AP908" i="555"/>
  <c r="AO908" i="555"/>
  <c r="AN908" i="555"/>
  <c r="AP907" i="555"/>
  <c r="AO907" i="555"/>
  <c r="AN907" i="555"/>
  <c r="AP906" i="555"/>
  <c r="AO906" i="555"/>
  <c r="AN906" i="555"/>
  <c r="AP905" i="555"/>
  <c r="AO905" i="555"/>
  <c r="AN905" i="555"/>
  <c r="AP903" i="555"/>
  <c r="AO903" i="555"/>
  <c r="AN903" i="555"/>
  <c r="AP902" i="555"/>
  <c r="AO902" i="555"/>
  <c r="AN902" i="555"/>
  <c r="AP901" i="555"/>
  <c r="AO901" i="555"/>
  <c r="AO899" i="555"/>
  <c r="AN899" i="555"/>
  <c r="AO898" i="555"/>
  <c r="AN898" i="555"/>
  <c r="AO897" i="555"/>
  <c r="AN897" i="555"/>
  <c r="AP896" i="555"/>
  <c r="AO896" i="555"/>
  <c r="AN896" i="555"/>
  <c r="AP895" i="555"/>
  <c r="AO895" i="555"/>
  <c r="AN895" i="555"/>
  <c r="AP894" i="555"/>
  <c r="AO894" i="555"/>
  <c r="AN894" i="555"/>
  <c r="AP893" i="555"/>
  <c r="AO893" i="555"/>
  <c r="AN893" i="555"/>
  <c r="AP892" i="555"/>
  <c r="AO892" i="555"/>
  <c r="AN892" i="555"/>
  <c r="AP891" i="555"/>
  <c r="AO891" i="555"/>
  <c r="AN891" i="555"/>
  <c r="AP890" i="555"/>
  <c r="AO890" i="555"/>
  <c r="AN890" i="555"/>
  <c r="AP889" i="555"/>
  <c r="AO889" i="555"/>
  <c r="AN889" i="555"/>
  <c r="AP886" i="555"/>
  <c r="AO886" i="555"/>
  <c r="AN886" i="555"/>
  <c r="AP885" i="555"/>
  <c r="AO885" i="555"/>
  <c r="AN885" i="555"/>
  <c r="AP884" i="555"/>
  <c r="AO884" i="555"/>
  <c r="AN884" i="555"/>
  <c r="AP883" i="555"/>
  <c r="AO883" i="555"/>
  <c r="AN883" i="555"/>
  <c r="AP882" i="555"/>
  <c r="AO882" i="555"/>
  <c r="AN882" i="555"/>
  <c r="AP881" i="555"/>
  <c r="AO881" i="555"/>
  <c r="AN881" i="555"/>
  <c r="AP880" i="555"/>
  <c r="AO880" i="555"/>
  <c r="AN880" i="555"/>
  <c r="AP879" i="555"/>
  <c r="AO879" i="555"/>
  <c r="AN879" i="555"/>
  <c r="AP878" i="555"/>
  <c r="AO878" i="555"/>
  <c r="AN878" i="555"/>
  <c r="AP877" i="555"/>
  <c r="AO877" i="555"/>
  <c r="AN877" i="555"/>
  <c r="AP876" i="555"/>
  <c r="AO876" i="555"/>
  <c r="AN876" i="555"/>
  <c r="AP875" i="555"/>
  <c r="AO875" i="555"/>
  <c r="AN875" i="555"/>
  <c r="AP874" i="555"/>
  <c r="AO874" i="555"/>
  <c r="AN874" i="555"/>
  <c r="AP873" i="555"/>
  <c r="AO873" i="555"/>
  <c r="AN873" i="555"/>
  <c r="AP872" i="555"/>
  <c r="AO872" i="555"/>
  <c r="AN872" i="555"/>
  <c r="AO871" i="555"/>
  <c r="AN871" i="555"/>
  <c r="AP870" i="555"/>
  <c r="AO870" i="555"/>
  <c r="AN870" i="555"/>
  <c r="AP869" i="555"/>
  <c r="AO869" i="555"/>
  <c r="AN869" i="555"/>
  <c r="AP868" i="555"/>
  <c r="AO868" i="555"/>
  <c r="AN868" i="555"/>
  <c r="AP867" i="555"/>
  <c r="AO867" i="555"/>
  <c r="AN867" i="555"/>
  <c r="AP866" i="555"/>
  <c r="AO866" i="555"/>
  <c r="AN866" i="555"/>
  <c r="AP865" i="555"/>
  <c r="AO865" i="555"/>
  <c r="AN865" i="555"/>
  <c r="AP864" i="555"/>
  <c r="AO864" i="555"/>
  <c r="AN864" i="555"/>
  <c r="AP863" i="555"/>
  <c r="AO863" i="555"/>
  <c r="AN863" i="555"/>
  <c r="AP862" i="555"/>
  <c r="AO862" i="555"/>
  <c r="AN862" i="555"/>
  <c r="AP861" i="555"/>
  <c r="AO861" i="555"/>
  <c r="AN861" i="555"/>
  <c r="AP860" i="555"/>
  <c r="AO860" i="555"/>
  <c r="AN860" i="555"/>
  <c r="AP859" i="555"/>
  <c r="AO859" i="555"/>
  <c r="AN859" i="555"/>
  <c r="AP858" i="555"/>
  <c r="AO858" i="555"/>
  <c r="AN858" i="555"/>
  <c r="AP857" i="555"/>
  <c r="AO857" i="555"/>
  <c r="AN857" i="555"/>
  <c r="AP856" i="555"/>
  <c r="AO856" i="555"/>
  <c r="AN856" i="555"/>
  <c r="AP855" i="555"/>
  <c r="AO855" i="555"/>
  <c r="AN855" i="555"/>
  <c r="AP854" i="555"/>
  <c r="AO854" i="555"/>
  <c r="AN854" i="555"/>
  <c r="AP853" i="555"/>
  <c r="AO853" i="555"/>
  <c r="AN853" i="555"/>
  <c r="AP852" i="555"/>
  <c r="AO852" i="555"/>
  <c r="AN852" i="555"/>
  <c r="AP851" i="555"/>
  <c r="AO851" i="555"/>
  <c r="AN851" i="555"/>
  <c r="AP850" i="555"/>
  <c r="AO850" i="555"/>
  <c r="AN850" i="555"/>
  <c r="AP849" i="555"/>
  <c r="AO849" i="555"/>
  <c r="AN849" i="555"/>
  <c r="AP848" i="555"/>
  <c r="AO848" i="555"/>
  <c r="AN848" i="555"/>
  <c r="AP847" i="555"/>
  <c r="AO847" i="555"/>
  <c r="AN847" i="555"/>
  <c r="AP846" i="555"/>
  <c r="AO846" i="555"/>
  <c r="AN846" i="555"/>
  <c r="AP845" i="555"/>
  <c r="AO845" i="555"/>
  <c r="AN845" i="555"/>
  <c r="AP844" i="555"/>
  <c r="AO844" i="555"/>
  <c r="AN844" i="555"/>
  <c r="AP843" i="555"/>
  <c r="AO843" i="555"/>
  <c r="AN843" i="555"/>
  <c r="AP842" i="555"/>
  <c r="AO842" i="555"/>
  <c r="AN842" i="555"/>
  <c r="AP841" i="555"/>
  <c r="AO841" i="555"/>
  <c r="AN841" i="555"/>
  <c r="AP840" i="555"/>
  <c r="AO840" i="555"/>
  <c r="AN840" i="555"/>
  <c r="AP839" i="555"/>
  <c r="AO839" i="555"/>
  <c r="AN839" i="555"/>
  <c r="AP838" i="555"/>
  <c r="AO838" i="555"/>
  <c r="AN838" i="555"/>
  <c r="AP837" i="555"/>
  <c r="AO837" i="555"/>
  <c r="AN837" i="555"/>
  <c r="AP836" i="555"/>
  <c r="AO836" i="555"/>
  <c r="AN836" i="555"/>
  <c r="AP835" i="555"/>
  <c r="AO835" i="555"/>
  <c r="AN835" i="555"/>
  <c r="AP834" i="555"/>
  <c r="AO834" i="555"/>
  <c r="AN834" i="555"/>
  <c r="AP833" i="555"/>
  <c r="AO833" i="555"/>
  <c r="AN833" i="555"/>
  <c r="AP832" i="555"/>
  <c r="AO832" i="555"/>
  <c r="AN832" i="555"/>
  <c r="AP831" i="555"/>
  <c r="AO831" i="555"/>
  <c r="AN831" i="555"/>
  <c r="AP830" i="555"/>
  <c r="AO830" i="555"/>
  <c r="AP829" i="555"/>
  <c r="AO829" i="555"/>
  <c r="AP827" i="555"/>
  <c r="AN827" i="555"/>
  <c r="AP826" i="555"/>
  <c r="AO826" i="555"/>
  <c r="AP825" i="555"/>
  <c r="AN825" i="555"/>
  <c r="AP824" i="555"/>
  <c r="AO824" i="555"/>
  <c r="AP823" i="555"/>
  <c r="AO823" i="555"/>
  <c r="AP822" i="555"/>
  <c r="AO822" i="555"/>
  <c r="AP821" i="555"/>
  <c r="AO821" i="555"/>
  <c r="AP820" i="555"/>
  <c r="AO820" i="555"/>
  <c r="AP819" i="555"/>
  <c r="AO819" i="555"/>
  <c r="AP818" i="555"/>
  <c r="AO818" i="555"/>
  <c r="AP817" i="555"/>
  <c r="AO817" i="555"/>
  <c r="AP816" i="555"/>
  <c r="AN816" i="555"/>
  <c r="AP815" i="555"/>
  <c r="AN815" i="555"/>
  <c r="AP814" i="555"/>
  <c r="AO814" i="555"/>
  <c r="AP813" i="555"/>
  <c r="AO813" i="555"/>
  <c r="AP812" i="555"/>
  <c r="AO812" i="555"/>
  <c r="AP811" i="555"/>
  <c r="AO811" i="555"/>
  <c r="AP810" i="555"/>
  <c r="AO810" i="555"/>
  <c r="AO809" i="555"/>
  <c r="AN809" i="555"/>
  <c r="AO808" i="555"/>
  <c r="AN808" i="555"/>
  <c r="AP807" i="555"/>
  <c r="AO807" i="555"/>
  <c r="AN807" i="555"/>
  <c r="AO805" i="555"/>
  <c r="AN805" i="555"/>
  <c r="AO804" i="555"/>
  <c r="AN804" i="555"/>
  <c r="AO803" i="555"/>
  <c r="AN803" i="555"/>
  <c r="AO802" i="555"/>
  <c r="AN802" i="555"/>
  <c r="AO801" i="555"/>
  <c r="AN801" i="555"/>
  <c r="AO800" i="555"/>
  <c r="AN800" i="555"/>
  <c r="AO799" i="555"/>
  <c r="AN799" i="555"/>
  <c r="AO798" i="555"/>
  <c r="AN798" i="555"/>
  <c r="AO797" i="555"/>
  <c r="AN797" i="555"/>
  <c r="AO796" i="555"/>
  <c r="AN796" i="555"/>
  <c r="AO795" i="555"/>
  <c r="AN795" i="555"/>
  <c r="AO794" i="555"/>
  <c r="AN794" i="555"/>
  <c r="AO793" i="555"/>
  <c r="AN793" i="555"/>
  <c r="AP792" i="555"/>
  <c r="AO792" i="555"/>
  <c r="AN792" i="555"/>
  <c r="AO791" i="555"/>
  <c r="AN791" i="555"/>
  <c r="AO790" i="555"/>
  <c r="AN790" i="555"/>
  <c r="AO789" i="555"/>
  <c r="AN789" i="555"/>
  <c r="AO788" i="555"/>
  <c r="AN788" i="555"/>
  <c r="AO787" i="555"/>
  <c r="AN787" i="555"/>
  <c r="AO786" i="555"/>
  <c r="AN786" i="555"/>
  <c r="AP785" i="555"/>
  <c r="AO785" i="555"/>
  <c r="AN785" i="555"/>
  <c r="AO784" i="555"/>
  <c r="AN784" i="555"/>
  <c r="AO783" i="555"/>
  <c r="AN783" i="555"/>
  <c r="AO782" i="555"/>
  <c r="AN782" i="555"/>
  <c r="AO781" i="555"/>
  <c r="AN781" i="555"/>
  <c r="AO780" i="555"/>
  <c r="AN780" i="555"/>
  <c r="AO779" i="555"/>
  <c r="AN779" i="555"/>
  <c r="AO778" i="555"/>
  <c r="AN778" i="555"/>
  <c r="AO777" i="555"/>
  <c r="AN777" i="555"/>
  <c r="AO776" i="555"/>
  <c r="AN776" i="555"/>
  <c r="AO775" i="555"/>
  <c r="AN775" i="555"/>
  <c r="AP774" i="555"/>
  <c r="AO774" i="555"/>
  <c r="AN774" i="555"/>
  <c r="AP773" i="555"/>
  <c r="AO773" i="555"/>
  <c r="AN773" i="555"/>
  <c r="AP772" i="555"/>
  <c r="AO772" i="555"/>
  <c r="AN772" i="555"/>
  <c r="AP771" i="555"/>
  <c r="AO771" i="555"/>
  <c r="AN771" i="555"/>
  <c r="AP770" i="555"/>
  <c r="AO770" i="555"/>
  <c r="AN770" i="555"/>
  <c r="AP769" i="555"/>
  <c r="AO769" i="555"/>
  <c r="AN769" i="555"/>
  <c r="AP768" i="555"/>
  <c r="AO768" i="555"/>
  <c r="AN768" i="555"/>
  <c r="AO767" i="555"/>
  <c r="AN767" i="555"/>
  <c r="AO766" i="555"/>
  <c r="AN766" i="555"/>
  <c r="AO765" i="555"/>
  <c r="AN765" i="555"/>
  <c r="AP764" i="555"/>
  <c r="AO764" i="555"/>
  <c r="AN764" i="555"/>
  <c r="AP763" i="555"/>
  <c r="AO763" i="555"/>
  <c r="AN763" i="555"/>
  <c r="AP762" i="555"/>
  <c r="AO762" i="555"/>
  <c r="AN762" i="555"/>
  <c r="AO761" i="555"/>
  <c r="AN761" i="555"/>
  <c r="AP760" i="555"/>
  <c r="AO760" i="555"/>
  <c r="AN760" i="555"/>
  <c r="AP759" i="555"/>
  <c r="AO759" i="555"/>
  <c r="AN759" i="555"/>
  <c r="AP758" i="555"/>
  <c r="AO758" i="555"/>
  <c r="AN758" i="555"/>
  <c r="AP757" i="555"/>
  <c r="AO757" i="555"/>
  <c r="AN757" i="555"/>
  <c r="AP756" i="555"/>
  <c r="AO756" i="555"/>
  <c r="AN756" i="555"/>
  <c r="AP755" i="555"/>
  <c r="AO755" i="555"/>
  <c r="AN755" i="555"/>
  <c r="AP754" i="555"/>
  <c r="AO754" i="555"/>
  <c r="AN754" i="555"/>
  <c r="AP753" i="555"/>
  <c r="AO753" i="555"/>
  <c r="AN753" i="555"/>
  <c r="AP752" i="555"/>
  <c r="AO752" i="555"/>
  <c r="AN752" i="555"/>
  <c r="AP751" i="555"/>
  <c r="AO751" i="555"/>
  <c r="AN751" i="555"/>
  <c r="AP750" i="555"/>
  <c r="AO750" i="555"/>
  <c r="AN750" i="555"/>
  <c r="AP749" i="555"/>
  <c r="AO749" i="555"/>
  <c r="AN749" i="555"/>
  <c r="AP748" i="555"/>
  <c r="AO748" i="555"/>
  <c r="AN748" i="555"/>
  <c r="AP747" i="555"/>
  <c r="AO747" i="555"/>
  <c r="AN747" i="555"/>
  <c r="AP746" i="555"/>
  <c r="AO746" i="555"/>
  <c r="AN746" i="555"/>
  <c r="AP745" i="555"/>
  <c r="AO745" i="555"/>
  <c r="AN745" i="555"/>
  <c r="AP744" i="555"/>
  <c r="AO744" i="555"/>
  <c r="AN744" i="555"/>
  <c r="AP743" i="555"/>
  <c r="AO743" i="555"/>
  <c r="AN743" i="555"/>
  <c r="AP742" i="555"/>
  <c r="AO742" i="555"/>
  <c r="AN742" i="555"/>
  <c r="AP741" i="555"/>
  <c r="AO741" i="555"/>
  <c r="AN741" i="555"/>
  <c r="AP740" i="555"/>
  <c r="AO740" i="555"/>
  <c r="AN740" i="555"/>
  <c r="AP739" i="555"/>
  <c r="AO739" i="555"/>
  <c r="AN739" i="555"/>
  <c r="AP738" i="555"/>
  <c r="AO738" i="555"/>
  <c r="AN738" i="555"/>
  <c r="AP737" i="555"/>
  <c r="AO737" i="555"/>
  <c r="AN737" i="555"/>
  <c r="AP736" i="555"/>
  <c r="AO736" i="555"/>
  <c r="AN736" i="555"/>
  <c r="AO735" i="555"/>
  <c r="AN735" i="555"/>
  <c r="AO734" i="555"/>
  <c r="AN734" i="555"/>
  <c r="AO733" i="555"/>
  <c r="AN733" i="555"/>
  <c r="AO732" i="555"/>
  <c r="AN732" i="555"/>
  <c r="AO731" i="555"/>
  <c r="AN731" i="555"/>
  <c r="AO730" i="555"/>
  <c r="AN730" i="555"/>
  <c r="AP729" i="555"/>
  <c r="AO729" i="555"/>
  <c r="AN729" i="555"/>
  <c r="AP728" i="555"/>
  <c r="AO728" i="555"/>
  <c r="AN728" i="555"/>
  <c r="AP727" i="555"/>
  <c r="AO727" i="555"/>
  <c r="AN727" i="555"/>
  <c r="AP726" i="555"/>
  <c r="AO726" i="555"/>
  <c r="AN726" i="555"/>
  <c r="AP725" i="555"/>
  <c r="AO725" i="555"/>
  <c r="AN725" i="555"/>
  <c r="AP724" i="555"/>
  <c r="AO724" i="555"/>
  <c r="AN724" i="555"/>
  <c r="AP723" i="555"/>
  <c r="AO723" i="555"/>
  <c r="AN723" i="555"/>
  <c r="AP722" i="555"/>
  <c r="AO722" i="555"/>
  <c r="AN722" i="555"/>
  <c r="AO721" i="555"/>
  <c r="AN721" i="555"/>
  <c r="AO720" i="555"/>
  <c r="AN720" i="555"/>
  <c r="AP719" i="555"/>
  <c r="AO719" i="555"/>
  <c r="AN719" i="555"/>
  <c r="AP718" i="555"/>
  <c r="AO718" i="555"/>
  <c r="AN718" i="555"/>
  <c r="AP717" i="555"/>
  <c r="AO717" i="555"/>
  <c r="AN717" i="555"/>
  <c r="AP716" i="555"/>
  <c r="AO716" i="555"/>
  <c r="AN716" i="555"/>
  <c r="AP715" i="555"/>
  <c r="AO715" i="555"/>
  <c r="AN715" i="555"/>
  <c r="AP714" i="555"/>
  <c r="AO714" i="555"/>
  <c r="AN714" i="555"/>
  <c r="AP713" i="555"/>
  <c r="AO713" i="555"/>
  <c r="AN713" i="555"/>
  <c r="AO712" i="555"/>
  <c r="AN712" i="555"/>
  <c r="AP711" i="555"/>
  <c r="AO711" i="555"/>
  <c r="AN711" i="555"/>
  <c r="AP710" i="555"/>
  <c r="AO710" i="555"/>
  <c r="AN710" i="555"/>
  <c r="AP709" i="555"/>
  <c r="AO709" i="555"/>
  <c r="AN709" i="555"/>
  <c r="AP708" i="555"/>
  <c r="AO708" i="555"/>
  <c r="AN708" i="555"/>
  <c r="AP707" i="555"/>
  <c r="AO707" i="555"/>
  <c r="AN707" i="555"/>
  <c r="AO705" i="555"/>
  <c r="AN705" i="555"/>
  <c r="AO704" i="555"/>
  <c r="AN704" i="555"/>
  <c r="AO703" i="555"/>
  <c r="AN703" i="555"/>
  <c r="AO702" i="555"/>
  <c r="AN702" i="555"/>
  <c r="AO701" i="555"/>
  <c r="AN701" i="555"/>
  <c r="AO700" i="555"/>
  <c r="AN700" i="555"/>
  <c r="AO699" i="555"/>
  <c r="AN699" i="555"/>
  <c r="AP690" i="555"/>
  <c r="AO690" i="555"/>
  <c r="AN690" i="555"/>
  <c r="AO689" i="555"/>
  <c r="AN689" i="555"/>
  <c r="AP688" i="555"/>
  <c r="AO688" i="555"/>
  <c r="AP687" i="555"/>
  <c r="AO687" i="555"/>
  <c r="AP686" i="555"/>
  <c r="AO686" i="555"/>
  <c r="AN686" i="555"/>
  <c r="AO684" i="555"/>
  <c r="AN684" i="555"/>
  <c r="AO683" i="555"/>
  <c r="AN683" i="555"/>
  <c r="AO682" i="555"/>
  <c r="AN682" i="555"/>
  <c r="AP681" i="555"/>
  <c r="AO681" i="555"/>
  <c r="AN681" i="555"/>
  <c r="AP680" i="555"/>
  <c r="AO680" i="555"/>
  <c r="AN680" i="555"/>
  <c r="AO679" i="555"/>
  <c r="AN679" i="555"/>
  <c r="AP678" i="555"/>
  <c r="AO678" i="555"/>
  <c r="AN678" i="555"/>
  <c r="AO677" i="555"/>
  <c r="AN677" i="555"/>
  <c r="AO676" i="555"/>
  <c r="AN676" i="555"/>
  <c r="AO675" i="555"/>
  <c r="AN675" i="555"/>
  <c r="AO674" i="555"/>
  <c r="AN674" i="555"/>
  <c r="AO673" i="555"/>
  <c r="AN673" i="555"/>
  <c r="AO672" i="555"/>
  <c r="AN672" i="555"/>
  <c r="AO671" i="555"/>
  <c r="AN671" i="555"/>
  <c r="AP670" i="555"/>
  <c r="AO670" i="555"/>
  <c r="AN670" i="555"/>
  <c r="AP669" i="555"/>
  <c r="AO669" i="555"/>
  <c r="AN669" i="555"/>
  <c r="AP668" i="555"/>
  <c r="AO668" i="555"/>
  <c r="AN668" i="555"/>
  <c r="AP667" i="555"/>
  <c r="AO667" i="555"/>
  <c r="AN667" i="555"/>
  <c r="AP666" i="555"/>
  <c r="AO666" i="555"/>
  <c r="AP665" i="555"/>
  <c r="AO665" i="555"/>
  <c r="AN665" i="555"/>
  <c r="AP664" i="555"/>
  <c r="AO664" i="555"/>
  <c r="AN664" i="555"/>
  <c r="AO663" i="555"/>
  <c r="AN663" i="555"/>
  <c r="AO662" i="555"/>
  <c r="AN662" i="555"/>
  <c r="AO661" i="555"/>
  <c r="AN661" i="555"/>
  <c r="AP660" i="555"/>
  <c r="AN660" i="555"/>
  <c r="AO659" i="555"/>
  <c r="AN659" i="555"/>
  <c r="AP657" i="555"/>
  <c r="AO657" i="555"/>
  <c r="AN657" i="555"/>
  <c r="AP656" i="555"/>
  <c r="AO656" i="555"/>
  <c r="AN656" i="555"/>
  <c r="AP654" i="555"/>
  <c r="AO654" i="555"/>
  <c r="AN654" i="555"/>
  <c r="AO653" i="555"/>
  <c r="AN653" i="555"/>
  <c r="AP652" i="555"/>
  <c r="AO652" i="555"/>
  <c r="AN652" i="555"/>
  <c r="AO651" i="555"/>
  <c r="AN651" i="555"/>
  <c r="AO650" i="555"/>
  <c r="AN650" i="555"/>
  <c r="AO649" i="555"/>
  <c r="AN649" i="555"/>
  <c r="AP648" i="555"/>
  <c r="AO648" i="555"/>
  <c r="AP647" i="555"/>
  <c r="AO647" i="555"/>
  <c r="AN647" i="555"/>
  <c r="AP646" i="555"/>
  <c r="AO646" i="555"/>
  <c r="AN646" i="555"/>
  <c r="AP645" i="555"/>
  <c r="AO645" i="555"/>
  <c r="AN645" i="555"/>
  <c r="AO644" i="555"/>
  <c r="AN644" i="555"/>
  <c r="AP643" i="555"/>
  <c r="AO643" i="555"/>
  <c r="AN643" i="555"/>
  <c r="AO642" i="555"/>
  <c r="AN642" i="555"/>
  <c r="AO641" i="555"/>
  <c r="AN641" i="555"/>
  <c r="AP640" i="555"/>
  <c r="AO640" i="555"/>
  <c r="AN640" i="555"/>
  <c r="AO639" i="555"/>
  <c r="AN639" i="555"/>
  <c r="AP638" i="555"/>
  <c r="AO638" i="555"/>
  <c r="AN638" i="555"/>
  <c r="AO637" i="555"/>
  <c r="AN637" i="555"/>
  <c r="AP636" i="555"/>
  <c r="AO636" i="555"/>
  <c r="AP635" i="555"/>
  <c r="AO635" i="555"/>
  <c r="AN635" i="555"/>
  <c r="AO634" i="555"/>
  <c r="AN634" i="555"/>
  <c r="AO633" i="555"/>
  <c r="AN633" i="555"/>
  <c r="AP632" i="555"/>
  <c r="AO632" i="555"/>
  <c r="AN632" i="555"/>
  <c r="AP630" i="555"/>
  <c r="AN630" i="555"/>
  <c r="AP629" i="555"/>
  <c r="AO629" i="555"/>
  <c r="AN629" i="555"/>
  <c r="AP628" i="555"/>
  <c r="AO628" i="555"/>
  <c r="AN628" i="555"/>
  <c r="AP627" i="555"/>
  <c r="AO627" i="555"/>
  <c r="AN627" i="555"/>
  <c r="AO626" i="555"/>
  <c r="AN626" i="555"/>
  <c r="AO625" i="555"/>
  <c r="AN625" i="555"/>
  <c r="AO624" i="555"/>
  <c r="AN624" i="555"/>
  <c r="AP623" i="555"/>
  <c r="AO623" i="555"/>
  <c r="AN623" i="555"/>
  <c r="AO622" i="555"/>
  <c r="AN622" i="555"/>
  <c r="AO621" i="555"/>
  <c r="AN621" i="555"/>
  <c r="AO620" i="555"/>
  <c r="AN620" i="555"/>
  <c r="AP619" i="555"/>
  <c r="AO619" i="555"/>
  <c r="AN619" i="555"/>
  <c r="AO618" i="555"/>
  <c r="AN618" i="555"/>
  <c r="AP617" i="555"/>
  <c r="AO617" i="555"/>
  <c r="AN617" i="555"/>
  <c r="AP616" i="555"/>
  <c r="AO616" i="555"/>
  <c r="AN616" i="555"/>
  <c r="AP615" i="555"/>
  <c r="AO615" i="555"/>
  <c r="AN615" i="555"/>
  <c r="AP614" i="555"/>
  <c r="AO614" i="555"/>
  <c r="AN614" i="555"/>
  <c r="AP613" i="555"/>
  <c r="AO613" i="555"/>
  <c r="AN613" i="555"/>
  <c r="AP612" i="555"/>
  <c r="AO612" i="555"/>
  <c r="AN612" i="555"/>
  <c r="AP611" i="555"/>
  <c r="AO611" i="555"/>
  <c r="AN611" i="555"/>
  <c r="AP610" i="555"/>
  <c r="AO610" i="555"/>
  <c r="AN610" i="555"/>
  <c r="AP609" i="555"/>
  <c r="AO609" i="555"/>
  <c r="AN609" i="555"/>
  <c r="AP608" i="555"/>
  <c r="AO608" i="555"/>
  <c r="AN608" i="555"/>
  <c r="AP607" i="555"/>
  <c r="AO607" i="555"/>
  <c r="AN607" i="555"/>
  <c r="AP606" i="555"/>
  <c r="AO606" i="555"/>
  <c r="AN606" i="555"/>
  <c r="AP605" i="555"/>
  <c r="AO605" i="555"/>
  <c r="AN605" i="555"/>
  <c r="AP604" i="555"/>
  <c r="AO604" i="555"/>
  <c r="AN604" i="555"/>
  <c r="AP603" i="555"/>
  <c r="AO603" i="555"/>
  <c r="AN603" i="555"/>
  <c r="AP602" i="555"/>
  <c r="AO602" i="555"/>
  <c r="AN602" i="555"/>
  <c r="AP601" i="555"/>
  <c r="AO601" i="555"/>
  <c r="AN601" i="555"/>
  <c r="AP600" i="555"/>
  <c r="AO600" i="555"/>
  <c r="AN600" i="555"/>
  <c r="AP599" i="555"/>
  <c r="AO599" i="555"/>
  <c r="AN599" i="555"/>
  <c r="AP598" i="555"/>
  <c r="AO598" i="555"/>
  <c r="AN598" i="555"/>
  <c r="AP596" i="555"/>
  <c r="AO596" i="555"/>
  <c r="AN596" i="555"/>
  <c r="AP595" i="555"/>
  <c r="AO595" i="555"/>
  <c r="AN595" i="555"/>
  <c r="AP594" i="555"/>
  <c r="AO594" i="555"/>
  <c r="AN594" i="555"/>
  <c r="AP570" i="555"/>
  <c r="AO570" i="555"/>
  <c r="AN570" i="555"/>
  <c r="AO569" i="555"/>
  <c r="AN569" i="555"/>
  <c r="AP563" i="555"/>
  <c r="AO563" i="555"/>
  <c r="AN563" i="555"/>
  <c r="AO562" i="555"/>
  <c r="AN562" i="555"/>
  <c r="AO561" i="555"/>
  <c r="AN561" i="555"/>
  <c r="AP560" i="555"/>
  <c r="AO560" i="555"/>
  <c r="AN560" i="555"/>
  <c r="AO558" i="555"/>
  <c r="AP557" i="555"/>
  <c r="AO557" i="555"/>
  <c r="AN557" i="555"/>
  <c r="AO556" i="555"/>
  <c r="AN556" i="555"/>
  <c r="AO555" i="555"/>
  <c r="AN555" i="555"/>
  <c r="AO554" i="555"/>
  <c r="AN554" i="555"/>
  <c r="AO553" i="555"/>
  <c r="AO552" i="555"/>
  <c r="AN552" i="555"/>
  <c r="AO551" i="555"/>
  <c r="AN551" i="555"/>
  <c r="AO550" i="555"/>
  <c r="AN550" i="555"/>
  <c r="AN547" i="555"/>
  <c r="AN546" i="555"/>
  <c r="AO545" i="555"/>
  <c r="AN545" i="555"/>
  <c r="AO544" i="555"/>
  <c r="AN544" i="555"/>
  <c r="AO543" i="555"/>
  <c r="AN543" i="555"/>
  <c r="AO542" i="555"/>
  <c r="AN542" i="555"/>
  <c r="AO541" i="555"/>
  <c r="AN541" i="555"/>
  <c r="AO540" i="555"/>
  <c r="AN540" i="555"/>
  <c r="AO539" i="555"/>
  <c r="AN539" i="555"/>
  <c r="AO538" i="555"/>
  <c r="AN538" i="555"/>
  <c r="AO537" i="555"/>
  <c r="AN537" i="555"/>
  <c r="AO536" i="555"/>
  <c r="AN536" i="555"/>
  <c r="AO535" i="555"/>
  <c r="AN535" i="555"/>
  <c r="AO534" i="555"/>
  <c r="AN534" i="555"/>
  <c r="AP533" i="555"/>
  <c r="AO533" i="555"/>
  <c r="AN533" i="555"/>
  <c r="AP532" i="555"/>
  <c r="AO532" i="555"/>
  <c r="AN532" i="555"/>
  <c r="AP531" i="555"/>
  <c r="AO531" i="555"/>
  <c r="AN531" i="555"/>
  <c r="AP530" i="555"/>
  <c r="AO530" i="555"/>
  <c r="AN530" i="555"/>
  <c r="AO529" i="555"/>
  <c r="AN529" i="555"/>
  <c r="AP528" i="555"/>
  <c r="AO528" i="555"/>
  <c r="AN528" i="555"/>
  <c r="AP527" i="555"/>
  <c r="AO527" i="555"/>
  <c r="AN527" i="555"/>
  <c r="AP526" i="555"/>
  <c r="AO526" i="555"/>
  <c r="AN526" i="555"/>
  <c r="AP525" i="555"/>
  <c r="AO525" i="555"/>
  <c r="AN525" i="555"/>
  <c r="AO524" i="555"/>
  <c r="AN524" i="555"/>
  <c r="AP523" i="555"/>
  <c r="AO523" i="555"/>
  <c r="AN523" i="555"/>
  <c r="AP522" i="555"/>
  <c r="AO522" i="555"/>
  <c r="AN522" i="555"/>
  <c r="AP521" i="555"/>
  <c r="AO521" i="555"/>
  <c r="AN521" i="555"/>
  <c r="AO520" i="555"/>
  <c r="AN520" i="555"/>
  <c r="AP519" i="555"/>
  <c r="AO519" i="555"/>
  <c r="AN519" i="555"/>
  <c r="AP518" i="555"/>
  <c r="AO518" i="555"/>
  <c r="AN518" i="555"/>
  <c r="AO517" i="555"/>
  <c r="AN517" i="555"/>
  <c r="AP516" i="555"/>
  <c r="AO516" i="555"/>
  <c r="AN516" i="555"/>
  <c r="AP515" i="555"/>
  <c r="AO515" i="555"/>
  <c r="AN515" i="555"/>
  <c r="AO514" i="555"/>
  <c r="AN514" i="555"/>
  <c r="AO513" i="555"/>
  <c r="AN513" i="555"/>
  <c r="AP512" i="555"/>
  <c r="AO512" i="555"/>
  <c r="AN512" i="555"/>
  <c r="AO511" i="555"/>
  <c r="AN511" i="555"/>
  <c r="AP510" i="555"/>
  <c r="AO510" i="555"/>
  <c r="AN510" i="555"/>
  <c r="AP509" i="555"/>
  <c r="AO509" i="555"/>
  <c r="AN509" i="555"/>
  <c r="AP508" i="555"/>
  <c r="AO508" i="555"/>
  <c r="AN508" i="555"/>
  <c r="AO507" i="555"/>
  <c r="AN507" i="555"/>
  <c r="AP506" i="555"/>
  <c r="AO506" i="555"/>
  <c r="AN506" i="555"/>
  <c r="AP505" i="555"/>
  <c r="AO505" i="555"/>
  <c r="AN505" i="555"/>
  <c r="AO504" i="555"/>
  <c r="AN504" i="555"/>
  <c r="AO503" i="555"/>
  <c r="AN503" i="555"/>
  <c r="AP502" i="555"/>
  <c r="AO502" i="555"/>
  <c r="AN502" i="555"/>
  <c r="AP501" i="555"/>
  <c r="AO501" i="555"/>
  <c r="AN501" i="555"/>
  <c r="AP500" i="555"/>
  <c r="AO500" i="555"/>
  <c r="AN500" i="555"/>
  <c r="AP499" i="555"/>
  <c r="AO499" i="555"/>
  <c r="AN499" i="555"/>
  <c r="AP498" i="555"/>
  <c r="AO498" i="555"/>
  <c r="AN498" i="555"/>
  <c r="AP497" i="555"/>
  <c r="AO497" i="555"/>
  <c r="AN497" i="555"/>
  <c r="AP496" i="555"/>
  <c r="AO496" i="555"/>
  <c r="AN496" i="555"/>
  <c r="AP495" i="555"/>
  <c r="AO495" i="555"/>
  <c r="AN495" i="555"/>
  <c r="AP494" i="555"/>
  <c r="AO494" i="555"/>
  <c r="AN494" i="555"/>
  <c r="AP493" i="555"/>
  <c r="AO493" i="555"/>
  <c r="AN493" i="555"/>
  <c r="AP492" i="555"/>
  <c r="AO492" i="555"/>
  <c r="AN492" i="555"/>
  <c r="AP491" i="555"/>
  <c r="AO491" i="555"/>
  <c r="AN491" i="555"/>
  <c r="AP490" i="555"/>
  <c r="AO490" i="555"/>
  <c r="AN490" i="555"/>
  <c r="AP489" i="555"/>
  <c r="AO489" i="555"/>
  <c r="AN489" i="555"/>
  <c r="AO488" i="555"/>
  <c r="AN488" i="555"/>
  <c r="AP487" i="555"/>
  <c r="AO487" i="555"/>
  <c r="AN487" i="555"/>
  <c r="AO486" i="555"/>
  <c r="AN486" i="555"/>
  <c r="AP483" i="555"/>
  <c r="AO483" i="555"/>
  <c r="AN483" i="555"/>
  <c r="AP482" i="555"/>
  <c r="AO482" i="555"/>
  <c r="AN482" i="555"/>
  <c r="AP481" i="555"/>
  <c r="AO481" i="555"/>
  <c r="AN481" i="555"/>
  <c r="AP480" i="555"/>
  <c r="AO480" i="555"/>
  <c r="AN480" i="555"/>
  <c r="AP479" i="555"/>
  <c r="AO479" i="555"/>
  <c r="AN479" i="555"/>
  <c r="AP478" i="555"/>
  <c r="AO478" i="555"/>
  <c r="AN478" i="555"/>
  <c r="AP464" i="555"/>
  <c r="AO464" i="555"/>
  <c r="AN464" i="555"/>
  <c r="AP461" i="555"/>
  <c r="AO461" i="555"/>
  <c r="AN461" i="555"/>
  <c r="AO460" i="555"/>
  <c r="AN460" i="555"/>
  <c r="AP459" i="555"/>
  <c r="AO459" i="555"/>
  <c r="AN459" i="555"/>
  <c r="AP458" i="555"/>
  <c r="AO458" i="555"/>
  <c r="AN458" i="555"/>
  <c r="AP457" i="555"/>
  <c r="AO457" i="555"/>
  <c r="AN457" i="555"/>
  <c r="AP456" i="555"/>
  <c r="AO456" i="555"/>
  <c r="AN456" i="555"/>
  <c r="AP455" i="555"/>
  <c r="AO455" i="555"/>
  <c r="AN455" i="555"/>
  <c r="AP454" i="555"/>
  <c r="AO454" i="555"/>
  <c r="AN454" i="555"/>
  <c r="AO453" i="555"/>
  <c r="AN453" i="555"/>
  <c r="AO452" i="555"/>
  <c r="AN452" i="555"/>
  <c r="AO451" i="555"/>
  <c r="AN451" i="555"/>
  <c r="AP449" i="555"/>
  <c r="AO449" i="555"/>
  <c r="AN449" i="555"/>
  <c r="AP448" i="555"/>
  <c r="AO448" i="555"/>
  <c r="AN448" i="555"/>
  <c r="AP447" i="555"/>
  <c r="AO447" i="555"/>
  <c r="AN447" i="555"/>
  <c r="AO446" i="555"/>
  <c r="AN446" i="555"/>
  <c r="AP445" i="555"/>
  <c r="AO445" i="555"/>
  <c r="AN445" i="555"/>
  <c r="AP444" i="555"/>
  <c r="AO444" i="555"/>
  <c r="AN444" i="555"/>
  <c r="AO443" i="555"/>
  <c r="AN443" i="555"/>
  <c r="AP442" i="555"/>
  <c r="AO442" i="555"/>
  <c r="AN442" i="555"/>
  <c r="AP441" i="555"/>
  <c r="AO441" i="555"/>
  <c r="AN441" i="555"/>
  <c r="AO439" i="555"/>
  <c r="AN439" i="555"/>
  <c r="AO438" i="555"/>
  <c r="AN438" i="555"/>
  <c r="AO437" i="555"/>
  <c r="AN437" i="555"/>
  <c r="AP436" i="555"/>
  <c r="AO436" i="555"/>
  <c r="AN436" i="555"/>
  <c r="AP435" i="555"/>
  <c r="AO435" i="555"/>
  <c r="AN435" i="555"/>
  <c r="AP434" i="555"/>
  <c r="AO434" i="555"/>
  <c r="AN434" i="555"/>
  <c r="AP433" i="555"/>
  <c r="AO433" i="555"/>
  <c r="AN433" i="555"/>
  <c r="AP432" i="555"/>
  <c r="AO432" i="555"/>
  <c r="AN432" i="555"/>
  <c r="AP431" i="555"/>
  <c r="AO431" i="555"/>
  <c r="AN431" i="555"/>
  <c r="AP430" i="555"/>
  <c r="AO430" i="555"/>
  <c r="AN430" i="555"/>
  <c r="AP429" i="555"/>
  <c r="AO429" i="555"/>
  <c r="AN429" i="555"/>
  <c r="AP428" i="555"/>
  <c r="AO428" i="555"/>
  <c r="AN428" i="555"/>
  <c r="AP427" i="555"/>
  <c r="AO427" i="555"/>
  <c r="AN427" i="555"/>
  <c r="AP407" i="555"/>
  <c r="AO407" i="555"/>
  <c r="AN407" i="555"/>
  <c r="AO406" i="555"/>
  <c r="AN406" i="555"/>
  <c r="AO405" i="555"/>
  <c r="AN405" i="555"/>
  <c r="AO404" i="555"/>
  <c r="AN404" i="555"/>
  <c r="AP403" i="555"/>
  <c r="AO403" i="555"/>
  <c r="AN403" i="555"/>
  <c r="AO402" i="555"/>
  <c r="AN402" i="555"/>
  <c r="AO401" i="555"/>
  <c r="AN401" i="555"/>
  <c r="AO400" i="555"/>
  <c r="AN400" i="555"/>
  <c r="AO399" i="555"/>
  <c r="AP398" i="555"/>
  <c r="AO398" i="555"/>
  <c r="AN398" i="555"/>
  <c r="AO397" i="555"/>
  <c r="AN397" i="555"/>
  <c r="AO396" i="555"/>
  <c r="AN396" i="555"/>
  <c r="AO395" i="555"/>
  <c r="AN395" i="555"/>
  <c r="AO394" i="555"/>
  <c r="AP393" i="555"/>
  <c r="AO393" i="555"/>
  <c r="AN393" i="555"/>
  <c r="AP392" i="555"/>
  <c r="AO392" i="555"/>
  <c r="AP391" i="555"/>
  <c r="AO391" i="555"/>
  <c r="AN391" i="555"/>
  <c r="AO390" i="555"/>
  <c r="AN390" i="555"/>
  <c r="AO389" i="555"/>
  <c r="AN389" i="555"/>
  <c r="AO388" i="555"/>
  <c r="AN388" i="555"/>
  <c r="AO387" i="555"/>
  <c r="AN387" i="555"/>
  <c r="AO386" i="555"/>
  <c r="AN386" i="555"/>
  <c r="AP385" i="555"/>
  <c r="AO385" i="555"/>
  <c r="AN385" i="555"/>
  <c r="AO384" i="555"/>
  <c r="AN384" i="555"/>
  <c r="AO383" i="555"/>
  <c r="AN383" i="555"/>
  <c r="AO382" i="555"/>
  <c r="AN382" i="555"/>
  <c r="AP381" i="555"/>
  <c r="AO381" i="555"/>
  <c r="AN381" i="555"/>
  <c r="AN380" i="555"/>
  <c r="AO379" i="555"/>
  <c r="AN379" i="555"/>
  <c r="AN378" i="555"/>
  <c r="AP377" i="555"/>
  <c r="AO377" i="555"/>
  <c r="AN377" i="555"/>
  <c r="AP376" i="555"/>
  <c r="AO376" i="555"/>
  <c r="AN376" i="555"/>
  <c r="AP375" i="555"/>
  <c r="AO375" i="555"/>
  <c r="AN375" i="555"/>
  <c r="AP374" i="555"/>
  <c r="AO374" i="555"/>
  <c r="AN374" i="555"/>
  <c r="AP373" i="555"/>
  <c r="AO373" i="555"/>
  <c r="AN373" i="555"/>
  <c r="AP372" i="555"/>
  <c r="AO372" i="555"/>
  <c r="AN372" i="555"/>
  <c r="AP371" i="555"/>
  <c r="AO371" i="555"/>
  <c r="AN371" i="555"/>
  <c r="AP370" i="555"/>
  <c r="AO370" i="555"/>
  <c r="AN370" i="555"/>
  <c r="AP369" i="555"/>
  <c r="AO369" i="555"/>
  <c r="AN369" i="555"/>
  <c r="AO368" i="555"/>
  <c r="AN368" i="555"/>
  <c r="AO367" i="555"/>
  <c r="AN367" i="555"/>
  <c r="AO366" i="555"/>
  <c r="AN366" i="555"/>
  <c r="AO365" i="555"/>
  <c r="AN365" i="555"/>
  <c r="AO364" i="555"/>
  <c r="AN364" i="555"/>
  <c r="AO363" i="555"/>
  <c r="AN363" i="555"/>
  <c r="AO362" i="555"/>
  <c r="AN362" i="555"/>
  <c r="AO361" i="555"/>
  <c r="AN361" i="555"/>
  <c r="AP360" i="555"/>
  <c r="AO360" i="555"/>
  <c r="AN360" i="555"/>
  <c r="AP359" i="555"/>
  <c r="AO359" i="555"/>
  <c r="AN359" i="555"/>
  <c r="AP358" i="555"/>
  <c r="AO358" i="555"/>
  <c r="AN358" i="555"/>
  <c r="AP357" i="555"/>
  <c r="AO357" i="555"/>
  <c r="AN357" i="555"/>
  <c r="AO356" i="555"/>
  <c r="AN356" i="555"/>
  <c r="AO355" i="555"/>
  <c r="AN355" i="555"/>
  <c r="AO354" i="555"/>
  <c r="AN354" i="555"/>
  <c r="AO353" i="555"/>
  <c r="AN353" i="555"/>
  <c r="AO352" i="555"/>
  <c r="AN352" i="555"/>
  <c r="AO351" i="555"/>
  <c r="AN351" i="555"/>
  <c r="AO350" i="555"/>
  <c r="AN350" i="555"/>
  <c r="AO349" i="555"/>
  <c r="AN349" i="555"/>
  <c r="AO348" i="555"/>
  <c r="AN348" i="555"/>
  <c r="AO347" i="555"/>
  <c r="AN347" i="555"/>
  <c r="AO346" i="555"/>
  <c r="AN346" i="555"/>
  <c r="AO345" i="555"/>
  <c r="AN345" i="555"/>
  <c r="AO344" i="555"/>
  <c r="AN344" i="555"/>
  <c r="AO343" i="555"/>
  <c r="AN343" i="555"/>
  <c r="AO342" i="555"/>
  <c r="AN342" i="555"/>
  <c r="AO341" i="555"/>
  <c r="AN341" i="555"/>
  <c r="AO340" i="555"/>
  <c r="AN340" i="555"/>
  <c r="AO339" i="555"/>
  <c r="AN339" i="555"/>
  <c r="AO338" i="555"/>
  <c r="AN338" i="555"/>
  <c r="AO337" i="555"/>
  <c r="AN337" i="555"/>
  <c r="AO336" i="555"/>
  <c r="AN336" i="555"/>
  <c r="AO335" i="555"/>
  <c r="AN335" i="555"/>
  <c r="AO334" i="555"/>
  <c r="AN334" i="555"/>
  <c r="AO333" i="555"/>
  <c r="AN333" i="555"/>
  <c r="AO332" i="555"/>
  <c r="AN332" i="555"/>
  <c r="AO331" i="555"/>
  <c r="AN331" i="555"/>
  <c r="AO330" i="555"/>
  <c r="AN330" i="555"/>
  <c r="AO329" i="555"/>
  <c r="AN329" i="555"/>
  <c r="AO328" i="555"/>
  <c r="AN328" i="555"/>
  <c r="AO327" i="555"/>
  <c r="AN327" i="555"/>
  <c r="AO326" i="555"/>
  <c r="AN326" i="555"/>
  <c r="AP325" i="555"/>
  <c r="AO325" i="555"/>
  <c r="AN325" i="555"/>
  <c r="AP324" i="555"/>
  <c r="AO324" i="555"/>
  <c r="AP323" i="555"/>
  <c r="AO323" i="555"/>
  <c r="AP322" i="555"/>
  <c r="AO322" i="555"/>
  <c r="AN322" i="555"/>
  <c r="AP321" i="555"/>
  <c r="AO321" i="555"/>
  <c r="AP320" i="555"/>
  <c r="AO320" i="555"/>
  <c r="AP319" i="555"/>
  <c r="AO319" i="555"/>
  <c r="AN319" i="555"/>
  <c r="AO318" i="555"/>
  <c r="AN318" i="555"/>
  <c r="AP317" i="555"/>
  <c r="AO317" i="555"/>
  <c r="AN317" i="555"/>
  <c r="AO316" i="555"/>
  <c r="AN316" i="555"/>
  <c r="AO315" i="555"/>
  <c r="AN315" i="555"/>
  <c r="AO314" i="555"/>
  <c r="AN314" i="555"/>
  <c r="AO313" i="555"/>
  <c r="AN313" i="555"/>
  <c r="AO312" i="555"/>
  <c r="AN312" i="555"/>
  <c r="AO311" i="555"/>
  <c r="AN311" i="555"/>
  <c r="AO310" i="555"/>
  <c r="AN310" i="555"/>
  <c r="AO309" i="555"/>
  <c r="AN309" i="555"/>
  <c r="AO308" i="555"/>
  <c r="AN308" i="555"/>
  <c r="AO307" i="555"/>
  <c r="AN307" i="555"/>
  <c r="AO306" i="555"/>
  <c r="AN306" i="555"/>
  <c r="AO305" i="555"/>
  <c r="AN305" i="555"/>
  <c r="AO304" i="555"/>
  <c r="AN304" i="555"/>
  <c r="AO303" i="555"/>
  <c r="AN303" i="555"/>
  <c r="AO302" i="555"/>
  <c r="AN302" i="555"/>
  <c r="AO301" i="555"/>
  <c r="AN301" i="555"/>
  <c r="AO298" i="555"/>
  <c r="AN298" i="555"/>
  <c r="AO297" i="555"/>
  <c r="AN297" i="555"/>
  <c r="AO296" i="555"/>
  <c r="AN296" i="555"/>
  <c r="AP295" i="555"/>
  <c r="AO295" i="555"/>
  <c r="AN295" i="555"/>
  <c r="AP294" i="555"/>
  <c r="AO294" i="555"/>
  <c r="AN294" i="555"/>
  <c r="AP293" i="555"/>
  <c r="AO293" i="555"/>
  <c r="AN293" i="555"/>
  <c r="AP292" i="555"/>
  <c r="AO292" i="555"/>
  <c r="AN292" i="555"/>
  <c r="AP291" i="555"/>
  <c r="AO291" i="555"/>
  <c r="AP290" i="555"/>
  <c r="AO290" i="555"/>
  <c r="AN290" i="555"/>
  <c r="AO289" i="555"/>
  <c r="AN289" i="555"/>
  <c r="AP288" i="555"/>
  <c r="AO288" i="555"/>
  <c r="AP287" i="555"/>
  <c r="AO287" i="555"/>
  <c r="AP286" i="555"/>
  <c r="AO286" i="555"/>
  <c r="AN286" i="555"/>
  <c r="AP285" i="555"/>
  <c r="AO285" i="555"/>
  <c r="AP284" i="555"/>
  <c r="AO284" i="555"/>
  <c r="AN284" i="555"/>
  <c r="AP283" i="555"/>
  <c r="AO283" i="555"/>
  <c r="AP282" i="555"/>
  <c r="AO282" i="555"/>
  <c r="AN282" i="555"/>
  <c r="AO281" i="555"/>
  <c r="AN281" i="555"/>
  <c r="AP280" i="555"/>
  <c r="AO280" i="555"/>
  <c r="AP278" i="555"/>
  <c r="AO278" i="555"/>
  <c r="AN278" i="555"/>
  <c r="AP277" i="555"/>
  <c r="AO277" i="555"/>
  <c r="AN277" i="555"/>
  <c r="AP276" i="555"/>
  <c r="AO276" i="555"/>
  <c r="AN276" i="555"/>
  <c r="AP275" i="555"/>
  <c r="AO275" i="555"/>
  <c r="AN275" i="555"/>
  <c r="AP274" i="555"/>
  <c r="AO274" i="555"/>
  <c r="AN274" i="555"/>
  <c r="AP273" i="555"/>
  <c r="AO273" i="555"/>
  <c r="AN273" i="555"/>
  <c r="AP272" i="555"/>
  <c r="AO272" i="555"/>
  <c r="AN272" i="555"/>
  <c r="AP271" i="555"/>
  <c r="AO271" i="555"/>
  <c r="AN271" i="555"/>
  <c r="AP270" i="555"/>
  <c r="AO270" i="555"/>
  <c r="AN270" i="555"/>
  <c r="AP269" i="555"/>
  <c r="AO269" i="555"/>
  <c r="AN269" i="555"/>
  <c r="AP268" i="555"/>
  <c r="AO268" i="555"/>
  <c r="AN268" i="555"/>
  <c r="AP267" i="555"/>
  <c r="AO267" i="555"/>
  <c r="AN267" i="555"/>
  <c r="AP266" i="555"/>
  <c r="AO266" i="555"/>
  <c r="AN266" i="555"/>
  <c r="AP265" i="555"/>
  <c r="AO265" i="555"/>
  <c r="AN265" i="555"/>
  <c r="AP264" i="555"/>
  <c r="AO264" i="555"/>
  <c r="AN264" i="555"/>
  <c r="AP263" i="555"/>
  <c r="AO263" i="555"/>
  <c r="AN263" i="555"/>
  <c r="AP262" i="555"/>
  <c r="AO262" i="555"/>
  <c r="AN262" i="555"/>
  <c r="AP261" i="555"/>
  <c r="AO261" i="555"/>
  <c r="AN261" i="555"/>
  <c r="AP260" i="555"/>
  <c r="AO260" i="555"/>
  <c r="AN260" i="555"/>
  <c r="AP259" i="555"/>
  <c r="AO259" i="555"/>
  <c r="AN259" i="555"/>
  <c r="AP258" i="555"/>
  <c r="AO258" i="555"/>
  <c r="AN258" i="555"/>
  <c r="AP257" i="555"/>
  <c r="AO257" i="555"/>
  <c r="AN257" i="555"/>
  <c r="AP256" i="555"/>
  <c r="AO256" i="555"/>
  <c r="AN256" i="555"/>
  <c r="AP255" i="555"/>
  <c r="AO255" i="555"/>
  <c r="AN255" i="555"/>
  <c r="AP254" i="555"/>
  <c r="AO254" i="555"/>
  <c r="AN254" i="555"/>
  <c r="AP253" i="555"/>
  <c r="AO253" i="555"/>
  <c r="AN253" i="555"/>
  <c r="AP252" i="555"/>
  <c r="AO252" i="555"/>
  <c r="AN252" i="555"/>
  <c r="AP251" i="555"/>
  <c r="AO251" i="555"/>
  <c r="AN251" i="555"/>
  <c r="AO250" i="555"/>
  <c r="AN250" i="555"/>
  <c r="AO249" i="555"/>
  <c r="AN249" i="555"/>
  <c r="AO248" i="555"/>
  <c r="AN248" i="555"/>
  <c r="AO247" i="555"/>
  <c r="AN247" i="555"/>
  <c r="AP244" i="555"/>
  <c r="AO244" i="555"/>
  <c r="AN244" i="555"/>
  <c r="AP243" i="555"/>
  <c r="AO243" i="555"/>
  <c r="AN243" i="555"/>
  <c r="AP242" i="555"/>
  <c r="AO242" i="555"/>
  <c r="AN242" i="555"/>
  <c r="AP241" i="555"/>
  <c r="AO241" i="555"/>
  <c r="AN241" i="555"/>
  <c r="AP240" i="555"/>
  <c r="AO240" i="555"/>
  <c r="AN240" i="555"/>
  <c r="AP239" i="555"/>
  <c r="AO239" i="555"/>
  <c r="AN239" i="555"/>
  <c r="AP238" i="555"/>
  <c r="AO238" i="555"/>
  <c r="AN238" i="555"/>
  <c r="AP237" i="555"/>
  <c r="AO237" i="555"/>
  <c r="AN237" i="555"/>
  <c r="AP236" i="555"/>
  <c r="AO236" i="555"/>
  <c r="AN236" i="555"/>
  <c r="AP235" i="555"/>
  <c r="AO235" i="555"/>
  <c r="AN235" i="555"/>
  <c r="AP234" i="555"/>
  <c r="AO234" i="555"/>
  <c r="AN234" i="555"/>
  <c r="AP233" i="555"/>
  <c r="AO233" i="555"/>
  <c r="AN233" i="555"/>
  <c r="AP232" i="555"/>
  <c r="AO232" i="555"/>
  <c r="AN232" i="555"/>
  <c r="AP231" i="555"/>
  <c r="AO231" i="555"/>
  <c r="AN231" i="555"/>
  <c r="AP230" i="555"/>
  <c r="AO230" i="555"/>
  <c r="AN230" i="555"/>
  <c r="AP229" i="555"/>
  <c r="AO229" i="555"/>
  <c r="AN229" i="555"/>
  <c r="AP228" i="555"/>
  <c r="AO228" i="555"/>
  <c r="AN228" i="555"/>
  <c r="AP227" i="555"/>
  <c r="AO227" i="555"/>
  <c r="AN227" i="555"/>
  <c r="AP226" i="555"/>
  <c r="AO226" i="555"/>
  <c r="AN226" i="555"/>
  <c r="AO225" i="555"/>
  <c r="AN225" i="555"/>
  <c r="AO223" i="555"/>
  <c r="AN223" i="555"/>
  <c r="AP222" i="555"/>
  <c r="AO222" i="555"/>
  <c r="AN222" i="555"/>
  <c r="AP221" i="555"/>
  <c r="AO221" i="555"/>
  <c r="AN221" i="555"/>
  <c r="AP220" i="555"/>
  <c r="AO220" i="555"/>
  <c r="AN220" i="555"/>
  <c r="AP219" i="555"/>
  <c r="AO219" i="555"/>
  <c r="AN219" i="555"/>
  <c r="AP218" i="555"/>
  <c r="AO218" i="555"/>
  <c r="AN218" i="555"/>
  <c r="AP217" i="555"/>
  <c r="AO217" i="555"/>
  <c r="AN217" i="555"/>
  <c r="AO215" i="555"/>
  <c r="AN215" i="555"/>
  <c r="AP214" i="555"/>
  <c r="AO214" i="555"/>
  <c r="AN214" i="555"/>
  <c r="AO213" i="555"/>
  <c r="AN213" i="555"/>
  <c r="AP212" i="555"/>
  <c r="AO212" i="555"/>
  <c r="AN212" i="555"/>
  <c r="AP211" i="555"/>
  <c r="AO211" i="555"/>
  <c r="AN211" i="555"/>
  <c r="AP210" i="555"/>
  <c r="AO210" i="555"/>
  <c r="AN210" i="555"/>
  <c r="AP209" i="555"/>
  <c r="AO209" i="555"/>
  <c r="AN209" i="555"/>
  <c r="AP208" i="555"/>
  <c r="AO208" i="555"/>
  <c r="AN208" i="555"/>
  <c r="AP207" i="555"/>
  <c r="AO207" i="555"/>
  <c r="AN207" i="555"/>
  <c r="AP206" i="555"/>
  <c r="AO206" i="555"/>
  <c r="AN206" i="555"/>
  <c r="AP205" i="555"/>
  <c r="AO205" i="555"/>
  <c r="AN205" i="555"/>
  <c r="AP204" i="555"/>
  <c r="AO204" i="555"/>
  <c r="AN204" i="555"/>
  <c r="AP203" i="555"/>
  <c r="AO203" i="555"/>
  <c r="AN203" i="555"/>
  <c r="AP202" i="555"/>
  <c r="AO202" i="555"/>
  <c r="AN202" i="555"/>
  <c r="AP201" i="555"/>
  <c r="AO201" i="555"/>
  <c r="AN201" i="555"/>
  <c r="AP200" i="555"/>
  <c r="AO200" i="555"/>
  <c r="AN200" i="555"/>
  <c r="AO199" i="555"/>
  <c r="AN199" i="555"/>
  <c r="AP198" i="555"/>
  <c r="AO198" i="555"/>
  <c r="AN198" i="555"/>
  <c r="AP197" i="555"/>
  <c r="AO197" i="555"/>
  <c r="AN197" i="555"/>
  <c r="AP196" i="555"/>
  <c r="AO196" i="555"/>
  <c r="AN196" i="555"/>
  <c r="AP195" i="555"/>
  <c r="AO195" i="555"/>
  <c r="AN195" i="555"/>
  <c r="AP194" i="555"/>
  <c r="AO194" i="555"/>
  <c r="AN194" i="555"/>
  <c r="AP193" i="555"/>
  <c r="AO193" i="555"/>
  <c r="AN193" i="555"/>
  <c r="AP192" i="555"/>
  <c r="AO192" i="555"/>
  <c r="AN192" i="555"/>
  <c r="AP191" i="555"/>
  <c r="AO191" i="555"/>
  <c r="AN191" i="555"/>
  <c r="AP190" i="555"/>
  <c r="AO190" i="555"/>
  <c r="AN190" i="555"/>
  <c r="AP189" i="555"/>
  <c r="AO189" i="555"/>
  <c r="AN189" i="555"/>
  <c r="AP188" i="555"/>
  <c r="AO188" i="555"/>
  <c r="AN188" i="555"/>
  <c r="AP187" i="555"/>
  <c r="AO187" i="555"/>
  <c r="AN187" i="555"/>
  <c r="AP186" i="555"/>
  <c r="AO186" i="555"/>
  <c r="AN186" i="555"/>
  <c r="AP185" i="555"/>
  <c r="AO185" i="555"/>
  <c r="AN185" i="555"/>
  <c r="AP184" i="555"/>
  <c r="AO184" i="555"/>
  <c r="AN184" i="555"/>
  <c r="AP183" i="555"/>
  <c r="AO183" i="555"/>
  <c r="AN183" i="555"/>
  <c r="AP182" i="555"/>
  <c r="AO182" i="555"/>
  <c r="AN182" i="555"/>
  <c r="AP181" i="555"/>
  <c r="AO181" i="555"/>
  <c r="AN181" i="555"/>
  <c r="AP180" i="555"/>
  <c r="AO180" i="555"/>
  <c r="AN180" i="555"/>
  <c r="AP179" i="555"/>
  <c r="AO179" i="555"/>
  <c r="AN179" i="555"/>
  <c r="AP178" i="555"/>
  <c r="AO178" i="555"/>
  <c r="AN178" i="555"/>
  <c r="AP177" i="555"/>
  <c r="AO177" i="555"/>
  <c r="AN177" i="555"/>
  <c r="AO176" i="555"/>
  <c r="AN176" i="555"/>
  <c r="AO175" i="555"/>
  <c r="AN175" i="555"/>
  <c r="AO174" i="555"/>
  <c r="AN174" i="555"/>
  <c r="AO173" i="555"/>
  <c r="AN173" i="555"/>
  <c r="AO172" i="555"/>
  <c r="AN172" i="555"/>
  <c r="AO171" i="555"/>
  <c r="AN171" i="555"/>
  <c r="AP170" i="555"/>
  <c r="AO170" i="555"/>
  <c r="AN170" i="555"/>
  <c r="AP169" i="555"/>
  <c r="AO169" i="555"/>
  <c r="AN169" i="555"/>
  <c r="AP168" i="555"/>
  <c r="AO168" i="555"/>
  <c r="AN168" i="555"/>
  <c r="AP167" i="555"/>
  <c r="AO167" i="555"/>
  <c r="AN167" i="555"/>
  <c r="AP166" i="555"/>
  <c r="AO166" i="555"/>
  <c r="AN166" i="555"/>
  <c r="AO164" i="555"/>
  <c r="AN164" i="555"/>
  <c r="AP163" i="555"/>
  <c r="AO163" i="555"/>
  <c r="AN163" i="555"/>
  <c r="AP162" i="555"/>
  <c r="AO162" i="555"/>
  <c r="AN162" i="555"/>
  <c r="AP161" i="555"/>
  <c r="AO161" i="555"/>
  <c r="AN161" i="555"/>
  <c r="AP160" i="555"/>
  <c r="AO160" i="555"/>
  <c r="AN160" i="555"/>
  <c r="AP159" i="555"/>
  <c r="AO159" i="555"/>
  <c r="AN159" i="555"/>
  <c r="AP158" i="555"/>
  <c r="AO158" i="555"/>
  <c r="AN158" i="555"/>
  <c r="AP157" i="555"/>
  <c r="AO157" i="555"/>
  <c r="AN157" i="555"/>
  <c r="AP156" i="555"/>
  <c r="AO156" i="555"/>
  <c r="AN156" i="555"/>
  <c r="AP155" i="555"/>
  <c r="AO155" i="555"/>
  <c r="AN155" i="555"/>
  <c r="AP154" i="555"/>
  <c r="AO154" i="555"/>
  <c r="AN154" i="555"/>
  <c r="AP153" i="555"/>
  <c r="AO153" i="555"/>
  <c r="AN153" i="555"/>
  <c r="AP152" i="555"/>
  <c r="AO152" i="555"/>
  <c r="AN152" i="555"/>
  <c r="AP151" i="555"/>
  <c r="AO151" i="555"/>
  <c r="AN151" i="555"/>
  <c r="AO150" i="555"/>
  <c r="AN150" i="555"/>
  <c r="AP149" i="555"/>
  <c r="AO149" i="555"/>
  <c r="AN149" i="555"/>
  <c r="AO148" i="555"/>
  <c r="AN148" i="555"/>
  <c r="AP147" i="555"/>
  <c r="AO147" i="555"/>
  <c r="AN147" i="555"/>
  <c r="AP146" i="555"/>
  <c r="AO146" i="555"/>
  <c r="AN146" i="555"/>
  <c r="AP145" i="555"/>
  <c r="AO145" i="555"/>
  <c r="AN145" i="555"/>
  <c r="AP144" i="555"/>
  <c r="AO144" i="555"/>
  <c r="AN144" i="555"/>
  <c r="AP143" i="555"/>
  <c r="AO143" i="555"/>
  <c r="AN143" i="555"/>
  <c r="AP142" i="555"/>
  <c r="AO142" i="555"/>
  <c r="AN142" i="555"/>
  <c r="AP141" i="555"/>
  <c r="AO141" i="555"/>
  <c r="AN141" i="555"/>
  <c r="AP140" i="555"/>
  <c r="AO140" i="555"/>
  <c r="AN140" i="555"/>
  <c r="AP139" i="555"/>
  <c r="AO139" i="555"/>
  <c r="AN139" i="555"/>
  <c r="AP138" i="555"/>
  <c r="AO138" i="555"/>
  <c r="AN138" i="555"/>
  <c r="AP137" i="555"/>
  <c r="AO137" i="555"/>
  <c r="AN137" i="555"/>
  <c r="AP136" i="555"/>
  <c r="AO136" i="555"/>
  <c r="AN136" i="555"/>
  <c r="AP135" i="555"/>
  <c r="AO135" i="555"/>
  <c r="AN135" i="555"/>
  <c r="AP134" i="555"/>
  <c r="AO134" i="555"/>
  <c r="AN134" i="555"/>
  <c r="AP133" i="555"/>
  <c r="AO133" i="555"/>
  <c r="AN133" i="555"/>
  <c r="AP132" i="555"/>
  <c r="AO132" i="555"/>
  <c r="AN132" i="555"/>
  <c r="AO131" i="555"/>
  <c r="AN131" i="555"/>
  <c r="AP130" i="555"/>
  <c r="AO130" i="555"/>
  <c r="AN130" i="555"/>
  <c r="AP129" i="555"/>
  <c r="AO129" i="555"/>
  <c r="AN129" i="555"/>
  <c r="AP128" i="555"/>
  <c r="AO128" i="555"/>
  <c r="AN128" i="555"/>
  <c r="AP127" i="555"/>
  <c r="AO127" i="555"/>
  <c r="AN127" i="555"/>
  <c r="AP126" i="555"/>
  <c r="AO126" i="555"/>
  <c r="AN126" i="555"/>
  <c r="AP125" i="555"/>
  <c r="AO125" i="555"/>
  <c r="AN125" i="555"/>
  <c r="AP124" i="555"/>
  <c r="AO124" i="555"/>
  <c r="AN124" i="555"/>
  <c r="AP123" i="555"/>
  <c r="AO123" i="555"/>
  <c r="AN123" i="555"/>
  <c r="AO122" i="555"/>
  <c r="AN122" i="555"/>
  <c r="AO121" i="555"/>
  <c r="AN121" i="555"/>
  <c r="AO120" i="555"/>
  <c r="AN120" i="555"/>
  <c r="AP119" i="555"/>
  <c r="AO119" i="555"/>
  <c r="AO118" i="555"/>
  <c r="AN118" i="555"/>
  <c r="AP117" i="555"/>
  <c r="AO117" i="555"/>
  <c r="AP116" i="555"/>
  <c r="AO116" i="555"/>
  <c r="AP115" i="555"/>
  <c r="AO115" i="555"/>
  <c r="AN115" i="555"/>
  <c r="AP114" i="555"/>
  <c r="AO114" i="555"/>
  <c r="AN114" i="555"/>
  <c r="AP113" i="555"/>
  <c r="AO113" i="555"/>
  <c r="AN113" i="555"/>
  <c r="AP111" i="555"/>
  <c r="AO111" i="555"/>
  <c r="AN111" i="555"/>
  <c r="AP110" i="555"/>
  <c r="AO110" i="555"/>
  <c r="AN110" i="555"/>
  <c r="AP109" i="555"/>
  <c r="AO109" i="555"/>
  <c r="AN109" i="555"/>
  <c r="AP108" i="555"/>
  <c r="AO108" i="555"/>
  <c r="AN108" i="555"/>
  <c r="AP107" i="555"/>
  <c r="AO107" i="555"/>
  <c r="AN107" i="555"/>
  <c r="AP106" i="555"/>
  <c r="AO106" i="555"/>
  <c r="AN106" i="555"/>
  <c r="AP105" i="555"/>
  <c r="AO105" i="555"/>
  <c r="AN105" i="555"/>
  <c r="AP104" i="555"/>
  <c r="AO104" i="555"/>
  <c r="AN104" i="555"/>
  <c r="AP103" i="555"/>
  <c r="AO103" i="555"/>
  <c r="AN103" i="555"/>
  <c r="AP102" i="555"/>
  <c r="AO102" i="555"/>
  <c r="AN102" i="555"/>
  <c r="AP101" i="555"/>
  <c r="AO101" i="555"/>
  <c r="AN101" i="555"/>
  <c r="AP100" i="555"/>
  <c r="AO100" i="555"/>
  <c r="AN100" i="555"/>
  <c r="AP99" i="555"/>
  <c r="AO99" i="555"/>
  <c r="AN99" i="555"/>
  <c r="AP98" i="555"/>
  <c r="AO98" i="555"/>
  <c r="AN98" i="555"/>
  <c r="AO96" i="555"/>
  <c r="AN96" i="555"/>
  <c r="AP95" i="555"/>
  <c r="AO95" i="555"/>
  <c r="AO94" i="555"/>
  <c r="AN94" i="555"/>
  <c r="AO93" i="555"/>
  <c r="AN93" i="555"/>
  <c r="AO92" i="555"/>
  <c r="AN92" i="555"/>
  <c r="AO91" i="555"/>
  <c r="AN91" i="555"/>
  <c r="AO90" i="555"/>
  <c r="AN90" i="555"/>
  <c r="AO89" i="555"/>
  <c r="AN89" i="555"/>
  <c r="AO88" i="555"/>
  <c r="AN88" i="555"/>
  <c r="AO87" i="555"/>
  <c r="AN87" i="555"/>
  <c r="AO86" i="555"/>
  <c r="AN86" i="555"/>
  <c r="AO85" i="555"/>
  <c r="AN85" i="555"/>
  <c r="AP84" i="555"/>
  <c r="AN84" i="555"/>
  <c r="AP83" i="555"/>
  <c r="AO83" i="555"/>
  <c r="AP82" i="555"/>
  <c r="AO82" i="555"/>
  <c r="AP81" i="555"/>
  <c r="AO81" i="555"/>
  <c r="AP80" i="555"/>
  <c r="AO80" i="555"/>
  <c r="AP79" i="555"/>
  <c r="AO79" i="555"/>
  <c r="AP78" i="555"/>
  <c r="AO78" i="555"/>
  <c r="AP77" i="555"/>
  <c r="AO77" i="555"/>
  <c r="AP76" i="555"/>
  <c r="AO76" i="555"/>
  <c r="AP75" i="555"/>
  <c r="AO75" i="555"/>
  <c r="AP74" i="555"/>
  <c r="AO74" i="555"/>
  <c r="AP73" i="555"/>
  <c r="AO73" i="555"/>
  <c r="AP72" i="555"/>
  <c r="AO72" i="555"/>
  <c r="AP70" i="555"/>
  <c r="AN70" i="555"/>
  <c r="AP69" i="555"/>
  <c r="AO69" i="555"/>
  <c r="AO68" i="555"/>
  <c r="AN68" i="555"/>
  <c r="AP67" i="555"/>
  <c r="AO67" i="555"/>
  <c r="AO66" i="555"/>
  <c r="AN66" i="555"/>
  <c r="AO65" i="555"/>
  <c r="AN65" i="555"/>
  <c r="AO64" i="555"/>
  <c r="AN64" i="555"/>
  <c r="AO61" i="555"/>
  <c r="AN61" i="555"/>
  <c r="AO58" i="555"/>
  <c r="AN58" i="555"/>
  <c r="AO57" i="555"/>
  <c r="AN57" i="555"/>
  <c r="AP56" i="555"/>
  <c r="AO56" i="555"/>
  <c r="AN56" i="555"/>
  <c r="AO55" i="555"/>
  <c r="AN55" i="555"/>
  <c r="AO54" i="555"/>
  <c r="AN54" i="555"/>
  <c r="AO53" i="555"/>
  <c r="AN53" i="555"/>
  <c r="AO52" i="555"/>
  <c r="AN52" i="555"/>
  <c r="AO51" i="555"/>
  <c r="AN51" i="555"/>
  <c r="AO50" i="555"/>
  <c r="AN50" i="555"/>
  <c r="AO49" i="555"/>
  <c r="AN49" i="555"/>
  <c r="AP48" i="555"/>
  <c r="AO48" i="555"/>
  <c r="AO47" i="555"/>
  <c r="AN47" i="555"/>
  <c r="AO46" i="555"/>
  <c r="AN46" i="555"/>
  <c r="AP45" i="555"/>
  <c r="AO45" i="555"/>
  <c r="AP44" i="555"/>
  <c r="AN44" i="555"/>
  <c r="AP43" i="555"/>
  <c r="AO43" i="555"/>
  <c r="AP42" i="555"/>
  <c r="AN42" i="555"/>
  <c r="AP40" i="555"/>
  <c r="AO40" i="555"/>
  <c r="AP38" i="555"/>
  <c r="AN38" i="555"/>
  <c r="AP37" i="555"/>
  <c r="AO37" i="555"/>
  <c r="AP36" i="555"/>
  <c r="AN36" i="555"/>
  <c r="AP35" i="555"/>
  <c r="AO35" i="555"/>
  <c r="AP34" i="555"/>
  <c r="AN34" i="555"/>
  <c r="AP33" i="555"/>
  <c r="AO33" i="555"/>
  <c r="AO32" i="555"/>
  <c r="AN32" i="555"/>
  <c r="AO31" i="555"/>
  <c r="AN31" i="555"/>
  <c r="AO30" i="555"/>
  <c r="AN30" i="555"/>
  <c r="AO29" i="555"/>
  <c r="AN29" i="555"/>
  <c r="AO28" i="555"/>
  <c r="AN28" i="555"/>
  <c r="AO27" i="555"/>
  <c r="AN27" i="555"/>
  <c r="AO26" i="555"/>
  <c r="AN26" i="555"/>
  <c r="AO25" i="555"/>
  <c r="AN25" i="555"/>
  <c r="AO24" i="555"/>
  <c r="AN24" i="555"/>
  <c r="AO23" i="555"/>
  <c r="AN23" i="555"/>
  <c r="AP20" i="555"/>
  <c r="AN20" i="555"/>
  <c r="AP19" i="555"/>
  <c r="AO19" i="555"/>
  <c r="AP18" i="555"/>
  <c r="AN18" i="555"/>
  <c r="AP17" i="555"/>
  <c r="AO17" i="555"/>
  <c r="AP13" i="555"/>
  <c r="AP12" i="555"/>
  <c r="AP10" i="555"/>
  <c r="AP9" i="555"/>
  <c r="AO14" i="555"/>
  <c r="AN14" i="555"/>
  <c r="AN13" i="555"/>
  <c r="AO12" i="555"/>
  <c r="AN10" i="555"/>
  <c r="AO9" i="555"/>
  <c r="AF1217" i="555"/>
  <c r="AE1217" i="555"/>
  <c r="AE1216" i="555"/>
  <c r="AD1216" i="555"/>
  <c r="AF1215" i="555"/>
  <c r="AE1215" i="555"/>
  <c r="AE1214" i="555"/>
  <c r="AD1214" i="555"/>
  <c r="AF1213" i="555"/>
  <c r="AE1213" i="555"/>
  <c r="AD1213" i="555"/>
  <c r="AF1212" i="555"/>
  <c r="AD1212" i="555"/>
  <c r="AF1211" i="555"/>
  <c r="AE1211" i="555"/>
  <c r="AD1211" i="555"/>
  <c r="AF1210" i="555"/>
  <c r="AE1210" i="555"/>
  <c r="AF1209" i="555"/>
  <c r="AE1209" i="555"/>
  <c r="AD1209" i="555"/>
  <c r="AF1208" i="555"/>
  <c r="AD1208" i="555"/>
  <c r="AF1207" i="555"/>
  <c r="AE1207" i="555"/>
  <c r="AF1206" i="555"/>
  <c r="AE1206" i="555"/>
  <c r="AD1206" i="555"/>
  <c r="AF1205" i="555"/>
  <c r="AE1205" i="555"/>
  <c r="AD1205" i="555"/>
  <c r="AE1204" i="555"/>
  <c r="AD1204" i="555"/>
  <c r="AF1203" i="555"/>
  <c r="AE1203" i="555"/>
  <c r="AD1203" i="555"/>
  <c r="AF1202" i="555"/>
  <c r="AE1202" i="555"/>
  <c r="AD1202" i="555"/>
  <c r="AE1201" i="555"/>
  <c r="AD1201" i="555"/>
  <c r="AE1200" i="555"/>
  <c r="AD1200" i="555"/>
  <c r="AE1199" i="555"/>
  <c r="AD1199" i="555"/>
  <c r="AE1198" i="555"/>
  <c r="AD1198" i="555"/>
  <c r="AF1187" i="555"/>
  <c r="AE1187" i="555"/>
  <c r="AE1186" i="555"/>
  <c r="AD1186" i="555"/>
  <c r="AF1185" i="555"/>
  <c r="AE1185" i="555"/>
  <c r="AF1184" i="555"/>
  <c r="AE1184" i="555"/>
  <c r="AF1183" i="555"/>
  <c r="AE1183" i="555"/>
  <c r="AF1182" i="555"/>
  <c r="AE1182" i="555"/>
  <c r="AF1181" i="555"/>
  <c r="AE1181" i="555"/>
  <c r="AD1181" i="555"/>
  <c r="AF1180" i="555"/>
  <c r="AE1180" i="555"/>
  <c r="AF1179" i="555"/>
  <c r="AE1179" i="555"/>
  <c r="AD1179" i="555"/>
  <c r="AE1178" i="555"/>
  <c r="AD1178" i="555"/>
  <c r="AF1177" i="555"/>
  <c r="AE1177" i="555"/>
  <c r="AD1177" i="555"/>
  <c r="AF1175" i="555"/>
  <c r="AE1175" i="555"/>
  <c r="AD1175" i="555"/>
  <c r="AF1174" i="555"/>
  <c r="AE1174" i="555"/>
  <c r="AD1174" i="555"/>
  <c r="AF1173" i="555"/>
  <c r="AD1173" i="555"/>
  <c r="AF1172" i="555"/>
  <c r="AD1172" i="555"/>
  <c r="AF1171" i="555"/>
  <c r="AE1171" i="555"/>
  <c r="AD1171" i="555"/>
  <c r="AF1170" i="555"/>
  <c r="AE1170" i="555"/>
  <c r="AD1170" i="555"/>
  <c r="AF1169" i="555"/>
  <c r="AE1169" i="555"/>
  <c r="AD1169" i="555"/>
  <c r="AF1168" i="555"/>
  <c r="AE1168" i="555"/>
  <c r="AD1168" i="555"/>
  <c r="AF1167" i="555"/>
  <c r="AE1167" i="555"/>
  <c r="AD1167" i="555"/>
  <c r="AF1166" i="555"/>
  <c r="AE1166" i="555"/>
  <c r="AD1166" i="555"/>
  <c r="AE1165" i="555"/>
  <c r="AD1165" i="555"/>
  <c r="AE1164" i="555"/>
  <c r="AD1164" i="555"/>
  <c r="AF1163" i="555"/>
  <c r="AE1163" i="555"/>
  <c r="AF1162" i="555"/>
  <c r="AE1162" i="555"/>
  <c r="AD1162" i="555"/>
  <c r="AF1161" i="555"/>
  <c r="AE1161" i="555"/>
  <c r="AD1161" i="555"/>
  <c r="AF1160" i="555"/>
  <c r="AE1160" i="555"/>
  <c r="AF1159" i="555"/>
  <c r="AE1159" i="555"/>
  <c r="AF1158" i="555"/>
  <c r="AE1158" i="555"/>
  <c r="AE1157" i="555"/>
  <c r="AD1157" i="555"/>
  <c r="AF1156" i="555"/>
  <c r="AE1156" i="555"/>
  <c r="AD1156" i="555"/>
  <c r="AE1155" i="555"/>
  <c r="AD1155" i="555"/>
  <c r="AE1154" i="555"/>
  <c r="AD1154" i="555"/>
  <c r="AE1153" i="555"/>
  <c r="AD1153" i="555"/>
  <c r="AF1152" i="555"/>
  <c r="AE1152" i="555"/>
  <c r="AD1152" i="555"/>
  <c r="AF1147" i="555"/>
  <c r="AE1147" i="555"/>
  <c r="AE1146" i="555"/>
  <c r="AD1146" i="555"/>
  <c r="AF1144" i="555"/>
  <c r="AD1144" i="555"/>
  <c r="AF1143" i="555"/>
  <c r="AE1143" i="555"/>
  <c r="AD1143" i="555"/>
  <c r="AF1142" i="555"/>
  <c r="AE1142" i="555"/>
  <c r="AD1142" i="555"/>
  <c r="AF1140" i="555"/>
  <c r="AE1140" i="555"/>
  <c r="AD1140" i="555"/>
  <c r="AF1139" i="555"/>
  <c r="AE1139" i="555"/>
  <c r="AD1139" i="555"/>
  <c r="AF1138" i="555"/>
  <c r="AE1138" i="555"/>
  <c r="AD1138" i="555"/>
  <c r="AF1129" i="555"/>
  <c r="AE1129" i="555"/>
  <c r="AD1129" i="555"/>
  <c r="AF1128" i="555"/>
  <c r="AE1128" i="555"/>
  <c r="AD1128" i="555"/>
  <c r="AE1127" i="555"/>
  <c r="AD1127" i="555"/>
  <c r="AE1126" i="555"/>
  <c r="AD1126" i="555"/>
  <c r="AE1125" i="555"/>
  <c r="AD1125" i="555"/>
  <c r="AE1124" i="555"/>
  <c r="AD1124" i="555"/>
  <c r="AE1123" i="555"/>
  <c r="AD1123" i="555"/>
  <c r="AE1122" i="555"/>
  <c r="AD1122" i="555"/>
  <c r="AE1121" i="555"/>
  <c r="AD1121" i="555"/>
  <c r="AE1120" i="555"/>
  <c r="AD1120" i="555"/>
  <c r="AE1118" i="555"/>
  <c r="AD1118" i="555"/>
  <c r="AE1117" i="555"/>
  <c r="AD1117" i="555"/>
  <c r="AE1116" i="555"/>
  <c r="AD1116" i="555"/>
  <c r="AE1115" i="555"/>
  <c r="AD1115" i="555"/>
  <c r="AE1114" i="555"/>
  <c r="AD1114" i="555"/>
  <c r="AE1113" i="555"/>
  <c r="AD1113" i="555"/>
  <c r="AE1112" i="555"/>
  <c r="AD1112" i="555"/>
  <c r="AE1111" i="555"/>
  <c r="AD1111" i="555"/>
  <c r="AE1110" i="555"/>
  <c r="AD1110" i="555"/>
  <c r="AE1109" i="555"/>
  <c r="AD1109" i="555"/>
  <c r="AE1108" i="555"/>
  <c r="AD1108" i="555"/>
  <c r="AE1107" i="555"/>
  <c r="AD1107" i="555"/>
  <c r="AE1106" i="555"/>
  <c r="AD1106" i="555"/>
  <c r="AE1105" i="555"/>
  <c r="AD1105" i="555"/>
  <c r="AE1104" i="555"/>
  <c r="AD1104" i="555"/>
  <c r="AF1103" i="555"/>
  <c r="AE1103" i="555"/>
  <c r="AD1103" i="555"/>
  <c r="AE1102" i="555"/>
  <c r="AD1102" i="555"/>
  <c r="AE1101" i="555"/>
  <c r="AD1101" i="555"/>
  <c r="AE1100" i="555"/>
  <c r="AD1100" i="555"/>
  <c r="AE1099" i="555"/>
  <c r="AD1099" i="555"/>
  <c r="AE1098" i="555"/>
  <c r="AD1098" i="555"/>
  <c r="AE1097" i="555"/>
  <c r="AD1097" i="555"/>
  <c r="AE1096" i="555"/>
  <c r="AD1096" i="555"/>
  <c r="AE1095" i="555"/>
  <c r="AD1095" i="555"/>
  <c r="AE1094" i="555"/>
  <c r="AD1094" i="555"/>
  <c r="AE1093" i="555"/>
  <c r="AD1093" i="555"/>
  <c r="AE1092" i="555"/>
  <c r="AD1092" i="555"/>
  <c r="AE1091" i="555"/>
  <c r="AD1091" i="555"/>
  <c r="AE1090" i="555"/>
  <c r="AD1090" i="555"/>
  <c r="AF1089" i="555"/>
  <c r="AE1089" i="555"/>
  <c r="AD1089" i="555"/>
  <c r="AF1088" i="555"/>
  <c r="AE1088" i="555"/>
  <c r="AD1088" i="555"/>
  <c r="AF1087" i="555"/>
  <c r="AE1087" i="555"/>
  <c r="AD1087" i="555"/>
  <c r="AF1086" i="555"/>
  <c r="AE1086" i="555"/>
  <c r="AD1086" i="555"/>
  <c r="AE1085" i="555"/>
  <c r="AD1085" i="555"/>
  <c r="AF1080" i="555"/>
  <c r="AE1080" i="555"/>
  <c r="AD1080" i="555"/>
  <c r="AF1079" i="555"/>
  <c r="AE1079" i="555"/>
  <c r="AD1079" i="555"/>
  <c r="AF1078" i="555"/>
  <c r="AE1078" i="555"/>
  <c r="AD1078" i="555"/>
  <c r="AF1077" i="555"/>
  <c r="AE1077" i="555"/>
  <c r="AD1077" i="555"/>
  <c r="AE1074" i="555"/>
  <c r="AD1074" i="555"/>
  <c r="AE1073" i="555"/>
  <c r="AD1073" i="555"/>
  <c r="AE1072" i="555"/>
  <c r="AD1072" i="555"/>
  <c r="AF1069" i="555"/>
  <c r="AE1069" i="555"/>
  <c r="AD1069" i="555"/>
  <c r="AF1068" i="555"/>
  <c r="AE1068" i="555"/>
  <c r="AD1068" i="555"/>
  <c r="AE1067" i="555"/>
  <c r="AD1067" i="555"/>
  <c r="AE1066" i="555"/>
  <c r="AD1066" i="555"/>
  <c r="AE1060" i="555"/>
  <c r="AD1060" i="555"/>
  <c r="AE1057" i="555"/>
  <c r="AD1057" i="555"/>
  <c r="AF1052" i="555"/>
  <c r="AE1052" i="555"/>
  <c r="AD1052" i="555"/>
  <c r="AF1051" i="555"/>
  <c r="AE1051" i="555"/>
  <c r="AD1051" i="555"/>
  <c r="AF1050" i="555"/>
  <c r="AE1050" i="555"/>
  <c r="AD1050" i="555"/>
  <c r="AE1049" i="555"/>
  <c r="AD1049" i="555"/>
  <c r="AE1048" i="555"/>
  <c r="AD1048" i="555"/>
  <c r="AE1047" i="555"/>
  <c r="AD1047" i="555"/>
  <c r="AE1046" i="555"/>
  <c r="AD1046" i="555"/>
  <c r="AE1045" i="555"/>
  <c r="AD1045" i="555"/>
  <c r="AE1044" i="555"/>
  <c r="AD1044" i="555"/>
  <c r="AF1043" i="555"/>
  <c r="AE1043" i="555"/>
  <c r="AD1043" i="555"/>
  <c r="AF1042" i="555"/>
  <c r="AE1042" i="555"/>
  <c r="AD1042" i="555"/>
  <c r="AF1041" i="555"/>
  <c r="AE1041" i="555"/>
  <c r="AD1041" i="555"/>
  <c r="AF1040" i="555"/>
  <c r="AE1040" i="555"/>
  <c r="AD1040" i="555"/>
  <c r="AE1039" i="555"/>
  <c r="AD1039" i="555"/>
  <c r="AF1038" i="555"/>
  <c r="AE1038" i="555"/>
  <c r="AD1038" i="555"/>
  <c r="AF1037" i="555"/>
  <c r="AE1037" i="555"/>
  <c r="AD1037" i="555"/>
  <c r="AF1036" i="555"/>
  <c r="AE1036" i="555"/>
  <c r="AD1036" i="555"/>
  <c r="AF1035" i="555"/>
  <c r="AE1035" i="555"/>
  <c r="AD1035" i="555"/>
  <c r="AF1034" i="555"/>
  <c r="AE1034" i="555"/>
  <c r="AD1034" i="555"/>
  <c r="AF1031" i="555"/>
  <c r="AE1031" i="555"/>
  <c r="AD1031" i="555"/>
  <c r="AF1029" i="555"/>
  <c r="AE1029" i="555"/>
  <c r="AD1029" i="555"/>
  <c r="AF1028" i="555"/>
  <c r="AE1028" i="555"/>
  <c r="AD1028" i="555"/>
  <c r="AE1027" i="555"/>
  <c r="AD1027" i="555"/>
  <c r="AE1026" i="555"/>
  <c r="AD1026" i="555"/>
  <c r="AE1025" i="555"/>
  <c r="AD1025" i="555"/>
  <c r="AE1024" i="555"/>
  <c r="AD1024" i="555"/>
  <c r="AF1023" i="555"/>
  <c r="AE1023" i="555"/>
  <c r="AD1023" i="555"/>
  <c r="AF1022" i="555"/>
  <c r="AE1022" i="555"/>
  <c r="AD1022" i="555"/>
  <c r="AF1021" i="555"/>
  <c r="AE1021" i="555"/>
  <c r="AD1021" i="555"/>
  <c r="AF1020" i="555"/>
  <c r="AE1020" i="555"/>
  <c r="AD1020" i="555"/>
  <c r="AF1019" i="555"/>
  <c r="AE1019" i="555"/>
  <c r="AD1019" i="555"/>
  <c r="AF1018" i="555"/>
  <c r="AE1018" i="555"/>
  <c r="AD1018" i="555"/>
  <c r="AF1017" i="555"/>
  <c r="AD1017" i="555"/>
  <c r="AF1016" i="555"/>
  <c r="AD1016" i="555"/>
  <c r="AF1015" i="555"/>
  <c r="AE1015" i="555"/>
  <c r="AF1014" i="555"/>
  <c r="AE1014" i="555"/>
  <c r="AF1013" i="555"/>
  <c r="AD1013" i="555"/>
  <c r="AF1012" i="555"/>
  <c r="AE1012" i="555"/>
  <c r="AE1011" i="555"/>
  <c r="AD1011" i="555"/>
  <c r="AE1010" i="555"/>
  <c r="AD1010" i="555"/>
  <c r="AE1009" i="555"/>
  <c r="AD1009" i="555"/>
  <c r="AE1008" i="555"/>
  <c r="AD1008" i="555"/>
  <c r="AE1007" i="555"/>
  <c r="AD1007" i="555"/>
  <c r="AF1006" i="555"/>
  <c r="AE1006" i="555"/>
  <c r="AD1006" i="555"/>
  <c r="AF1005" i="555"/>
  <c r="AE1005" i="555"/>
  <c r="AD1005" i="555"/>
  <c r="AF1004" i="555"/>
  <c r="AE1004" i="555"/>
  <c r="AD1004" i="555"/>
  <c r="AE1003" i="555"/>
  <c r="AD1003" i="555"/>
  <c r="AE1002" i="555"/>
  <c r="AD1002" i="555"/>
  <c r="AE1001" i="555"/>
  <c r="AD1001" i="555"/>
  <c r="AE1000" i="555"/>
  <c r="AD1000" i="555"/>
  <c r="AE999" i="555"/>
  <c r="AD999" i="555"/>
  <c r="AE998" i="555"/>
  <c r="AD998" i="555"/>
  <c r="AE997" i="555"/>
  <c r="AD997" i="555"/>
  <c r="AE996" i="555"/>
  <c r="AD996" i="555"/>
  <c r="AE995" i="555"/>
  <c r="AD995" i="555"/>
  <c r="AE994" i="555"/>
  <c r="AD994" i="555"/>
  <c r="AE993" i="555"/>
  <c r="AD993" i="555"/>
  <c r="AE992" i="555"/>
  <c r="AD992" i="555"/>
  <c r="AE991" i="555"/>
  <c r="AD991" i="555"/>
  <c r="AE990" i="555"/>
  <c r="AD990" i="555"/>
  <c r="AE989" i="555"/>
  <c r="AD989" i="555"/>
  <c r="AE988" i="555"/>
  <c r="AD988" i="555"/>
  <c r="AE987" i="555"/>
  <c r="AD987" i="555"/>
  <c r="AE986" i="555"/>
  <c r="AD986" i="555"/>
  <c r="AE985" i="555"/>
  <c r="AD985" i="555"/>
  <c r="AE984" i="555"/>
  <c r="AD984" i="555"/>
  <c r="AE983" i="555"/>
  <c r="AD983" i="555"/>
  <c r="AE982" i="555"/>
  <c r="AD982" i="555"/>
  <c r="AF981" i="555"/>
  <c r="AE981" i="555"/>
  <c r="AD981" i="555"/>
  <c r="AF980" i="555"/>
  <c r="AE980" i="555"/>
  <c r="AD980" i="555"/>
  <c r="AF979" i="555"/>
  <c r="AE979" i="555"/>
  <c r="AD979" i="555"/>
  <c r="AF978" i="555"/>
  <c r="AE978" i="555"/>
  <c r="AD978" i="555"/>
  <c r="AF977" i="555"/>
  <c r="AE977" i="555"/>
  <c r="AD977" i="555"/>
  <c r="AF976" i="555"/>
  <c r="AE976" i="555"/>
  <c r="AD976" i="555"/>
  <c r="AF975" i="555"/>
  <c r="AE975" i="555"/>
  <c r="AD975" i="555"/>
  <c r="AF974" i="555"/>
  <c r="AE974" i="555"/>
  <c r="AD974" i="555"/>
  <c r="AF973" i="555"/>
  <c r="AE973" i="555"/>
  <c r="AD973" i="555"/>
  <c r="AF972" i="555"/>
  <c r="AE972" i="555"/>
  <c r="AD972" i="555"/>
  <c r="AF971" i="555"/>
  <c r="AE971" i="555"/>
  <c r="AD971" i="555"/>
  <c r="AF970" i="555"/>
  <c r="AE970" i="555"/>
  <c r="AD970" i="555"/>
  <c r="AF969" i="555"/>
  <c r="AE969" i="555"/>
  <c r="AD969" i="555"/>
  <c r="AF968" i="555"/>
  <c r="AE968" i="555"/>
  <c r="AD968" i="555"/>
  <c r="AF967" i="555"/>
  <c r="AE967" i="555"/>
  <c r="AD967" i="555"/>
  <c r="AF966" i="555"/>
  <c r="AE966" i="555"/>
  <c r="AD966" i="555"/>
  <c r="AE965" i="555"/>
  <c r="AD965" i="555"/>
  <c r="AE964" i="555"/>
  <c r="AD964" i="555"/>
  <c r="AE963" i="555"/>
  <c r="AD963" i="555"/>
  <c r="AE962" i="555"/>
  <c r="AD962" i="555"/>
  <c r="AF961" i="555"/>
  <c r="AE961" i="555"/>
  <c r="AD961" i="555"/>
  <c r="AF960" i="555"/>
  <c r="AE960" i="555"/>
  <c r="AD960" i="555"/>
  <c r="AE959" i="555"/>
  <c r="AD959" i="555"/>
  <c r="AE958" i="555"/>
  <c r="AD958" i="555"/>
  <c r="AF957" i="555"/>
  <c r="AE957" i="555"/>
  <c r="AD957" i="555"/>
  <c r="AF956" i="555"/>
  <c r="AE956" i="555"/>
  <c r="AD956" i="555"/>
  <c r="AF954" i="555"/>
  <c r="AE954" i="555"/>
  <c r="AD954" i="555"/>
  <c r="AF953" i="555"/>
  <c r="AE953" i="555"/>
  <c r="AD953" i="555"/>
  <c r="AF951" i="555"/>
  <c r="AE951" i="555"/>
  <c r="AD951" i="555"/>
  <c r="AF950" i="555"/>
  <c r="AE950" i="555"/>
  <c r="AD950" i="555"/>
  <c r="AF949" i="555"/>
  <c r="AE949" i="555"/>
  <c r="AD949" i="555"/>
  <c r="AF948" i="555"/>
  <c r="AE948" i="555"/>
  <c r="AD948" i="555"/>
  <c r="AF947" i="555"/>
  <c r="AE947" i="555"/>
  <c r="AD947" i="555"/>
  <c r="AF946" i="555"/>
  <c r="AE946" i="555"/>
  <c r="AD946" i="555"/>
  <c r="AF945" i="555"/>
  <c r="AE945" i="555"/>
  <c r="AD945" i="555"/>
  <c r="AF944" i="555"/>
  <c r="AE944" i="555"/>
  <c r="AD944" i="555"/>
  <c r="AF943" i="555"/>
  <c r="AE943" i="555"/>
  <c r="AD943" i="555"/>
  <c r="AF942" i="555"/>
  <c r="AE942" i="555"/>
  <c r="AD942" i="555"/>
  <c r="AF941" i="555"/>
  <c r="AE941" i="555"/>
  <c r="AD941" i="555"/>
  <c r="AF940" i="555"/>
  <c r="AE940" i="555"/>
  <c r="AD940" i="555"/>
  <c r="AF939" i="555"/>
  <c r="AE939" i="555"/>
  <c r="AD939" i="555"/>
  <c r="AF938" i="555"/>
  <c r="AE938" i="555"/>
  <c r="AD938" i="555"/>
  <c r="AF937" i="555"/>
  <c r="AE937" i="555"/>
  <c r="AD937" i="555"/>
  <c r="AF936" i="555"/>
  <c r="AE936" i="555"/>
  <c r="AD936" i="555"/>
  <c r="AF935" i="555"/>
  <c r="AE935" i="555"/>
  <c r="AD935" i="555"/>
  <c r="AF934" i="555"/>
  <c r="AE934" i="555"/>
  <c r="AD934" i="555"/>
  <c r="AF933" i="555"/>
  <c r="AE933" i="555"/>
  <c r="AD933" i="555"/>
  <c r="AF932" i="555"/>
  <c r="AE932" i="555"/>
  <c r="AD932" i="555"/>
  <c r="AF931" i="555"/>
  <c r="AE931" i="555"/>
  <c r="AD931" i="555"/>
  <c r="AF930" i="555"/>
  <c r="AE930" i="555"/>
  <c r="AD930" i="555"/>
  <c r="AF929" i="555"/>
  <c r="AE929" i="555"/>
  <c r="AD929" i="555"/>
  <c r="AF928" i="555"/>
  <c r="AE928" i="555"/>
  <c r="AD928" i="555"/>
  <c r="AF927" i="555"/>
  <c r="AE927" i="555"/>
  <c r="AD927" i="555"/>
  <c r="AF926" i="555"/>
  <c r="AE926" i="555"/>
  <c r="AD926" i="555"/>
  <c r="AF925" i="555"/>
  <c r="AE925" i="555"/>
  <c r="AD925" i="555"/>
  <c r="AF924" i="555"/>
  <c r="AE924" i="555"/>
  <c r="AD924" i="555"/>
  <c r="AF923" i="555"/>
  <c r="AE923" i="555"/>
  <c r="AD923" i="555"/>
  <c r="AF919" i="555"/>
  <c r="AE919" i="555"/>
  <c r="AD919" i="555"/>
  <c r="AF918" i="555"/>
  <c r="AE918" i="555"/>
  <c r="AD918" i="555"/>
  <c r="AF917" i="555"/>
  <c r="AE917" i="555"/>
  <c r="AD917" i="555"/>
  <c r="AF916" i="555"/>
  <c r="AE916" i="555"/>
  <c r="AD916" i="555"/>
  <c r="AF915" i="555"/>
  <c r="AE915" i="555"/>
  <c r="AD915" i="555"/>
  <c r="AE914" i="555"/>
  <c r="AD914" i="555"/>
  <c r="AF912" i="555"/>
  <c r="AE912" i="555"/>
  <c r="AD912" i="555"/>
  <c r="AF911" i="555"/>
  <c r="AE911" i="555"/>
  <c r="AD911" i="555"/>
  <c r="AF910" i="555"/>
  <c r="AE910" i="555"/>
  <c r="AD910" i="555"/>
  <c r="AF909" i="555"/>
  <c r="AE909" i="555"/>
  <c r="AD909" i="555"/>
  <c r="AF908" i="555"/>
  <c r="AE908" i="555"/>
  <c r="AD908" i="555"/>
  <c r="AF907" i="555"/>
  <c r="AE907" i="555"/>
  <c r="AD907" i="555"/>
  <c r="AF906" i="555"/>
  <c r="AE906" i="555"/>
  <c r="AD906" i="555"/>
  <c r="AF905" i="555"/>
  <c r="AE905" i="555"/>
  <c r="AD905" i="555"/>
  <c r="AF903" i="555"/>
  <c r="AE903" i="555"/>
  <c r="AD903" i="555"/>
  <c r="AF902" i="555"/>
  <c r="AE902" i="555"/>
  <c r="AD902" i="555"/>
  <c r="AF901" i="555"/>
  <c r="AE901" i="555"/>
  <c r="AE899" i="555"/>
  <c r="AD899" i="555"/>
  <c r="AE898" i="555"/>
  <c r="AD898" i="555"/>
  <c r="AE897" i="555"/>
  <c r="AD897" i="555"/>
  <c r="AF896" i="555"/>
  <c r="AE896" i="555"/>
  <c r="AD896" i="555"/>
  <c r="AF895" i="555"/>
  <c r="AE895" i="555"/>
  <c r="AD895" i="555"/>
  <c r="AF894" i="555"/>
  <c r="AE894" i="555"/>
  <c r="AD894" i="555"/>
  <c r="AF893" i="555"/>
  <c r="AE893" i="555"/>
  <c r="AD893" i="555"/>
  <c r="AF892" i="555"/>
  <c r="AE892" i="555"/>
  <c r="AD892" i="555"/>
  <c r="AF891" i="555"/>
  <c r="AE891" i="555"/>
  <c r="AD891" i="555"/>
  <c r="AF890" i="555"/>
  <c r="AE890" i="555"/>
  <c r="AD890" i="555"/>
  <c r="AF889" i="555"/>
  <c r="AE889" i="555"/>
  <c r="AD889" i="555"/>
  <c r="AF886" i="555"/>
  <c r="AE886" i="555"/>
  <c r="AD886" i="555"/>
  <c r="AF885" i="555"/>
  <c r="AE885" i="555"/>
  <c r="AD885" i="555"/>
  <c r="AF884" i="555"/>
  <c r="AE884" i="555"/>
  <c r="AD884" i="555"/>
  <c r="AF883" i="555"/>
  <c r="AE883" i="555"/>
  <c r="AD883" i="555"/>
  <c r="AF882" i="555"/>
  <c r="AE882" i="555"/>
  <c r="AD882" i="555"/>
  <c r="AF881" i="555"/>
  <c r="AE881" i="555"/>
  <c r="AD881" i="555"/>
  <c r="AF880" i="555"/>
  <c r="AE880" i="555"/>
  <c r="AD880" i="555"/>
  <c r="AF879" i="555"/>
  <c r="AE879" i="555"/>
  <c r="AD879" i="555"/>
  <c r="AF878" i="555"/>
  <c r="AE878" i="555"/>
  <c r="AD878" i="555"/>
  <c r="AF877" i="555"/>
  <c r="AE877" i="555"/>
  <c r="AD877" i="555"/>
  <c r="AF876" i="555"/>
  <c r="AE876" i="555"/>
  <c r="AD876" i="555"/>
  <c r="AF875" i="555"/>
  <c r="AE875" i="555"/>
  <c r="AD875" i="555"/>
  <c r="AF874" i="555"/>
  <c r="AE874" i="555"/>
  <c r="AD874" i="555"/>
  <c r="AF873" i="555"/>
  <c r="AE873" i="555"/>
  <c r="AD873" i="555"/>
  <c r="AF872" i="555"/>
  <c r="AE872" i="555"/>
  <c r="AD872" i="555"/>
  <c r="AE871" i="555"/>
  <c r="AD871" i="555"/>
  <c r="AF870" i="555"/>
  <c r="AE870" i="555"/>
  <c r="AD870" i="555"/>
  <c r="AF869" i="555"/>
  <c r="AE869" i="555"/>
  <c r="AD869" i="555"/>
  <c r="AF868" i="555"/>
  <c r="AE868" i="555"/>
  <c r="AD868" i="555"/>
  <c r="AF867" i="555"/>
  <c r="AE867" i="555"/>
  <c r="AD867" i="555"/>
  <c r="AF866" i="555"/>
  <c r="AE866" i="555"/>
  <c r="AD866" i="555"/>
  <c r="AF865" i="555"/>
  <c r="AE865" i="555"/>
  <c r="AD865" i="555"/>
  <c r="AF864" i="555"/>
  <c r="AE864" i="555"/>
  <c r="AD864" i="555"/>
  <c r="AF863" i="555"/>
  <c r="AE863" i="555"/>
  <c r="AD863" i="555"/>
  <c r="AF862" i="555"/>
  <c r="AE862" i="555"/>
  <c r="AD862" i="555"/>
  <c r="AF861" i="555"/>
  <c r="AE861" i="555"/>
  <c r="AD861" i="555"/>
  <c r="AF860" i="555"/>
  <c r="AE860" i="555"/>
  <c r="AD860" i="555"/>
  <c r="AF859" i="555"/>
  <c r="AE859" i="555"/>
  <c r="AD859" i="555"/>
  <c r="AF858" i="555"/>
  <c r="AE858" i="555"/>
  <c r="AD858" i="555"/>
  <c r="AF857" i="555"/>
  <c r="AE857" i="555"/>
  <c r="AD857" i="555"/>
  <c r="AF856" i="555"/>
  <c r="AE856" i="555"/>
  <c r="AD856" i="555"/>
  <c r="AF855" i="555"/>
  <c r="AE855" i="555"/>
  <c r="AD855" i="555"/>
  <c r="AF854" i="555"/>
  <c r="AE854" i="555"/>
  <c r="AD854" i="555"/>
  <c r="AF853" i="555"/>
  <c r="AE853" i="555"/>
  <c r="AD853" i="555"/>
  <c r="AF852" i="555"/>
  <c r="AE852" i="555"/>
  <c r="AD852" i="555"/>
  <c r="AF851" i="555"/>
  <c r="AE851" i="555"/>
  <c r="AD851" i="555"/>
  <c r="AF850" i="555"/>
  <c r="AE850" i="555"/>
  <c r="AD850" i="555"/>
  <c r="AF849" i="555"/>
  <c r="AE849" i="555"/>
  <c r="AD849" i="555"/>
  <c r="AF848" i="555"/>
  <c r="AE848" i="555"/>
  <c r="AD848" i="555"/>
  <c r="AF847" i="555"/>
  <c r="AE847" i="555"/>
  <c r="AD847" i="555"/>
  <c r="AF846" i="555"/>
  <c r="AE846" i="555"/>
  <c r="AD846" i="555"/>
  <c r="AF845" i="555"/>
  <c r="AE845" i="555"/>
  <c r="AD845" i="555"/>
  <c r="AF844" i="555"/>
  <c r="AE844" i="555"/>
  <c r="AD844" i="555"/>
  <c r="AF843" i="555"/>
  <c r="AE843" i="555"/>
  <c r="AD843" i="555"/>
  <c r="AF842" i="555"/>
  <c r="AE842" i="555"/>
  <c r="AD842" i="555"/>
  <c r="AF841" i="555"/>
  <c r="AE841" i="555"/>
  <c r="AD841" i="555"/>
  <c r="AF840" i="555"/>
  <c r="AE840" i="555"/>
  <c r="AD840" i="555"/>
  <c r="AF839" i="555"/>
  <c r="AE839" i="555"/>
  <c r="AD839" i="555"/>
  <c r="AF838" i="555"/>
  <c r="AE838" i="555"/>
  <c r="AD838" i="555"/>
  <c r="AF837" i="555"/>
  <c r="AE837" i="555"/>
  <c r="AD837" i="555"/>
  <c r="AF836" i="555"/>
  <c r="AE836" i="555"/>
  <c r="AD836" i="555"/>
  <c r="AF835" i="555"/>
  <c r="AE835" i="555"/>
  <c r="AD835" i="555"/>
  <c r="AF834" i="555"/>
  <c r="AE834" i="555"/>
  <c r="AD834" i="555"/>
  <c r="AF833" i="555"/>
  <c r="AE833" i="555"/>
  <c r="AD833" i="555"/>
  <c r="AF832" i="555"/>
  <c r="AE832" i="555"/>
  <c r="AD832" i="555"/>
  <c r="AF831" i="555"/>
  <c r="AE831" i="555"/>
  <c r="AD831" i="555"/>
  <c r="AF830" i="555"/>
  <c r="AE830" i="555"/>
  <c r="AF829" i="555"/>
  <c r="AE829" i="555"/>
  <c r="AF827" i="555"/>
  <c r="AD827" i="555"/>
  <c r="AF826" i="555"/>
  <c r="AE826" i="555"/>
  <c r="AF825" i="555"/>
  <c r="AD825" i="555"/>
  <c r="AF824" i="555"/>
  <c r="AE824" i="555"/>
  <c r="AF823" i="555"/>
  <c r="AE823" i="555"/>
  <c r="AF822" i="555"/>
  <c r="AE822" i="555"/>
  <c r="AF821" i="555"/>
  <c r="AE821" i="555"/>
  <c r="AF820" i="555"/>
  <c r="AE820" i="555"/>
  <c r="AF819" i="555"/>
  <c r="AE819" i="555"/>
  <c r="AF818" i="555"/>
  <c r="AE818" i="555"/>
  <c r="AF817" i="555"/>
  <c r="AE817" i="555"/>
  <c r="AF816" i="555"/>
  <c r="AD816" i="555"/>
  <c r="AF815" i="555"/>
  <c r="AD815" i="555"/>
  <c r="AF814" i="555"/>
  <c r="AE814" i="555"/>
  <c r="AF813" i="555"/>
  <c r="AE813" i="555"/>
  <c r="AF812" i="555"/>
  <c r="AE812" i="555"/>
  <c r="AF811" i="555"/>
  <c r="AE811" i="555"/>
  <c r="AF810" i="555"/>
  <c r="AE810" i="555"/>
  <c r="AE809" i="555"/>
  <c r="AD809" i="555"/>
  <c r="AE808" i="555"/>
  <c r="AD808" i="555"/>
  <c r="AF807" i="555"/>
  <c r="AE807" i="555"/>
  <c r="AD807" i="555"/>
  <c r="AE805" i="555"/>
  <c r="AD805" i="555"/>
  <c r="AE804" i="555"/>
  <c r="AD804" i="555"/>
  <c r="AE803" i="555"/>
  <c r="AD803" i="555"/>
  <c r="AE802" i="555"/>
  <c r="AD802" i="555"/>
  <c r="AE801" i="555"/>
  <c r="AD801" i="555"/>
  <c r="AE800" i="555"/>
  <c r="AD800" i="555"/>
  <c r="AE799" i="555"/>
  <c r="AD799" i="555"/>
  <c r="AE798" i="555"/>
  <c r="AD798" i="555"/>
  <c r="AE797" i="555"/>
  <c r="AD797" i="555"/>
  <c r="AE796" i="555"/>
  <c r="AD796" i="555"/>
  <c r="AE795" i="555"/>
  <c r="AD795" i="555"/>
  <c r="AE794" i="555"/>
  <c r="AD794" i="555"/>
  <c r="AE793" i="555"/>
  <c r="AD793" i="555"/>
  <c r="AF792" i="555"/>
  <c r="AE792" i="555"/>
  <c r="AD792" i="555"/>
  <c r="AE791" i="555"/>
  <c r="AD791" i="555"/>
  <c r="AE790" i="555"/>
  <c r="AD790" i="555"/>
  <c r="AE789" i="555"/>
  <c r="AD789" i="555"/>
  <c r="AE788" i="555"/>
  <c r="AD788" i="555"/>
  <c r="AE787" i="555"/>
  <c r="AD787" i="555"/>
  <c r="AE786" i="555"/>
  <c r="AD786" i="555"/>
  <c r="AF785" i="555"/>
  <c r="AE785" i="555"/>
  <c r="AD785" i="555"/>
  <c r="AE784" i="555"/>
  <c r="AD784" i="555"/>
  <c r="AE783" i="555"/>
  <c r="AD783" i="555"/>
  <c r="AE782" i="555"/>
  <c r="AD782" i="555"/>
  <c r="AE781" i="555"/>
  <c r="AD781" i="555"/>
  <c r="AE780" i="555"/>
  <c r="AD780" i="555"/>
  <c r="AE779" i="555"/>
  <c r="AD779" i="555"/>
  <c r="AE778" i="555"/>
  <c r="AD778" i="555"/>
  <c r="AE777" i="555"/>
  <c r="AD777" i="555"/>
  <c r="AE776" i="555"/>
  <c r="AD776" i="555"/>
  <c r="AE775" i="555"/>
  <c r="AD775" i="555"/>
  <c r="AF774" i="555"/>
  <c r="AE774" i="555"/>
  <c r="AD774" i="555"/>
  <c r="AF773" i="555"/>
  <c r="AE773" i="555"/>
  <c r="AD773" i="555"/>
  <c r="AF772" i="555"/>
  <c r="AE772" i="555"/>
  <c r="AD772" i="555"/>
  <c r="AF771" i="555"/>
  <c r="AE771" i="555"/>
  <c r="AD771" i="555"/>
  <c r="AF770" i="555"/>
  <c r="AE770" i="555"/>
  <c r="AD770" i="555"/>
  <c r="AF769" i="555"/>
  <c r="AE769" i="555"/>
  <c r="AD769" i="555"/>
  <c r="AF768" i="555"/>
  <c r="AE768" i="555"/>
  <c r="AD768" i="555"/>
  <c r="AE767" i="555"/>
  <c r="AD767" i="555"/>
  <c r="AE766" i="555"/>
  <c r="AD766" i="555"/>
  <c r="AE765" i="555"/>
  <c r="AD765" i="555"/>
  <c r="AF764" i="555"/>
  <c r="AE764" i="555"/>
  <c r="AD764" i="555"/>
  <c r="AF763" i="555"/>
  <c r="AE763" i="555"/>
  <c r="AD763" i="555"/>
  <c r="AF762" i="555"/>
  <c r="AE762" i="555"/>
  <c r="AD762" i="555"/>
  <c r="AE761" i="555"/>
  <c r="AD761" i="555"/>
  <c r="AF760" i="555"/>
  <c r="AE760" i="555"/>
  <c r="AD760" i="555"/>
  <c r="AF759" i="555"/>
  <c r="AE759" i="555"/>
  <c r="AD759" i="555"/>
  <c r="AF758" i="555"/>
  <c r="AE758" i="555"/>
  <c r="AD758" i="555"/>
  <c r="AF757" i="555"/>
  <c r="AE757" i="555"/>
  <c r="AD757" i="555"/>
  <c r="AF756" i="555"/>
  <c r="AE756" i="555"/>
  <c r="AD756" i="555"/>
  <c r="AF755" i="555"/>
  <c r="AE755" i="555"/>
  <c r="AD755" i="555"/>
  <c r="AF754" i="555"/>
  <c r="AE754" i="555"/>
  <c r="AD754" i="555"/>
  <c r="AF753" i="555"/>
  <c r="AE753" i="555"/>
  <c r="AD753" i="555"/>
  <c r="AF752" i="555"/>
  <c r="AE752" i="555"/>
  <c r="AD752" i="555"/>
  <c r="AF751" i="555"/>
  <c r="AE751" i="555"/>
  <c r="AD751" i="555"/>
  <c r="AF750" i="555"/>
  <c r="AE750" i="555"/>
  <c r="AD750" i="555"/>
  <c r="AF749" i="555"/>
  <c r="AE749" i="555"/>
  <c r="AD749" i="555"/>
  <c r="AF748" i="555"/>
  <c r="AE748" i="555"/>
  <c r="AD748" i="555"/>
  <c r="AF747" i="555"/>
  <c r="AE747" i="555"/>
  <c r="AD747" i="555"/>
  <c r="AF746" i="555"/>
  <c r="AE746" i="555"/>
  <c r="AD746" i="555"/>
  <c r="AF745" i="555"/>
  <c r="AE745" i="555"/>
  <c r="AD745" i="555"/>
  <c r="AF744" i="555"/>
  <c r="AE744" i="555"/>
  <c r="AD744" i="555"/>
  <c r="AF743" i="555"/>
  <c r="AE743" i="555"/>
  <c r="AD743" i="555"/>
  <c r="AF742" i="555"/>
  <c r="AE742" i="555"/>
  <c r="AD742" i="555"/>
  <c r="AF741" i="555"/>
  <c r="AE741" i="555"/>
  <c r="AD741" i="555"/>
  <c r="AF740" i="555"/>
  <c r="AE740" i="555"/>
  <c r="AD740" i="555"/>
  <c r="AF739" i="555"/>
  <c r="AE739" i="555"/>
  <c r="AD739" i="555"/>
  <c r="AF738" i="555"/>
  <c r="AE738" i="555"/>
  <c r="AD738" i="555"/>
  <c r="AF737" i="555"/>
  <c r="AE737" i="555"/>
  <c r="AD737" i="555"/>
  <c r="AF736" i="555"/>
  <c r="AE736" i="555"/>
  <c r="AD736" i="555"/>
  <c r="AE735" i="555"/>
  <c r="AD735" i="555"/>
  <c r="AE734" i="555"/>
  <c r="AD734" i="555"/>
  <c r="AE733" i="555"/>
  <c r="AD733" i="555"/>
  <c r="AE732" i="555"/>
  <c r="AD732" i="555"/>
  <c r="AE731" i="555"/>
  <c r="AD731" i="555"/>
  <c r="AE730" i="555"/>
  <c r="AD730" i="555"/>
  <c r="AF729" i="555"/>
  <c r="AE729" i="555"/>
  <c r="AD729" i="555"/>
  <c r="AF728" i="555"/>
  <c r="AE728" i="555"/>
  <c r="AD728" i="555"/>
  <c r="AF727" i="555"/>
  <c r="AE727" i="555"/>
  <c r="AD727" i="555"/>
  <c r="AF726" i="555"/>
  <c r="AE726" i="555"/>
  <c r="AD726" i="555"/>
  <c r="AF725" i="555"/>
  <c r="AE725" i="555"/>
  <c r="AD725" i="555"/>
  <c r="AF724" i="555"/>
  <c r="AE724" i="555"/>
  <c r="AD724" i="555"/>
  <c r="AF723" i="555"/>
  <c r="AE723" i="555"/>
  <c r="AD723" i="555"/>
  <c r="AF722" i="555"/>
  <c r="AE722" i="555"/>
  <c r="AD722" i="555"/>
  <c r="AE721" i="555"/>
  <c r="AD721" i="555"/>
  <c r="AE720" i="555"/>
  <c r="AD720" i="555"/>
  <c r="AF719" i="555"/>
  <c r="AE719" i="555"/>
  <c r="AD719" i="555"/>
  <c r="AF718" i="555"/>
  <c r="AE718" i="555"/>
  <c r="AD718" i="555"/>
  <c r="AF717" i="555"/>
  <c r="AE717" i="555"/>
  <c r="AD717" i="555"/>
  <c r="AF716" i="555"/>
  <c r="AE716" i="555"/>
  <c r="AD716" i="555"/>
  <c r="AF715" i="555"/>
  <c r="AE715" i="555"/>
  <c r="AD715" i="555"/>
  <c r="AF714" i="555"/>
  <c r="AE714" i="555"/>
  <c r="AD714" i="555"/>
  <c r="AF713" i="555"/>
  <c r="AE713" i="555"/>
  <c r="AD713" i="555"/>
  <c r="AE712" i="555"/>
  <c r="AD712" i="555"/>
  <c r="AF711" i="555"/>
  <c r="AE711" i="555"/>
  <c r="AD711" i="555"/>
  <c r="AF710" i="555"/>
  <c r="AE710" i="555"/>
  <c r="AD710" i="555"/>
  <c r="AF709" i="555"/>
  <c r="AE709" i="555"/>
  <c r="AD709" i="555"/>
  <c r="AF708" i="555"/>
  <c r="AE708" i="555"/>
  <c r="AD708" i="555"/>
  <c r="AF707" i="555"/>
  <c r="AE707" i="555"/>
  <c r="AD707" i="555"/>
  <c r="AE705" i="555"/>
  <c r="AD705" i="555"/>
  <c r="AE704" i="555"/>
  <c r="AD704" i="555"/>
  <c r="AE703" i="555"/>
  <c r="AD703" i="555"/>
  <c r="AE702" i="555"/>
  <c r="AD702" i="555"/>
  <c r="AE701" i="555"/>
  <c r="AD701" i="555"/>
  <c r="AE700" i="555"/>
  <c r="AD700" i="555"/>
  <c r="AE699" i="555"/>
  <c r="AD699" i="555"/>
  <c r="AF690" i="555"/>
  <c r="AE690" i="555"/>
  <c r="AD690" i="555"/>
  <c r="AE689" i="555"/>
  <c r="AD689" i="555"/>
  <c r="AF688" i="555"/>
  <c r="AE688" i="555"/>
  <c r="AF687" i="555"/>
  <c r="AE687" i="555"/>
  <c r="AF686" i="555"/>
  <c r="AE686" i="555"/>
  <c r="AD686" i="555"/>
  <c r="AE684" i="555"/>
  <c r="AD684" i="555"/>
  <c r="AE683" i="555"/>
  <c r="AD683" i="555"/>
  <c r="AE682" i="555"/>
  <c r="AD682" i="555"/>
  <c r="AF681" i="555"/>
  <c r="AE681" i="555"/>
  <c r="AD681" i="555"/>
  <c r="AF680" i="555"/>
  <c r="AE680" i="555"/>
  <c r="AD680" i="555"/>
  <c r="AE679" i="555"/>
  <c r="AD679" i="555"/>
  <c r="AF678" i="555"/>
  <c r="AE678" i="555"/>
  <c r="AD678" i="555"/>
  <c r="AE677" i="555"/>
  <c r="AD677" i="555"/>
  <c r="AE676" i="555"/>
  <c r="AD676" i="555"/>
  <c r="AE675" i="555"/>
  <c r="AD675" i="555"/>
  <c r="AE674" i="555"/>
  <c r="AD674" i="555"/>
  <c r="AE673" i="555"/>
  <c r="AD673" i="555"/>
  <c r="AE672" i="555"/>
  <c r="AD672" i="555"/>
  <c r="AE671" i="555"/>
  <c r="AD671" i="555"/>
  <c r="AF670" i="555"/>
  <c r="AE670" i="555"/>
  <c r="AD670" i="555"/>
  <c r="AF669" i="555"/>
  <c r="AE669" i="555"/>
  <c r="AD669" i="555"/>
  <c r="AF668" i="555"/>
  <c r="AE668" i="555"/>
  <c r="AD668" i="555"/>
  <c r="AF667" i="555"/>
  <c r="AE667" i="555"/>
  <c r="AD667" i="555"/>
  <c r="AF666" i="555"/>
  <c r="AE666" i="555"/>
  <c r="AF665" i="555"/>
  <c r="AE665" i="555"/>
  <c r="AD665" i="555"/>
  <c r="AF664" i="555"/>
  <c r="AE664" i="555"/>
  <c r="AD664" i="555"/>
  <c r="AE663" i="555"/>
  <c r="AD663" i="555"/>
  <c r="AE662" i="555"/>
  <c r="AD662" i="555"/>
  <c r="AE661" i="555"/>
  <c r="AD661" i="555"/>
  <c r="AF660" i="555"/>
  <c r="AD660" i="555"/>
  <c r="AE659" i="555"/>
  <c r="AD659" i="555"/>
  <c r="AF657" i="555"/>
  <c r="AE657" i="555"/>
  <c r="AD657" i="555"/>
  <c r="AF656" i="555"/>
  <c r="AE656" i="555"/>
  <c r="AD656" i="555"/>
  <c r="AF654" i="555"/>
  <c r="AE654" i="555"/>
  <c r="AD654" i="555"/>
  <c r="AE653" i="555"/>
  <c r="AD653" i="555"/>
  <c r="AF652" i="555"/>
  <c r="AE652" i="555"/>
  <c r="AD652" i="555"/>
  <c r="AE651" i="555"/>
  <c r="AD651" i="555"/>
  <c r="AE650" i="555"/>
  <c r="AD650" i="555"/>
  <c r="AE649" i="555"/>
  <c r="AD649" i="555"/>
  <c r="AF648" i="555"/>
  <c r="AE648" i="555"/>
  <c r="AF647" i="555"/>
  <c r="AE647" i="555"/>
  <c r="AD647" i="555"/>
  <c r="AF646" i="555"/>
  <c r="AE646" i="555"/>
  <c r="AD646" i="555"/>
  <c r="AF645" i="555"/>
  <c r="AE645" i="555"/>
  <c r="AD645" i="555"/>
  <c r="AE644" i="555"/>
  <c r="AD644" i="555"/>
  <c r="AF643" i="555"/>
  <c r="AE643" i="555"/>
  <c r="AD643" i="555"/>
  <c r="AE642" i="555"/>
  <c r="AD642" i="555"/>
  <c r="AE641" i="555"/>
  <c r="AD641" i="555"/>
  <c r="AF640" i="555"/>
  <c r="AE640" i="555"/>
  <c r="AD640" i="555"/>
  <c r="AE639" i="555"/>
  <c r="AD639" i="555"/>
  <c r="AF638" i="555"/>
  <c r="AE638" i="555"/>
  <c r="AD638" i="555"/>
  <c r="AE637" i="555"/>
  <c r="AD637" i="555"/>
  <c r="AF636" i="555"/>
  <c r="AE636" i="555"/>
  <c r="AF635" i="555"/>
  <c r="AE635" i="555"/>
  <c r="AD635" i="555"/>
  <c r="AE634" i="555"/>
  <c r="AD634" i="555"/>
  <c r="AE633" i="555"/>
  <c r="AD633" i="555"/>
  <c r="AF632" i="555"/>
  <c r="AE632" i="555"/>
  <c r="AD632" i="555"/>
  <c r="AF630" i="555"/>
  <c r="AD630" i="555"/>
  <c r="AF629" i="555"/>
  <c r="AE629" i="555"/>
  <c r="AD629" i="555"/>
  <c r="AF628" i="555"/>
  <c r="AE628" i="555"/>
  <c r="AD628" i="555"/>
  <c r="AF627" i="555"/>
  <c r="AE627" i="555"/>
  <c r="AD627" i="555"/>
  <c r="AE626" i="555"/>
  <c r="AD626" i="555"/>
  <c r="AE625" i="555"/>
  <c r="AD625" i="555"/>
  <c r="AE624" i="555"/>
  <c r="AD624" i="555"/>
  <c r="AF623" i="555"/>
  <c r="AE623" i="555"/>
  <c r="AD623" i="555"/>
  <c r="AE622" i="555"/>
  <c r="AD622" i="555"/>
  <c r="AE621" i="555"/>
  <c r="AD621" i="555"/>
  <c r="AE620" i="555"/>
  <c r="AD620" i="555"/>
  <c r="AF619" i="555"/>
  <c r="AE619" i="555"/>
  <c r="AD619" i="555"/>
  <c r="AE618" i="555"/>
  <c r="AD618" i="555"/>
  <c r="AF617" i="555"/>
  <c r="AE617" i="555"/>
  <c r="AD617" i="555"/>
  <c r="AF616" i="555"/>
  <c r="AE616" i="555"/>
  <c r="AD616" i="555"/>
  <c r="AF615" i="555"/>
  <c r="AE615" i="555"/>
  <c r="AD615" i="555"/>
  <c r="AF614" i="555"/>
  <c r="AE614" i="555"/>
  <c r="AD614" i="555"/>
  <c r="AF613" i="555"/>
  <c r="AE613" i="555"/>
  <c r="AD613" i="555"/>
  <c r="AF612" i="555"/>
  <c r="AE612" i="555"/>
  <c r="AD612" i="555"/>
  <c r="AF611" i="555"/>
  <c r="AE611" i="555"/>
  <c r="AD611" i="555"/>
  <c r="AF610" i="555"/>
  <c r="AE610" i="555"/>
  <c r="AD610" i="555"/>
  <c r="AF609" i="555"/>
  <c r="AE609" i="555"/>
  <c r="AD609" i="555"/>
  <c r="AF608" i="555"/>
  <c r="AE608" i="555"/>
  <c r="AD608" i="555"/>
  <c r="AF607" i="555"/>
  <c r="AE607" i="555"/>
  <c r="AD607" i="555"/>
  <c r="AF606" i="555"/>
  <c r="AE606" i="555"/>
  <c r="AD606" i="555"/>
  <c r="AF605" i="555"/>
  <c r="AE605" i="555"/>
  <c r="AD605" i="555"/>
  <c r="AF604" i="555"/>
  <c r="AE604" i="555"/>
  <c r="AD604" i="555"/>
  <c r="AF603" i="555"/>
  <c r="AE603" i="555"/>
  <c r="AD603" i="555"/>
  <c r="AF602" i="555"/>
  <c r="AE602" i="555"/>
  <c r="AD602" i="555"/>
  <c r="AF601" i="555"/>
  <c r="AE601" i="555"/>
  <c r="AD601" i="555"/>
  <c r="AF600" i="555"/>
  <c r="AE600" i="555"/>
  <c r="AD600" i="555"/>
  <c r="AF599" i="555"/>
  <c r="AE599" i="555"/>
  <c r="AD599" i="555"/>
  <c r="AF598" i="555"/>
  <c r="AE598" i="555"/>
  <c r="AD598" i="555"/>
  <c r="AF596" i="555"/>
  <c r="AE596" i="555"/>
  <c r="AD596" i="555"/>
  <c r="AF595" i="555"/>
  <c r="AE595" i="555"/>
  <c r="AD595" i="555"/>
  <c r="AF594" i="555"/>
  <c r="AE594" i="555"/>
  <c r="AD594" i="555"/>
  <c r="AF570" i="555"/>
  <c r="AE570" i="555"/>
  <c r="AD570" i="555"/>
  <c r="AE569" i="555"/>
  <c r="AD569" i="555"/>
  <c r="AF563" i="555"/>
  <c r="AE563" i="555"/>
  <c r="AD563" i="555"/>
  <c r="AE562" i="555"/>
  <c r="AD562" i="555"/>
  <c r="AE561" i="555"/>
  <c r="AD561" i="555"/>
  <c r="AF560" i="555"/>
  <c r="AE560" i="555"/>
  <c r="AD560" i="555"/>
  <c r="AF558" i="555"/>
  <c r="AE558" i="555"/>
  <c r="AF557" i="555"/>
  <c r="AE557" i="555"/>
  <c r="AD557" i="555"/>
  <c r="AE556" i="555"/>
  <c r="AD556" i="555"/>
  <c r="AE555" i="555"/>
  <c r="AD555" i="555"/>
  <c r="AE554" i="555"/>
  <c r="AD554" i="555"/>
  <c r="AF553" i="555"/>
  <c r="AE553" i="555"/>
  <c r="AE552" i="555"/>
  <c r="AD552" i="555"/>
  <c r="AE551" i="555"/>
  <c r="AD551" i="555"/>
  <c r="AE550" i="555"/>
  <c r="AD550" i="555"/>
  <c r="AF547" i="555"/>
  <c r="AD547" i="555"/>
  <c r="AF546" i="555"/>
  <c r="AD546" i="555"/>
  <c r="AE545" i="555"/>
  <c r="AD545" i="555"/>
  <c r="AE544" i="555"/>
  <c r="AD544" i="555"/>
  <c r="AE543" i="555"/>
  <c r="AD543" i="555"/>
  <c r="AE542" i="555"/>
  <c r="AD542" i="555"/>
  <c r="AE541" i="555"/>
  <c r="AD541" i="555"/>
  <c r="AE540" i="555"/>
  <c r="AD540" i="555"/>
  <c r="AE539" i="555"/>
  <c r="AD539" i="555"/>
  <c r="AE538" i="555"/>
  <c r="AD538" i="555"/>
  <c r="AE537" i="555"/>
  <c r="AD537" i="555"/>
  <c r="AE536" i="555"/>
  <c r="AD536" i="555"/>
  <c r="AE535" i="555"/>
  <c r="AD535" i="555"/>
  <c r="AE534" i="555"/>
  <c r="AD534" i="555"/>
  <c r="AF533" i="555"/>
  <c r="AE533" i="555"/>
  <c r="AD533" i="555"/>
  <c r="AF532" i="555"/>
  <c r="AE532" i="555"/>
  <c r="AD532" i="555"/>
  <c r="AF531" i="555"/>
  <c r="AE531" i="555"/>
  <c r="AD531" i="555"/>
  <c r="AF530" i="555"/>
  <c r="AE530" i="555"/>
  <c r="AD530" i="555"/>
  <c r="AE529" i="555"/>
  <c r="AD529" i="555"/>
  <c r="AF528" i="555"/>
  <c r="AE528" i="555"/>
  <c r="AD528" i="555"/>
  <c r="AF527" i="555"/>
  <c r="AE527" i="555"/>
  <c r="AD527" i="555"/>
  <c r="AF526" i="555"/>
  <c r="AE526" i="555"/>
  <c r="AD526" i="555"/>
  <c r="AF525" i="555"/>
  <c r="AE525" i="555"/>
  <c r="AD525" i="555"/>
  <c r="AE524" i="555"/>
  <c r="AD524" i="555"/>
  <c r="AF523" i="555"/>
  <c r="AE523" i="555"/>
  <c r="AD523" i="555"/>
  <c r="AF522" i="555"/>
  <c r="AE522" i="555"/>
  <c r="AD522" i="555"/>
  <c r="AF521" i="555"/>
  <c r="AE521" i="555"/>
  <c r="AD521" i="555"/>
  <c r="AE520" i="555"/>
  <c r="AD520" i="555"/>
  <c r="AF519" i="555"/>
  <c r="AE519" i="555"/>
  <c r="AD519" i="555"/>
  <c r="AF518" i="555"/>
  <c r="AE518" i="555"/>
  <c r="AD518" i="555"/>
  <c r="AE517" i="555"/>
  <c r="AD517" i="555"/>
  <c r="AF516" i="555"/>
  <c r="AE516" i="555"/>
  <c r="AD516" i="555"/>
  <c r="AF515" i="555"/>
  <c r="AE515" i="555"/>
  <c r="AD515" i="555"/>
  <c r="AE514" i="555"/>
  <c r="AD514" i="555"/>
  <c r="AE513" i="555"/>
  <c r="AD513" i="555"/>
  <c r="AF512" i="555"/>
  <c r="AE512" i="555"/>
  <c r="AD512" i="555"/>
  <c r="AE511" i="555"/>
  <c r="AD511" i="555"/>
  <c r="AF510" i="555"/>
  <c r="AE510" i="555"/>
  <c r="AD510" i="555"/>
  <c r="AF509" i="555"/>
  <c r="AE509" i="555"/>
  <c r="AD509" i="555"/>
  <c r="AF508" i="555"/>
  <c r="AE508" i="555"/>
  <c r="AD508" i="555"/>
  <c r="AE507" i="555"/>
  <c r="AD507" i="555"/>
  <c r="AF506" i="555"/>
  <c r="AE506" i="555"/>
  <c r="AD506" i="555"/>
  <c r="AF505" i="555"/>
  <c r="AE505" i="555"/>
  <c r="AD505" i="555"/>
  <c r="AE504" i="555"/>
  <c r="AD504" i="555"/>
  <c r="AE503" i="555"/>
  <c r="AD503" i="555"/>
  <c r="AF502" i="555"/>
  <c r="AE502" i="555"/>
  <c r="AD502" i="555"/>
  <c r="AF501" i="555"/>
  <c r="AE501" i="555"/>
  <c r="AD501" i="555"/>
  <c r="AF500" i="555"/>
  <c r="AE500" i="555"/>
  <c r="AD500" i="555"/>
  <c r="AF499" i="555"/>
  <c r="AE499" i="555"/>
  <c r="AD499" i="555"/>
  <c r="AF498" i="555"/>
  <c r="AE498" i="555"/>
  <c r="AD498" i="555"/>
  <c r="AF497" i="555"/>
  <c r="AE497" i="555"/>
  <c r="AD497" i="555"/>
  <c r="AF496" i="555"/>
  <c r="AE496" i="555"/>
  <c r="AD496" i="555"/>
  <c r="AF495" i="555"/>
  <c r="AE495" i="555"/>
  <c r="AD495" i="555"/>
  <c r="AF494" i="555"/>
  <c r="AE494" i="555"/>
  <c r="AD494" i="555"/>
  <c r="AF493" i="555"/>
  <c r="AE493" i="555"/>
  <c r="AD493" i="555"/>
  <c r="AF492" i="555"/>
  <c r="AE492" i="555"/>
  <c r="AD492" i="555"/>
  <c r="AF491" i="555"/>
  <c r="AE491" i="555"/>
  <c r="AD491" i="555"/>
  <c r="AF490" i="555"/>
  <c r="AE490" i="555"/>
  <c r="AD490" i="555"/>
  <c r="AF489" i="555"/>
  <c r="AE489" i="555"/>
  <c r="AD489" i="555"/>
  <c r="AE488" i="555"/>
  <c r="AD488" i="555"/>
  <c r="AF487" i="555"/>
  <c r="AE487" i="555"/>
  <c r="AD487" i="555"/>
  <c r="AE486" i="555"/>
  <c r="AD486" i="555"/>
  <c r="AF483" i="555"/>
  <c r="AE483" i="555"/>
  <c r="AD483" i="555"/>
  <c r="AF482" i="555"/>
  <c r="AE482" i="555"/>
  <c r="AD482" i="555"/>
  <c r="AF481" i="555"/>
  <c r="AE481" i="555"/>
  <c r="AD481" i="555"/>
  <c r="AF480" i="555"/>
  <c r="AE480" i="555"/>
  <c r="AD480" i="555"/>
  <c r="AF479" i="555"/>
  <c r="AE479" i="555"/>
  <c r="AD479" i="555"/>
  <c r="AF478" i="555"/>
  <c r="AE478" i="555"/>
  <c r="AD478" i="555"/>
  <c r="AF464" i="555"/>
  <c r="AE464" i="555"/>
  <c r="AD464" i="555"/>
  <c r="AF461" i="555"/>
  <c r="AE461" i="555"/>
  <c r="AD461" i="555"/>
  <c r="AE460" i="555"/>
  <c r="AD460" i="555"/>
  <c r="AF459" i="555"/>
  <c r="AE459" i="555"/>
  <c r="AD459" i="555"/>
  <c r="AF458" i="555"/>
  <c r="AE458" i="555"/>
  <c r="AD458" i="555"/>
  <c r="AF457" i="555"/>
  <c r="AE457" i="555"/>
  <c r="AD457" i="555"/>
  <c r="AF456" i="555"/>
  <c r="AE456" i="555"/>
  <c r="AD456" i="555"/>
  <c r="AF455" i="555"/>
  <c r="AE455" i="555"/>
  <c r="AD455" i="555"/>
  <c r="AF454" i="555"/>
  <c r="AE454" i="555"/>
  <c r="AD454" i="555"/>
  <c r="AE453" i="555"/>
  <c r="AD453" i="555"/>
  <c r="AE452" i="555"/>
  <c r="AD452" i="555"/>
  <c r="AE451" i="555"/>
  <c r="AD451" i="555"/>
  <c r="AF449" i="555"/>
  <c r="AE449" i="555"/>
  <c r="AD449" i="555"/>
  <c r="AF448" i="555"/>
  <c r="AE448" i="555"/>
  <c r="AD448" i="555"/>
  <c r="AF447" i="555"/>
  <c r="AE447" i="555"/>
  <c r="AD447" i="555"/>
  <c r="AE446" i="555"/>
  <c r="AD446" i="555"/>
  <c r="AF445" i="555"/>
  <c r="AE445" i="555"/>
  <c r="AD445" i="555"/>
  <c r="AF444" i="555"/>
  <c r="AE444" i="555"/>
  <c r="AD444" i="555"/>
  <c r="AE443" i="555"/>
  <c r="AD443" i="555"/>
  <c r="AF442" i="555"/>
  <c r="AE442" i="555"/>
  <c r="AD442" i="555"/>
  <c r="AF441" i="555"/>
  <c r="AE441" i="555"/>
  <c r="AD441" i="555"/>
  <c r="AE439" i="555"/>
  <c r="AD439" i="555"/>
  <c r="AE438" i="555"/>
  <c r="AD438" i="555"/>
  <c r="AE437" i="555"/>
  <c r="AD437" i="555"/>
  <c r="AF436" i="555"/>
  <c r="AE436" i="555"/>
  <c r="AD436" i="555"/>
  <c r="AF435" i="555"/>
  <c r="AE435" i="555"/>
  <c r="AD435" i="555"/>
  <c r="AF434" i="555"/>
  <c r="AE434" i="555"/>
  <c r="AD434" i="555"/>
  <c r="AF433" i="555"/>
  <c r="AE433" i="555"/>
  <c r="AD433" i="555"/>
  <c r="AF432" i="555"/>
  <c r="AE432" i="555"/>
  <c r="AD432" i="555"/>
  <c r="AF431" i="555"/>
  <c r="AE431" i="555"/>
  <c r="AD431" i="555"/>
  <c r="AF430" i="555"/>
  <c r="AE430" i="555"/>
  <c r="AD430" i="555"/>
  <c r="AF429" i="555"/>
  <c r="AE429" i="555"/>
  <c r="AD429" i="555"/>
  <c r="AF428" i="555"/>
  <c r="AE428" i="555"/>
  <c r="AD428" i="555"/>
  <c r="AF427" i="555"/>
  <c r="AE427" i="555"/>
  <c r="AD427" i="555"/>
  <c r="AF407" i="555"/>
  <c r="AE407" i="555"/>
  <c r="AD407" i="555"/>
  <c r="AE406" i="555"/>
  <c r="AD406" i="555"/>
  <c r="AE405" i="555"/>
  <c r="AD405" i="555"/>
  <c r="AE404" i="555"/>
  <c r="AD404" i="555"/>
  <c r="AF403" i="555"/>
  <c r="AE403" i="555"/>
  <c r="AD403" i="555"/>
  <c r="AE402" i="555"/>
  <c r="AD402" i="555"/>
  <c r="AE401" i="555"/>
  <c r="AD401" i="555"/>
  <c r="AE400" i="555"/>
  <c r="AD400" i="555"/>
  <c r="AF399" i="555"/>
  <c r="AE399" i="555"/>
  <c r="AF398" i="555"/>
  <c r="AE398" i="555"/>
  <c r="AD398" i="555"/>
  <c r="AE397" i="555"/>
  <c r="AD397" i="555"/>
  <c r="AE396" i="555"/>
  <c r="AD396" i="555"/>
  <c r="AE395" i="555"/>
  <c r="AD395" i="555"/>
  <c r="AF394" i="555"/>
  <c r="AE394" i="555"/>
  <c r="AF393" i="555"/>
  <c r="AE393" i="555"/>
  <c r="AD393" i="555"/>
  <c r="AF392" i="555"/>
  <c r="AE392" i="555"/>
  <c r="AF391" i="555"/>
  <c r="AE391" i="555"/>
  <c r="AD391" i="555"/>
  <c r="AE390" i="555"/>
  <c r="AD390" i="555"/>
  <c r="AE389" i="555"/>
  <c r="AD389" i="555"/>
  <c r="AE388" i="555"/>
  <c r="AD388" i="555"/>
  <c r="AE387" i="555"/>
  <c r="AD387" i="555"/>
  <c r="AE386" i="555"/>
  <c r="AD386" i="555"/>
  <c r="AF385" i="555"/>
  <c r="AE385" i="555"/>
  <c r="AD385" i="555"/>
  <c r="AE384" i="555"/>
  <c r="AD384" i="555"/>
  <c r="AE383" i="555"/>
  <c r="AD383" i="555"/>
  <c r="AE382" i="555"/>
  <c r="AD382" i="555"/>
  <c r="AF381" i="555"/>
  <c r="AE381" i="555"/>
  <c r="AD381" i="555"/>
  <c r="AF380" i="555"/>
  <c r="AD380" i="555"/>
  <c r="AE379" i="555"/>
  <c r="AD379" i="555"/>
  <c r="AF378" i="555"/>
  <c r="AD378" i="555"/>
  <c r="AF377" i="555"/>
  <c r="AE377" i="555"/>
  <c r="AD377" i="555"/>
  <c r="AF376" i="555"/>
  <c r="AE376" i="555"/>
  <c r="AD376" i="555"/>
  <c r="AF375" i="555"/>
  <c r="AE375" i="555"/>
  <c r="AD375" i="555"/>
  <c r="AF374" i="555"/>
  <c r="AE374" i="555"/>
  <c r="AD374" i="555"/>
  <c r="AF373" i="555"/>
  <c r="AE373" i="555"/>
  <c r="AD373" i="555"/>
  <c r="AF372" i="555"/>
  <c r="AE372" i="555"/>
  <c r="AD372" i="555"/>
  <c r="AF371" i="555"/>
  <c r="AE371" i="555"/>
  <c r="AD371" i="555"/>
  <c r="AF370" i="555"/>
  <c r="AE370" i="555"/>
  <c r="AD370" i="555"/>
  <c r="AF369" i="555"/>
  <c r="AE369" i="555"/>
  <c r="AD369" i="555"/>
  <c r="AE368" i="555"/>
  <c r="AD368" i="555"/>
  <c r="AE367" i="555"/>
  <c r="AD367" i="555"/>
  <c r="AE366" i="555"/>
  <c r="AD366" i="555"/>
  <c r="AE365" i="555"/>
  <c r="AD365" i="555"/>
  <c r="AE364" i="555"/>
  <c r="AD364" i="555"/>
  <c r="AE363" i="555"/>
  <c r="AD363" i="555"/>
  <c r="AE362" i="555"/>
  <c r="AD362" i="555"/>
  <c r="AE361" i="555"/>
  <c r="AD361" i="555"/>
  <c r="AF360" i="555"/>
  <c r="AE360" i="555"/>
  <c r="AD360" i="555"/>
  <c r="AF359" i="555"/>
  <c r="AE359" i="555"/>
  <c r="AD359" i="555"/>
  <c r="AF358" i="555"/>
  <c r="AE358" i="555"/>
  <c r="AD358" i="555"/>
  <c r="AF357" i="555"/>
  <c r="AE357" i="555"/>
  <c r="AD357" i="555"/>
  <c r="AE356" i="555"/>
  <c r="AD356" i="555"/>
  <c r="AE355" i="555"/>
  <c r="AD355" i="555"/>
  <c r="AE354" i="555"/>
  <c r="AD354" i="555"/>
  <c r="AE353" i="555"/>
  <c r="AD353" i="555"/>
  <c r="AE352" i="555"/>
  <c r="AD352" i="555"/>
  <c r="AE351" i="555"/>
  <c r="AD351" i="555"/>
  <c r="AE350" i="555"/>
  <c r="AD350" i="555"/>
  <c r="AE349" i="555"/>
  <c r="AD349" i="555"/>
  <c r="AE348" i="555"/>
  <c r="AD348" i="555"/>
  <c r="AE347" i="555"/>
  <c r="AD347" i="555"/>
  <c r="AE346" i="555"/>
  <c r="AD346" i="555"/>
  <c r="AE345" i="555"/>
  <c r="AD345" i="555"/>
  <c r="AE344" i="555"/>
  <c r="AD344" i="555"/>
  <c r="AE343" i="555"/>
  <c r="AD343" i="555"/>
  <c r="AE342" i="555"/>
  <c r="AD342" i="555"/>
  <c r="AE341" i="555"/>
  <c r="AD341" i="555"/>
  <c r="AE340" i="555"/>
  <c r="AD340" i="555"/>
  <c r="AE339" i="555"/>
  <c r="AD339" i="555"/>
  <c r="AE338" i="555"/>
  <c r="AD338" i="555"/>
  <c r="AE337" i="555"/>
  <c r="AD337" i="555"/>
  <c r="AE336" i="555"/>
  <c r="AD336" i="555"/>
  <c r="AE335" i="555"/>
  <c r="AD335" i="555"/>
  <c r="AE334" i="555"/>
  <c r="AD334" i="555"/>
  <c r="AE333" i="555"/>
  <c r="AD333" i="555"/>
  <c r="AE332" i="555"/>
  <c r="AD332" i="555"/>
  <c r="AE331" i="555"/>
  <c r="AD331" i="555"/>
  <c r="AE330" i="555"/>
  <c r="AD330" i="555"/>
  <c r="AE329" i="555"/>
  <c r="AD329" i="555"/>
  <c r="AE328" i="555"/>
  <c r="AD328" i="555"/>
  <c r="AE327" i="555"/>
  <c r="AD327" i="555"/>
  <c r="AE326" i="555"/>
  <c r="AD326" i="555"/>
  <c r="AF325" i="555"/>
  <c r="AE325" i="555"/>
  <c r="AD325" i="555"/>
  <c r="AF324" i="555"/>
  <c r="AE324" i="555"/>
  <c r="AF323" i="555"/>
  <c r="AE323" i="555"/>
  <c r="AF322" i="555"/>
  <c r="AE322" i="555"/>
  <c r="AD322" i="555"/>
  <c r="AF321" i="555"/>
  <c r="AE321" i="555"/>
  <c r="AF320" i="555"/>
  <c r="AE320" i="555"/>
  <c r="AF319" i="555"/>
  <c r="AE319" i="555"/>
  <c r="AD319" i="555"/>
  <c r="AE318" i="555"/>
  <c r="AD318" i="555"/>
  <c r="AF317" i="555"/>
  <c r="AE317" i="555"/>
  <c r="AD317" i="555"/>
  <c r="AE316" i="555"/>
  <c r="AD316" i="555"/>
  <c r="AE315" i="555"/>
  <c r="AD315" i="555"/>
  <c r="AE314" i="555"/>
  <c r="AD314" i="555"/>
  <c r="AE313" i="555"/>
  <c r="AD313" i="555"/>
  <c r="AE312" i="555"/>
  <c r="AD312" i="555"/>
  <c r="AE311" i="555"/>
  <c r="AD311" i="555"/>
  <c r="AE310" i="555"/>
  <c r="AD310" i="555"/>
  <c r="AE309" i="555"/>
  <c r="AD309" i="555"/>
  <c r="AE308" i="555"/>
  <c r="AD308" i="555"/>
  <c r="AE307" i="555"/>
  <c r="AD307" i="555"/>
  <c r="AE306" i="555"/>
  <c r="AD306" i="555"/>
  <c r="AE305" i="555"/>
  <c r="AD305" i="555"/>
  <c r="AE304" i="555"/>
  <c r="AD304" i="555"/>
  <c r="AE303" i="555"/>
  <c r="AD303" i="555"/>
  <c r="AE302" i="555"/>
  <c r="AD302" i="555"/>
  <c r="AE301" i="555"/>
  <c r="AD301" i="555"/>
  <c r="AE298" i="555"/>
  <c r="AD298" i="555"/>
  <c r="AE297" i="555"/>
  <c r="AD297" i="555"/>
  <c r="AE296" i="555"/>
  <c r="AD296" i="555"/>
  <c r="AF295" i="555"/>
  <c r="AE295" i="555"/>
  <c r="AD295" i="555"/>
  <c r="AF294" i="555"/>
  <c r="AE294" i="555"/>
  <c r="AD294" i="555"/>
  <c r="AF293" i="555"/>
  <c r="AE293" i="555"/>
  <c r="AD293" i="555"/>
  <c r="AF292" i="555"/>
  <c r="AE292" i="555"/>
  <c r="AD292" i="555"/>
  <c r="AF291" i="555"/>
  <c r="AE291" i="555"/>
  <c r="AF290" i="555"/>
  <c r="AE290" i="555"/>
  <c r="AD290" i="555"/>
  <c r="AE289" i="555"/>
  <c r="AD289" i="555"/>
  <c r="AF288" i="555"/>
  <c r="AE288" i="555"/>
  <c r="AF287" i="555"/>
  <c r="AE287" i="555"/>
  <c r="AF286" i="555"/>
  <c r="AE286" i="555"/>
  <c r="AD286" i="555"/>
  <c r="AF285" i="555"/>
  <c r="AE285" i="555"/>
  <c r="AF284" i="555"/>
  <c r="AE284" i="555"/>
  <c r="AD284" i="555"/>
  <c r="AF283" i="555"/>
  <c r="AE283" i="555"/>
  <c r="AF282" i="555"/>
  <c r="AE282" i="555"/>
  <c r="AD282" i="555"/>
  <c r="AE281" i="555"/>
  <c r="AD281" i="555"/>
  <c r="AF280" i="555"/>
  <c r="AE280" i="555"/>
  <c r="AF278" i="555"/>
  <c r="AE278" i="555"/>
  <c r="AD278" i="555"/>
  <c r="AF277" i="555"/>
  <c r="AE277" i="555"/>
  <c r="AD277" i="555"/>
  <c r="AF276" i="555"/>
  <c r="AE276" i="555"/>
  <c r="AD276" i="555"/>
  <c r="AF275" i="555"/>
  <c r="AE275" i="555"/>
  <c r="AD275" i="555"/>
  <c r="AF274" i="555"/>
  <c r="AE274" i="555"/>
  <c r="AD274" i="555"/>
  <c r="AF273" i="555"/>
  <c r="AE273" i="555"/>
  <c r="AD273" i="555"/>
  <c r="AF272" i="555"/>
  <c r="AE272" i="555"/>
  <c r="AD272" i="555"/>
  <c r="AF271" i="555"/>
  <c r="AE271" i="555"/>
  <c r="AD271" i="555"/>
  <c r="AF270" i="555"/>
  <c r="AE270" i="555"/>
  <c r="AD270" i="555"/>
  <c r="AF269" i="555"/>
  <c r="AE269" i="555"/>
  <c r="AD269" i="555"/>
  <c r="AF268" i="555"/>
  <c r="AE268" i="555"/>
  <c r="AD268" i="555"/>
  <c r="AF267" i="555"/>
  <c r="AE267" i="555"/>
  <c r="AD267" i="555"/>
  <c r="AF266" i="555"/>
  <c r="AE266" i="555"/>
  <c r="AD266" i="555"/>
  <c r="AF265" i="555"/>
  <c r="AE265" i="555"/>
  <c r="AD265" i="555"/>
  <c r="AF264" i="555"/>
  <c r="AE264" i="555"/>
  <c r="AD264" i="555"/>
  <c r="AF263" i="555"/>
  <c r="AE263" i="555"/>
  <c r="AD263" i="555"/>
  <c r="AF262" i="555"/>
  <c r="AE262" i="555"/>
  <c r="AD262" i="555"/>
  <c r="AF261" i="555"/>
  <c r="AE261" i="555"/>
  <c r="AD261" i="555"/>
  <c r="AF260" i="555"/>
  <c r="AE260" i="555"/>
  <c r="AD260" i="555"/>
  <c r="AF259" i="555"/>
  <c r="AE259" i="555"/>
  <c r="AD259" i="555"/>
  <c r="AF258" i="555"/>
  <c r="AE258" i="555"/>
  <c r="AD258" i="555"/>
  <c r="AF257" i="555"/>
  <c r="AE257" i="555"/>
  <c r="AD257" i="555"/>
  <c r="AF256" i="555"/>
  <c r="AE256" i="555"/>
  <c r="AD256" i="555"/>
  <c r="AF255" i="555"/>
  <c r="AE255" i="555"/>
  <c r="AD255" i="555"/>
  <c r="AF254" i="555"/>
  <c r="AE254" i="555"/>
  <c r="AD254" i="555"/>
  <c r="AF253" i="555"/>
  <c r="AE253" i="555"/>
  <c r="AD253" i="555"/>
  <c r="AF252" i="555"/>
  <c r="AE252" i="555"/>
  <c r="AD252" i="555"/>
  <c r="AF251" i="555"/>
  <c r="AE251" i="555"/>
  <c r="AD251" i="555"/>
  <c r="AE250" i="555"/>
  <c r="AD250" i="555"/>
  <c r="AE249" i="555"/>
  <c r="AD249" i="555"/>
  <c r="AE248" i="555"/>
  <c r="AD248" i="555"/>
  <c r="AE247" i="555"/>
  <c r="AD247" i="555"/>
  <c r="AF244" i="555"/>
  <c r="AE244" i="555"/>
  <c r="AD244" i="555"/>
  <c r="AF243" i="555"/>
  <c r="AE243" i="555"/>
  <c r="AD243" i="555"/>
  <c r="AF242" i="555"/>
  <c r="AE242" i="555"/>
  <c r="AD242" i="555"/>
  <c r="AF241" i="555"/>
  <c r="AE241" i="555"/>
  <c r="AD241" i="555"/>
  <c r="AF240" i="555"/>
  <c r="AE240" i="555"/>
  <c r="AD240" i="555"/>
  <c r="AF239" i="555"/>
  <c r="AE239" i="555"/>
  <c r="AD239" i="555"/>
  <c r="AF238" i="555"/>
  <c r="AE238" i="555"/>
  <c r="AD238" i="555"/>
  <c r="AF237" i="555"/>
  <c r="AE237" i="555"/>
  <c r="AD237" i="555"/>
  <c r="AF236" i="555"/>
  <c r="AE236" i="555"/>
  <c r="AD236" i="555"/>
  <c r="AF235" i="555"/>
  <c r="AE235" i="555"/>
  <c r="AD235" i="555"/>
  <c r="AF234" i="555"/>
  <c r="AE234" i="555"/>
  <c r="AD234" i="555"/>
  <c r="AF233" i="555"/>
  <c r="AE233" i="555"/>
  <c r="AD233" i="555"/>
  <c r="AF232" i="555"/>
  <c r="AE232" i="555"/>
  <c r="AD232" i="555"/>
  <c r="AF231" i="555"/>
  <c r="AE231" i="555"/>
  <c r="AD231" i="555"/>
  <c r="AF230" i="555"/>
  <c r="AE230" i="555"/>
  <c r="AD230" i="555"/>
  <c r="AF229" i="555"/>
  <c r="AE229" i="555"/>
  <c r="AD229" i="555"/>
  <c r="AF228" i="555"/>
  <c r="AE228" i="555"/>
  <c r="AD228" i="555"/>
  <c r="AF227" i="555"/>
  <c r="AE227" i="555"/>
  <c r="AD227" i="555"/>
  <c r="AF226" i="555"/>
  <c r="AE226" i="555"/>
  <c r="AD226" i="555"/>
  <c r="AE225" i="555"/>
  <c r="AD225" i="555"/>
  <c r="AE223" i="555"/>
  <c r="AD223" i="555"/>
  <c r="AF222" i="555"/>
  <c r="AE222" i="555"/>
  <c r="AD222" i="555"/>
  <c r="AF221" i="555"/>
  <c r="AE221" i="555"/>
  <c r="AD221" i="555"/>
  <c r="AF220" i="555"/>
  <c r="AE220" i="555"/>
  <c r="AD220" i="555"/>
  <c r="AF219" i="555"/>
  <c r="AE219" i="555"/>
  <c r="AD219" i="555"/>
  <c r="AF218" i="555"/>
  <c r="AE218" i="555"/>
  <c r="AD218" i="555"/>
  <c r="AF217" i="555"/>
  <c r="AE217" i="555"/>
  <c r="AD217" i="555"/>
  <c r="AE215" i="555"/>
  <c r="AD215" i="555"/>
  <c r="AF214" i="555"/>
  <c r="AE214" i="555"/>
  <c r="AD214" i="555"/>
  <c r="AE213" i="555"/>
  <c r="AD213" i="555"/>
  <c r="AF212" i="555"/>
  <c r="AE212" i="555"/>
  <c r="AD212" i="555"/>
  <c r="AF211" i="555"/>
  <c r="AE211" i="555"/>
  <c r="AD211" i="555"/>
  <c r="AF210" i="555"/>
  <c r="AE210" i="555"/>
  <c r="AD210" i="555"/>
  <c r="AF209" i="555"/>
  <c r="AE209" i="555"/>
  <c r="AD209" i="555"/>
  <c r="AF208" i="555"/>
  <c r="AE208" i="555"/>
  <c r="AD208" i="555"/>
  <c r="AF207" i="555"/>
  <c r="AE207" i="555"/>
  <c r="AD207" i="555"/>
  <c r="AF206" i="555"/>
  <c r="AE206" i="555"/>
  <c r="AD206" i="555"/>
  <c r="AF205" i="555"/>
  <c r="AE205" i="555"/>
  <c r="AD205" i="555"/>
  <c r="AF204" i="555"/>
  <c r="AE204" i="555"/>
  <c r="AD204" i="555"/>
  <c r="AF203" i="555"/>
  <c r="AE203" i="555"/>
  <c r="AD203" i="555"/>
  <c r="AF202" i="555"/>
  <c r="AE202" i="555"/>
  <c r="AD202" i="555"/>
  <c r="AF201" i="555"/>
  <c r="AE201" i="555"/>
  <c r="AD201" i="555"/>
  <c r="AF200" i="555"/>
  <c r="AE200" i="555"/>
  <c r="AD200" i="555"/>
  <c r="AE199" i="555"/>
  <c r="AD199" i="555"/>
  <c r="AF198" i="555"/>
  <c r="AE198" i="555"/>
  <c r="AD198" i="555"/>
  <c r="AF197" i="555"/>
  <c r="AE197" i="555"/>
  <c r="AD197" i="555"/>
  <c r="AF196" i="555"/>
  <c r="AE196" i="555"/>
  <c r="AD196" i="555"/>
  <c r="AF195" i="555"/>
  <c r="AE195" i="555"/>
  <c r="AD195" i="555"/>
  <c r="AF194" i="555"/>
  <c r="AE194" i="555"/>
  <c r="AD194" i="555"/>
  <c r="AF193" i="555"/>
  <c r="AE193" i="555"/>
  <c r="AD193" i="555"/>
  <c r="AF192" i="555"/>
  <c r="AE192" i="555"/>
  <c r="AD192" i="555"/>
  <c r="AF191" i="555"/>
  <c r="AE191" i="555"/>
  <c r="AD191" i="555"/>
  <c r="AF190" i="555"/>
  <c r="AE190" i="555"/>
  <c r="AD190" i="555"/>
  <c r="AF189" i="555"/>
  <c r="AE189" i="555"/>
  <c r="AD189" i="555"/>
  <c r="AF188" i="555"/>
  <c r="AE188" i="555"/>
  <c r="AD188" i="555"/>
  <c r="AF187" i="555"/>
  <c r="AE187" i="555"/>
  <c r="AD187" i="555"/>
  <c r="AF186" i="555"/>
  <c r="AE186" i="555"/>
  <c r="AD186" i="555"/>
  <c r="AF185" i="555"/>
  <c r="AE185" i="555"/>
  <c r="AD185" i="555"/>
  <c r="AF184" i="555"/>
  <c r="AE184" i="555"/>
  <c r="AD184" i="555"/>
  <c r="AF183" i="555"/>
  <c r="AE183" i="555"/>
  <c r="AD183" i="555"/>
  <c r="AF182" i="555"/>
  <c r="AE182" i="555"/>
  <c r="AD182" i="555"/>
  <c r="AF181" i="555"/>
  <c r="AE181" i="555"/>
  <c r="AD181" i="555"/>
  <c r="AF180" i="555"/>
  <c r="AE180" i="555"/>
  <c r="AD180" i="555"/>
  <c r="AF179" i="555"/>
  <c r="AE179" i="555"/>
  <c r="AD179" i="555"/>
  <c r="AF178" i="555"/>
  <c r="AE178" i="555"/>
  <c r="AD178" i="555"/>
  <c r="AF177" i="555"/>
  <c r="AE177" i="555"/>
  <c r="AD177" i="555"/>
  <c r="AE176" i="555"/>
  <c r="AD176" i="555"/>
  <c r="AE175" i="555"/>
  <c r="AD175" i="555"/>
  <c r="AE174" i="555"/>
  <c r="AD174" i="555"/>
  <c r="AE173" i="555"/>
  <c r="AD173" i="555"/>
  <c r="AE172" i="555"/>
  <c r="AD172" i="555"/>
  <c r="AE171" i="555"/>
  <c r="AD171" i="555"/>
  <c r="AF170" i="555"/>
  <c r="AE170" i="555"/>
  <c r="AD170" i="555"/>
  <c r="AF169" i="555"/>
  <c r="AE169" i="555"/>
  <c r="AD169" i="555"/>
  <c r="AF168" i="555"/>
  <c r="AE168" i="555"/>
  <c r="AD168" i="555"/>
  <c r="AF167" i="555"/>
  <c r="AE167" i="555"/>
  <c r="AD167" i="555"/>
  <c r="AF166" i="555"/>
  <c r="AE166" i="555"/>
  <c r="AD166" i="555"/>
  <c r="AE164" i="555"/>
  <c r="AD164" i="555"/>
  <c r="AF163" i="555"/>
  <c r="AE163" i="555"/>
  <c r="AD163" i="555"/>
  <c r="AF162" i="555"/>
  <c r="AE162" i="555"/>
  <c r="AD162" i="555"/>
  <c r="AF161" i="555"/>
  <c r="AE161" i="555"/>
  <c r="AD161" i="555"/>
  <c r="AF160" i="555"/>
  <c r="AE160" i="555"/>
  <c r="AD160" i="555"/>
  <c r="AF159" i="555"/>
  <c r="AE159" i="555"/>
  <c r="AD159" i="555"/>
  <c r="AF158" i="555"/>
  <c r="AE158" i="555"/>
  <c r="AD158" i="555"/>
  <c r="AF157" i="555"/>
  <c r="AE157" i="555"/>
  <c r="AD157" i="555"/>
  <c r="AF156" i="555"/>
  <c r="AE156" i="555"/>
  <c r="AD156" i="555"/>
  <c r="AF155" i="555"/>
  <c r="AE155" i="555"/>
  <c r="AD155" i="555"/>
  <c r="AF154" i="555"/>
  <c r="AE154" i="555"/>
  <c r="AD154" i="555"/>
  <c r="AF153" i="555"/>
  <c r="AE153" i="555"/>
  <c r="AD153" i="555"/>
  <c r="AF152" i="555"/>
  <c r="AE152" i="555"/>
  <c r="AD152" i="555"/>
  <c r="AF151" i="555"/>
  <c r="AE151" i="555"/>
  <c r="AD151" i="555"/>
  <c r="AE150" i="555"/>
  <c r="AD150" i="555"/>
  <c r="AF149" i="555"/>
  <c r="AE149" i="555"/>
  <c r="AD149" i="555"/>
  <c r="AE148" i="555"/>
  <c r="AD148" i="555"/>
  <c r="AF147" i="555"/>
  <c r="AE147" i="555"/>
  <c r="AD147" i="555"/>
  <c r="AF146" i="555"/>
  <c r="AE146" i="555"/>
  <c r="AD146" i="555"/>
  <c r="AF145" i="555"/>
  <c r="AE145" i="555"/>
  <c r="AD145" i="555"/>
  <c r="AF144" i="555"/>
  <c r="AE144" i="555"/>
  <c r="AD144" i="555"/>
  <c r="AF143" i="555"/>
  <c r="AE143" i="555"/>
  <c r="AD143" i="555"/>
  <c r="AF142" i="555"/>
  <c r="AE142" i="555"/>
  <c r="AD142" i="555"/>
  <c r="AF141" i="555"/>
  <c r="AE141" i="555"/>
  <c r="AD141" i="555"/>
  <c r="AF140" i="555"/>
  <c r="AE140" i="555"/>
  <c r="AD140" i="555"/>
  <c r="AF139" i="555"/>
  <c r="AE139" i="555"/>
  <c r="AD139" i="555"/>
  <c r="AF138" i="555"/>
  <c r="AE138" i="555"/>
  <c r="AD138" i="555"/>
  <c r="AF137" i="555"/>
  <c r="AE137" i="555"/>
  <c r="AD137" i="555"/>
  <c r="AF136" i="555"/>
  <c r="AE136" i="555"/>
  <c r="AD136" i="555"/>
  <c r="AF135" i="555"/>
  <c r="AE135" i="555"/>
  <c r="AD135" i="555"/>
  <c r="AF134" i="555"/>
  <c r="AE134" i="555"/>
  <c r="AD134" i="555"/>
  <c r="AF133" i="555"/>
  <c r="AE133" i="555"/>
  <c r="AD133" i="555"/>
  <c r="AF132" i="555"/>
  <c r="AE132" i="555"/>
  <c r="AD132" i="555"/>
  <c r="AE131" i="555"/>
  <c r="AD131" i="555"/>
  <c r="AF130" i="555"/>
  <c r="AE130" i="555"/>
  <c r="AD130" i="555"/>
  <c r="AF129" i="555"/>
  <c r="AE129" i="555"/>
  <c r="AD129" i="555"/>
  <c r="AF128" i="555"/>
  <c r="AE128" i="555"/>
  <c r="AD128" i="555"/>
  <c r="AF127" i="555"/>
  <c r="AE127" i="555"/>
  <c r="AD127" i="555"/>
  <c r="AF126" i="555"/>
  <c r="AE126" i="555"/>
  <c r="AD126" i="555"/>
  <c r="AF125" i="555"/>
  <c r="AE125" i="555"/>
  <c r="AD125" i="555"/>
  <c r="AF124" i="555"/>
  <c r="AE124" i="555"/>
  <c r="AD124" i="555"/>
  <c r="AF123" i="555"/>
  <c r="AE123" i="555"/>
  <c r="AD123" i="555"/>
  <c r="AE122" i="555"/>
  <c r="AD122" i="555"/>
  <c r="AE121" i="555"/>
  <c r="AD121" i="555"/>
  <c r="AE120" i="555"/>
  <c r="AD120" i="555"/>
  <c r="AF119" i="555"/>
  <c r="AE119" i="555"/>
  <c r="AE118" i="555"/>
  <c r="AD118" i="555"/>
  <c r="AF117" i="555"/>
  <c r="AE117" i="555"/>
  <c r="AF116" i="555"/>
  <c r="AE116" i="555"/>
  <c r="AF115" i="555"/>
  <c r="AE115" i="555"/>
  <c r="AD115" i="555"/>
  <c r="AF114" i="555"/>
  <c r="AE114" i="555"/>
  <c r="AD114" i="555"/>
  <c r="AF113" i="555"/>
  <c r="AE113" i="555"/>
  <c r="AD113" i="555"/>
  <c r="AF111" i="555"/>
  <c r="AE111" i="555"/>
  <c r="AD111" i="555"/>
  <c r="AF110" i="555"/>
  <c r="AE110" i="555"/>
  <c r="AD110" i="555"/>
  <c r="AF109" i="555"/>
  <c r="AE109" i="555"/>
  <c r="AD109" i="555"/>
  <c r="AF108" i="555"/>
  <c r="AE108" i="555"/>
  <c r="AD108" i="555"/>
  <c r="AF107" i="555"/>
  <c r="AE107" i="555"/>
  <c r="AD107" i="555"/>
  <c r="AF106" i="555"/>
  <c r="AE106" i="555"/>
  <c r="AD106" i="555"/>
  <c r="AF105" i="555"/>
  <c r="AE105" i="555"/>
  <c r="AD105" i="555"/>
  <c r="AF104" i="555"/>
  <c r="AE104" i="555"/>
  <c r="AD104" i="555"/>
  <c r="AF103" i="555"/>
  <c r="AE103" i="555"/>
  <c r="AD103" i="555"/>
  <c r="AF102" i="555"/>
  <c r="AE102" i="555"/>
  <c r="AD102" i="555"/>
  <c r="AF101" i="555"/>
  <c r="AE101" i="555"/>
  <c r="AD101" i="555"/>
  <c r="AF100" i="555"/>
  <c r="AE100" i="555"/>
  <c r="AD100" i="555"/>
  <c r="AF99" i="555"/>
  <c r="AE99" i="555"/>
  <c r="AD99" i="555"/>
  <c r="AF98" i="555"/>
  <c r="AE98" i="555"/>
  <c r="AD98" i="555"/>
  <c r="AE96" i="555"/>
  <c r="AD96" i="555"/>
  <c r="AF95" i="555"/>
  <c r="AE95" i="555"/>
  <c r="AE94" i="555"/>
  <c r="AD94" i="555"/>
  <c r="AE93" i="555"/>
  <c r="AD93" i="555"/>
  <c r="AE92" i="555"/>
  <c r="AD92" i="555"/>
  <c r="AE91" i="555"/>
  <c r="AD91" i="555"/>
  <c r="AE90" i="555"/>
  <c r="AD90" i="555"/>
  <c r="AE89" i="555"/>
  <c r="AD89" i="555"/>
  <c r="AE88" i="555"/>
  <c r="AD88" i="555"/>
  <c r="AE87" i="555"/>
  <c r="AD87" i="555"/>
  <c r="AE86" i="555"/>
  <c r="AD86" i="555"/>
  <c r="AE85" i="555"/>
  <c r="AD85" i="555"/>
  <c r="AF84" i="555"/>
  <c r="AD84" i="555"/>
  <c r="AF83" i="555"/>
  <c r="AE83" i="555"/>
  <c r="AF82" i="555"/>
  <c r="AE82" i="555"/>
  <c r="AF81" i="555"/>
  <c r="AE81" i="555"/>
  <c r="AF80" i="555"/>
  <c r="AE80" i="555"/>
  <c r="AF79" i="555"/>
  <c r="AE79" i="555"/>
  <c r="AF78" i="555"/>
  <c r="AE78" i="555"/>
  <c r="AF77" i="555"/>
  <c r="AE77" i="555"/>
  <c r="AF76" i="555"/>
  <c r="AE76" i="555"/>
  <c r="AF75" i="555"/>
  <c r="AE75" i="555"/>
  <c r="AF74" i="555"/>
  <c r="AE74" i="555"/>
  <c r="AF73" i="555"/>
  <c r="AE73" i="555"/>
  <c r="AF72" i="555"/>
  <c r="AE72" i="555"/>
  <c r="AF70" i="555"/>
  <c r="AD70" i="555"/>
  <c r="AF69" i="555"/>
  <c r="AE69" i="555"/>
  <c r="AE68" i="555"/>
  <c r="AD68" i="555"/>
  <c r="AF67" i="555"/>
  <c r="AE67" i="555"/>
  <c r="AE66" i="555"/>
  <c r="AD66" i="555"/>
  <c r="AE65" i="555"/>
  <c r="AD65" i="555"/>
  <c r="AE64" i="555"/>
  <c r="AD64" i="555"/>
  <c r="AE61" i="555"/>
  <c r="AD61" i="555"/>
  <c r="AE58" i="555"/>
  <c r="AD58" i="555"/>
  <c r="AE57" i="555"/>
  <c r="AD57" i="555"/>
  <c r="AF56" i="555"/>
  <c r="AE56" i="555"/>
  <c r="AD56" i="555"/>
  <c r="AF55" i="555"/>
  <c r="AE55" i="555"/>
  <c r="AD55" i="555"/>
  <c r="AE54" i="555"/>
  <c r="AD54" i="555"/>
  <c r="AE53" i="555"/>
  <c r="AD53" i="555"/>
  <c r="AE52" i="555"/>
  <c r="AD52" i="555"/>
  <c r="AE51" i="555"/>
  <c r="AD51" i="555"/>
  <c r="AE50" i="555"/>
  <c r="AD50" i="555"/>
  <c r="AE49" i="555"/>
  <c r="AD49" i="555"/>
  <c r="AF48" i="555"/>
  <c r="AE48" i="555"/>
  <c r="AE47" i="555"/>
  <c r="AD47" i="555"/>
  <c r="AE46" i="555"/>
  <c r="AD46" i="555"/>
  <c r="AF45" i="555"/>
  <c r="AE45" i="555"/>
  <c r="AF44" i="555"/>
  <c r="AD44" i="555"/>
  <c r="AF43" i="555"/>
  <c r="AE43" i="555"/>
  <c r="AF42" i="555"/>
  <c r="AD42" i="555"/>
  <c r="AF40" i="555"/>
  <c r="AE40" i="555"/>
  <c r="AF38" i="555"/>
  <c r="AD38" i="555"/>
  <c r="AF37" i="555"/>
  <c r="AE37" i="555"/>
  <c r="AF36" i="555"/>
  <c r="AD36" i="555"/>
  <c r="AF35" i="555"/>
  <c r="AE35" i="555"/>
  <c r="AF34" i="555"/>
  <c r="AD34" i="555"/>
  <c r="AF33" i="555"/>
  <c r="AE33" i="555"/>
  <c r="AE32" i="555"/>
  <c r="AD32" i="555"/>
  <c r="AE31" i="555"/>
  <c r="AD31" i="555"/>
  <c r="AE30" i="555"/>
  <c r="AD30" i="555"/>
  <c r="AE29" i="555"/>
  <c r="AD29" i="555"/>
  <c r="AE28" i="555"/>
  <c r="AD28" i="555"/>
  <c r="AE27" i="555"/>
  <c r="AD27" i="555"/>
  <c r="AE26" i="555"/>
  <c r="AD26" i="555"/>
  <c r="AE25" i="555"/>
  <c r="AD25" i="555"/>
  <c r="AE24" i="555"/>
  <c r="AD24" i="555"/>
  <c r="AE23" i="555"/>
  <c r="AD23" i="555"/>
  <c r="AF20" i="555"/>
  <c r="AD20" i="555"/>
  <c r="AF19" i="555"/>
  <c r="AE19" i="555"/>
  <c r="AF18" i="555"/>
  <c r="AD18" i="555"/>
  <c r="AF17" i="555"/>
  <c r="AE17" i="555"/>
  <c r="AE14" i="555"/>
  <c r="AD14" i="555"/>
  <c r="AF13" i="555"/>
  <c r="AD13" i="555"/>
  <c r="AF12" i="555"/>
  <c r="AE12" i="555"/>
  <c r="AF9" i="555"/>
  <c r="AF10" i="555"/>
  <c r="AD10" i="555"/>
  <c r="AE9" i="555"/>
  <c r="AA11" i="555"/>
  <c r="Z11" i="555"/>
  <c r="Y11" i="555"/>
  <c r="AA10" i="555"/>
  <c r="Z10" i="555"/>
  <c r="Y10" i="555"/>
  <c r="AA9" i="555"/>
  <c r="Z9" i="555"/>
  <c r="Y9" i="555"/>
  <c r="AA12" i="555"/>
  <c r="Z12" i="555"/>
  <c r="Y12" i="555"/>
  <c r="AH904" i="555" l="1"/>
  <c r="AH920" i="555"/>
  <c r="AH921" i="555"/>
  <c r="AG710" i="555"/>
  <c r="AG713" i="555"/>
  <c r="AG715" i="555"/>
  <c r="AG719" i="555"/>
  <c r="AG725" i="555"/>
  <c r="AG729" i="555"/>
  <c r="AG739" i="555"/>
  <c r="AG742" i="555"/>
  <c r="AG746" i="555"/>
  <c r="AG750" i="555"/>
  <c r="AG753" i="555"/>
  <c r="AG757" i="555"/>
  <c r="AG762" i="555"/>
  <c r="AG771" i="555"/>
  <c r="AG834" i="555"/>
  <c r="AG837" i="555"/>
  <c r="AG841" i="555"/>
  <c r="AG845" i="555"/>
  <c r="AG848" i="555"/>
  <c r="AG852" i="555"/>
  <c r="AG858" i="555"/>
  <c r="AG861" i="555"/>
  <c r="AG865" i="555"/>
  <c r="AG869" i="555"/>
  <c r="AG872" i="555"/>
  <c r="AG876" i="555"/>
  <c r="AG879" i="555"/>
  <c r="AG883" i="555"/>
  <c r="AG889" i="555"/>
  <c r="AG893" i="555"/>
  <c r="AG902" i="555"/>
  <c r="AG906" i="555"/>
  <c r="AG909" i="555"/>
  <c r="AG923" i="555"/>
  <c r="AG927" i="555"/>
  <c r="AG933" i="555"/>
  <c r="AG936" i="555"/>
  <c r="AG939" i="555"/>
  <c r="AG943" i="555"/>
  <c r="AG947" i="555"/>
  <c r="AG951" i="555"/>
  <c r="AG957" i="555"/>
  <c r="AG966" i="555"/>
  <c r="AG970" i="555"/>
  <c r="AG973" i="555"/>
  <c r="AG728" i="555"/>
  <c r="AG738" i="555"/>
  <c r="AG745" i="555"/>
  <c r="AG756" i="555"/>
  <c r="AG770" i="555"/>
  <c r="AG774" i="555"/>
  <c r="AG792" i="555"/>
  <c r="AG833" i="555"/>
  <c r="AG836" i="555"/>
  <c r="AG844" i="555"/>
  <c r="AG851" i="555"/>
  <c r="AG855" i="555"/>
  <c r="AG857" i="555"/>
  <c r="AG864" i="555"/>
  <c r="AG875" i="555"/>
  <c r="AG878" i="555"/>
  <c r="AG896" i="555"/>
  <c r="AG908" i="555"/>
  <c r="AG912" i="555"/>
  <c r="AG916" i="555"/>
  <c r="AG926" i="555"/>
  <c r="AG930" i="555"/>
  <c r="AG932" i="555"/>
  <c r="AG935" i="555"/>
  <c r="AG938" i="555"/>
  <c r="AG942" i="555"/>
  <c r="AG946" i="555"/>
  <c r="AG950" i="555"/>
  <c r="AG969" i="555"/>
  <c r="AG972" i="555"/>
  <c r="AG974" i="555"/>
  <c r="AG976" i="555"/>
  <c r="AG980" i="555"/>
  <c r="AG1006" i="555"/>
  <c r="AG1051" i="555"/>
  <c r="AG1088" i="555"/>
  <c r="AG1129" i="555"/>
  <c r="AG1140" i="555"/>
  <c r="AG1143" i="555"/>
  <c r="AG1152" i="555"/>
  <c r="AG1161" i="555"/>
  <c r="AG1174" i="555"/>
  <c r="AG1177" i="555"/>
  <c r="AG1203" i="555"/>
  <c r="AG1166" i="555"/>
  <c r="AG718" i="555"/>
  <c r="AG749" i="555"/>
  <c r="AG840" i="555"/>
  <c r="AG847" i="555"/>
  <c r="AG868" i="555"/>
  <c r="AG882" i="555"/>
  <c r="AG886" i="555"/>
  <c r="AG892" i="555"/>
  <c r="AG919" i="555"/>
  <c r="AG956" i="555"/>
  <c r="AG1079" i="555"/>
  <c r="AB10" i="555"/>
  <c r="AC10" i="555" s="1"/>
  <c r="AB9" i="555"/>
  <c r="AC9" i="555" s="1"/>
  <c r="AG209" i="555"/>
  <c r="AG218" i="555"/>
  <c r="AG222" i="555"/>
  <c r="AG1169" i="555"/>
  <c r="AG1171" i="555"/>
  <c r="AG227" i="555"/>
  <c r="AG231" i="555"/>
  <c r="AG235" i="555"/>
  <c r="AG241" i="555"/>
  <c r="AG244" i="555"/>
  <c r="AG251" i="555"/>
  <c r="AG255" i="555"/>
  <c r="AG259" i="555"/>
  <c r="AG263" i="555"/>
  <c r="AG266" i="555"/>
  <c r="AG267" i="555"/>
  <c r="AG275" i="555"/>
  <c r="AG282" i="555"/>
  <c r="AG294" i="555"/>
  <c r="AG317" i="555"/>
  <c r="AG322" i="555"/>
  <c r="AG360" i="555"/>
  <c r="AG369" i="555"/>
  <c r="AG373" i="555"/>
  <c r="AG376" i="555"/>
  <c r="AG428" i="555"/>
  <c r="AG431" i="555"/>
  <c r="AG436" i="555"/>
  <c r="AG448" i="555"/>
  <c r="AG455" i="555"/>
  <c r="AG458" i="555"/>
  <c r="AG478" i="555"/>
  <c r="AG487" i="555"/>
  <c r="AG494" i="555"/>
  <c r="AG497" i="555"/>
  <c r="AG518" i="555"/>
  <c r="AG526" i="555"/>
  <c r="AG528" i="555"/>
  <c r="AG531" i="555"/>
  <c r="AG560" i="555"/>
  <c r="AG570" i="555"/>
  <c r="AG601" i="555"/>
  <c r="AG604" i="555"/>
  <c r="AG608" i="555"/>
  <c r="AG612" i="555"/>
  <c r="AG617" i="555"/>
  <c r="AG638" i="555"/>
  <c r="AG652" i="555"/>
  <c r="AG668" i="555"/>
  <c r="AG1004" i="555"/>
  <c r="AG1021" i="555"/>
  <c r="AG1031" i="555"/>
  <c r="AG1037" i="555"/>
  <c r="AG1043" i="555"/>
  <c r="AG1069" i="555"/>
  <c r="AG1077" i="555"/>
  <c r="AG1086" i="555"/>
  <c r="AG1181" i="555"/>
  <c r="AG1211" i="555"/>
  <c r="AG977" i="555"/>
  <c r="AG981" i="555"/>
  <c r="AG1029" i="555"/>
  <c r="AG1036" i="555"/>
  <c r="AG1042" i="555"/>
  <c r="AG1052" i="555"/>
  <c r="AG1068" i="555"/>
  <c r="AG1080" i="555"/>
  <c r="AG1089" i="555"/>
  <c r="AG1138" i="555"/>
  <c r="AG1162" i="555"/>
  <c r="AG1167" i="555"/>
  <c r="AG1205" i="555"/>
  <c r="AG1213" i="555"/>
  <c r="AG709" i="555"/>
  <c r="AG724" i="555"/>
  <c r="AG760" i="555"/>
  <c r="AG1019" i="555"/>
  <c r="AG1023" i="555"/>
  <c r="AG1035" i="555"/>
  <c r="AG1041" i="555"/>
  <c r="AG1206" i="555"/>
  <c r="AG708" i="555"/>
  <c r="AG717" i="555"/>
  <c r="AG723" i="555"/>
  <c r="AG727" i="555"/>
  <c r="AG737" i="555"/>
  <c r="AG741" i="555"/>
  <c r="AG744" i="555"/>
  <c r="AG748" i="555"/>
  <c r="AG752" i="555"/>
  <c r="AG755" i="555"/>
  <c r="AG759" i="555"/>
  <c r="AG764" i="555"/>
  <c r="AG769" i="555"/>
  <c r="AG773" i="555"/>
  <c r="AG785" i="555"/>
  <c r="AG807" i="555"/>
  <c r="AG832" i="555"/>
  <c r="AG835" i="555"/>
  <c r="AG839" i="555"/>
  <c r="AG843" i="555"/>
  <c r="AG850" i="555"/>
  <c r="AG854" i="555"/>
  <c r="AG856" i="555"/>
  <c r="AG860" i="555"/>
  <c r="AG863" i="555"/>
  <c r="AG867" i="555"/>
  <c r="AG874" i="555"/>
  <c r="AG877" i="555"/>
  <c r="AG881" i="555"/>
  <c r="AG885" i="555"/>
  <c r="AG891" i="555"/>
  <c r="AG895" i="555"/>
  <c r="AG905" i="555"/>
  <c r="AG907" i="555"/>
  <c r="AG911" i="555"/>
  <c r="AG915" i="555"/>
  <c r="AG918" i="555"/>
  <c r="AG925" i="555"/>
  <c r="AG929" i="555"/>
  <c r="AG937" i="555"/>
  <c r="AG941" i="555"/>
  <c r="AG945" i="555"/>
  <c r="AG949" i="555"/>
  <c r="AG954" i="555"/>
  <c r="AG961" i="555"/>
  <c r="AG968" i="555"/>
  <c r="AG975" i="555"/>
  <c r="AG979" i="555"/>
  <c r="AG1005" i="555"/>
  <c r="AG1018" i="555"/>
  <c r="AG1020" i="555"/>
  <c r="AG1022" i="555"/>
  <c r="AG1028" i="555"/>
  <c r="AG1034" i="555"/>
  <c r="AG1038" i="555"/>
  <c r="AG1040" i="555"/>
  <c r="AG1050" i="555"/>
  <c r="AG1078" i="555"/>
  <c r="AG1087" i="555"/>
  <c r="AG1128" i="555"/>
  <c r="AG1142" i="555"/>
  <c r="AG1156" i="555"/>
  <c r="AG1175" i="555"/>
  <c r="AG1179" i="555"/>
  <c r="AG1202" i="555"/>
  <c r="AG1209" i="555"/>
  <c r="AG707" i="555"/>
  <c r="AG711" i="555"/>
  <c r="AG714" i="555"/>
  <c r="AG716" i="555"/>
  <c r="AG722" i="555"/>
  <c r="AG726" i="555"/>
  <c r="AG736" i="555"/>
  <c r="AG740" i="555"/>
  <c r="AG743" i="555"/>
  <c r="AG747" i="555"/>
  <c r="AG751" i="555"/>
  <c r="AG754" i="555"/>
  <c r="AG758" i="555"/>
  <c r="AG763" i="555"/>
  <c r="AG768" i="555"/>
  <c r="AG772" i="555"/>
  <c r="AG831" i="555"/>
  <c r="AG838" i="555"/>
  <c r="AG842" i="555"/>
  <c r="AG846" i="555"/>
  <c r="AG849" i="555"/>
  <c r="AG853" i="555"/>
  <c r="AG859" i="555"/>
  <c r="AG862" i="555"/>
  <c r="AG866" i="555"/>
  <c r="AG870" i="555"/>
  <c r="AG873" i="555"/>
  <c r="AG880" i="555"/>
  <c r="AG884" i="555"/>
  <c r="AG890" i="555"/>
  <c r="AG894" i="555"/>
  <c r="AG903" i="555"/>
  <c r="AG910" i="555"/>
  <c r="AG917" i="555"/>
  <c r="AG924" i="555"/>
  <c r="AG928" i="555"/>
  <c r="AG931" i="555"/>
  <c r="AG934" i="555"/>
  <c r="AG940" i="555"/>
  <c r="AG944" i="555"/>
  <c r="AG948" i="555"/>
  <c r="AG953" i="555"/>
  <c r="AG960" i="555"/>
  <c r="AG967" i="555"/>
  <c r="AG971" i="555"/>
  <c r="AG978" i="555"/>
  <c r="AG1103" i="555"/>
  <c r="AG1139" i="555"/>
  <c r="AG1168" i="555"/>
  <c r="AG1170" i="555"/>
  <c r="AG211" i="555"/>
  <c r="AG219" i="555"/>
  <c r="AG228" i="555"/>
  <c r="AG212" i="555"/>
  <c r="AG217" i="555"/>
  <c r="AG221" i="555"/>
  <c r="AG226" i="555"/>
  <c r="AG230" i="555"/>
  <c r="AG234" i="555"/>
  <c r="AG238" i="555"/>
  <c r="AG254" i="555"/>
  <c r="AG258" i="555"/>
  <c r="AG262" i="555"/>
  <c r="AG265" i="555"/>
  <c r="AG270" i="555"/>
  <c r="AG274" i="555"/>
  <c r="AG278" i="555"/>
  <c r="AG284" i="555"/>
  <c r="AG293" i="555"/>
  <c r="AG319" i="555"/>
  <c r="AG359" i="555"/>
  <c r="AG372" i="555"/>
  <c r="AG375" i="555"/>
  <c r="AG403" i="555"/>
  <c r="AG427" i="555"/>
  <c r="AG430" i="555"/>
  <c r="AG432" i="555"/>
  <c r="AG435" i="555"/>
  <c r="AG441" i="555"/>
  <c r="AG445" i="555"/>
  <c r="AG447" i="555"/>
  <c r="AG454" i="555"/>
  <c r="AG481" i="555"/>
  <c r="AG483" i="555"/>
  <c r="AG490" i="555"/>
  <c r="AG493" i="555"/>
  <c r="AG496" i="555"/>
  <c r="AG500" i="555"/>
  <c r="AG502" i="555"/>
  <c r="AG510" i="555"/>
  <c r="AG523" i="555"/>
  <c r="AG525" i="555"/>
  <c r="AG530" i="555"/>
  <c r="AG595" i="555"/>
  <c r="AG596" i="555"/>
  <c r="AG600" i="555"/>
  <c r="AG607" i="555"/>
  <c r="AG611" i="555"/>
  <c r="AG616" i="555"/>
  <c r="AG619" i="555"/>
  <c r="AG629" i="555"/>
  <c r="AG635" i="555"/>
  <c r="AG647" i="555"/>
  <c r="AG656" i="555"/>
  <c r="AG665" i="555"/>
  <c r="AG678" i="555"/>
  <c r="AG681" i="555"/>
  <c r="AG690" i="555"/>
  <c r="AG208" i="555"/>
  <c r="AG210" i="555"/>
  <c r="AG214" i="555"/>
  <c r="AG220" i="555"/>
  <c r="AG229" i="555"/>
  <c r="AG232" i="555"/>
  <c r="AG233" i="555"/>
  <c r="AG237" i="555"/>
  <c r="AG240" i="555"/>
  <c r="AG243" i="555"/>
  <c r="AG253" i="555"/>
  <c r="AG257" i="555"/>
  <c r="AG261" i="555"/>
  <c r="AG269" i="555"/>
  <c r="AG271" i="555"/>
  <c r="AG273" i="555"/>
  <c r="AG277" i="555"/>
  <c r="AG286" i="555"/>
  <c r="AG292" i="555"/>
  <c r="AG325" i="555"/>
  <c r="AG358" i="555"/>
  <c r="AG371" i="555"/>
  <c r="AG381" i="555"/>
  <c r="AG391" i="555"/>
  <c r="AG398" i="555"/>
  <c r="AG407" i="555"/>
  <c r="AG429" i="555"/>
  <c r="AG434" i="555"/>
  <c r="AG457" i="555"/>
  <c r="AG480" i="555"/>
  <c r="AG489" i="555"/>
  <c r="AG492" i="555"/>
  <c r="AG499" i="555"/>
  <c r="AG501" i="555"/>
  <c r="AG506" i="555"/>
  <c r="AG509" i="555"/>
  <c r="AG512" i="555"/>
  <c r="AG515" i="555"/>
  <c r="AG519" i="555"/>
  <c r="AG522" i="555"/>
  <c r="AG527" i="555"/>
  <c r="AG533" i="555"/>
  <c r="AG594" i="555"/>
  <c r="AG599" i="555"/>
  <c r="AG603" i="555"/>
  <c r="AG606" i="555"/>
  <c r="AG610" i="555"/>
  <c r="AG613" i="555"/>
  <c r="AG614" i="555"/>
  <c r="AG615" i="555"/>
  <c r="AG623" i="555"/>
  <c r="AG628" i="555"/>
  <c r="AG632" i="555"/>
  <c r="AG643" i="555"/>
  <c r="AG646" i="555"/>
  <c r="AG654" i="555"/>
  <c r="AG664" i="555"/>
  <c r="AG667" i="555"/>
  <c r="AG670" i="555"/>
  <c r="AG680" i="555"/>
  <c r="AG686" i="555"/>
  <c r="AG236" i="555"/>
  <c r="AG239" i="555"/>
  <c r="AG242" i="555"/>
  <c r="AG252" i="555"/>
  <c r="AG256" i="555"/>
  <c r="AG260" i="555"/>
  <c r="AG264" i="555"/>
  <c r="AG268" i="555"/>
  <c r="AG272" i="555"/>
  <c r="AG276" i="555"/>
  <c r="AG290" i="555"/>
  <c r="AG295" i="555"/>
  <c r="AG357" i="555"/>
  <c r="AG370" i="555"/>
  <c r="AG374" i="555"/>
  <c r="AG377" i="555"/>
  <c r="AG385" i="555"/>
  <c r="AG393" i="555"/>
  <c r="AG433" i="555"/>
  <c r="AG442" i="555"/>
  <c r="AG444" i="555"/>
  <c r="AG449" i="555"/>
  <c r="AG456" i="555"/>
  <c r="AG459" i="555"/>
  <c r="AG461" i="555"/>
  <c r="AG464" i="555"/>
  <c r="AG479" i="555"/>
  <c r="AG482" i="555"/>
  <c r="AG491" i="555"/>
  <c r="AG495" i="555"/>
  <c r="AG498" i="555"/>
  <c r="AG505" i="555"/>
  <c r="AG508" i="555"/>
  <c r="AG516" i="555"/>
  <c r="AG521" i="555"/>
  <c r="AG532" i="555"/>
  <c r="AG557" i="555"/>
  <c r="AG563" i="555"/>
  <c r="AG598" i="555"/>
  <c r="AG602" i="555"/>
  <c r="AG605" i="555"/>
  <c r="AG609" i="555"/>
  <c r="AG627" i="555"/>
  <c r="AG640" i="555"/>
  <c r="AG645" i="555"/>
  <c r="AG657" i="555"/>
  <c r="AG669" i="555"/>
  <c r="AB12" i="555"/>
  <c r="AC12" i="555" s="1"/>
  <c r="AB11" i="555"/>
  <c r="AC11" i="555" s="1"/>
  <c r="AR888" i="555"/>
  <c r="AK1220" i="555" l="1"/>
  <c r="AJ1220" i="555"/>
  <c r="AI1220" i="555"/>
  <c r="AK1218" i="555"/>
  <c r="AJ1218" i="555"/>
  <c r="AI1218" i="555"/>
  <c r="AK1217" i="555"/>
  <c r="AJ1217" i="555"/>
  <c r="AI1217" i="555"/>
  <c r="AK1216" i="555"/>
  <c r="AJ1216" i="555"/>
  <c r="AI1216" i="555"/>
  <c r="AA1220" i="555"/>
  <c r="Z1220" i="555"/>
  <c r="Y1220" i="555"/>
  <c r="AA1218" i="555"/>
  <c r="Z1218" i="555"/>
  <c r="Y1218" i="555"/>
  <c r="AA1217" i="555"/>
  <c r="Z1217" i="555"/>
  <c r="Y1217" i="555"/>
  <c r="AA1216" i="555"/>
  <c r="Z1216" i="555"/>
  <c r="Y1216" i="555"/>
  <c r="AK1215" i="555"/>
  <c r="AJ1215" i="555"/>
  <c r="AI1215" i="555"/>
  <c r="AK1214" i="555"/>
  <c r="AJ1214" i="555"/>
  <c r="AI1214" i="555"/>
  <c r="AK1213" i="555"/>
  <c r="AI1213" i="555"/>
  <c r="AK1212" i="555"/>
  <c r="AJ1212" i="555"/>
  <c r="AI1212" i="555"/>
  <c r="AK1211" i="555"/>
  <c r="AI1211" i="555"/>
  <c r="AK1210" i="555"/>
  <c r="AJ1210" i="555"/>
  <c r="AI1210" i="555"/>
  <c r="AK1209" i="555"/>
  <c r="AI1209" i="555"/>
  <c r="AK1208" i="555"/>
  <c r="AJ1208" i="555"/>
  <c r="AI1208" i="555"/>
  <c r="AK1207" i="555"/>
  <c r="AJ1207" i="555"/>
  <c r="AI1207" i="555"/>
  <c r="AK1206" i="555"/>
  <c r="AI1206" i="555"/>
  <c r="AK1205" i="555"/>
  <c r="AI1205" i="555"/>
  <c r="AK1204" i="555"/>
  <c r="AJ1204" i="555"/>
  <c r="AI1204" i="555"/>
  <c r="AK1203" i="555"/>
  <c r="AI1203" i="555"/>
  <c r="AK1202" i="555"/>
  <c r="AI1202" i="555"/>
  <c r="AK1201" i="555"/>
  <c r="AJ1201" i="555"/>
  <c r="AI1201" i="555"/>
  <c r="AK1200" i="555"/>
  <c r="AJ1200" i="555"/>
  <c r="AI1200" i="555"/>
  <c r="AK1199" i="555"/>
  <c r="AJ1199" i="555"/>
  <c r="AI1199" i="555"/>
  <c r="AK1198" i="555"/>
  <c r="AJ1198" i="555"/>
  <c r="AI1198" i="555"/>
  <c r="AK1187" i="555"/>
  <c r="AJ1187" i="555"/>
  <c r="AI1187" i="555"/>
  <c r="AK1186" i="555"/>
  <c r="AJ1186" i="555"/>
  <c r="AI1186" i="555"/>
  <c r="AK1185" i="555"/>
  <c r="AJ1185" i="555"/>
  <c r="AI1185" i="555"/>
  <c r="AK1184" i="555"/>
  <c r="AJ1184" i="555"/>
  <c r="AI1184" i="555"/>
  <c r="AK1183" i="555"/>
  <c r="AJ1183" i="555"/>
  <c r="AI1183" i="555"/>
  <c r="AK1182" i="555"/>
  <c r="AJ1182" i="555"/>
  <c r="AI1182" i="555"/>
  <c r="AK1181" i="555"/>
  <c r="AI1181" i="555"/>
  <c r="AK1180" i="555"/>
  <c r="AJ1180" i="555"/>
  <c r="AI1180" i="555"/>
  <c r="AK1179" i="555"/>
  <c r="AI1179" i="555"/>
  <c r="AK1178" i="555"/>
  <c r="AJ1178" i="555"/>
  <c r="AI1178" i="555"/>
  <c r="AJ1177" i="555"/>
  <c r="AI1177" i="555"/>
  <c r="AA1215" i="555"/>
  <c r="Z1215" i="555"/>
  <c r="Y1215" i="555"/>
  <c r="AA1214" i="555"/>
  <c r="Z1214" i="555"/>
  <c r="Y1214" i="555"/>
  <c r="AA1213" i="555"/>
  <c r="Y1213" i="555"/>
  <c r="AA1212" i="555"/>
  <c r="Z1212" i="555"/>
  <c r="Y1212" i="555"/>
  <c r="AA1211" i="555"/>
  <c r="Y1211" i="555"/>
  <c r="AA1210" i="555"/>
  <c r="Z1210" i="555"/>
  <c r="Y1210" i="555"/>
  <c r="AA1209" i="555"/>
  <c r="Y1209" i="555"/>
  <c r="AA1208" i="555"/>
  <c r="Z1208" i="555"/>
  <c r="Y1208" i="555"/>
  <c r="AA1207" i="555"/>
  <c r="Z1207" i="555"/>
  <c r="Y1207" i="555"/>
  <c r="AA1206" i="555"/>
  <c r="Y1206" i="555"/>
  <c r="AA1205" i="555"/>
  <c r="Y1205" i="555"/>
  <c r="AA1204" i="555"/>
  <c r="Z1204" i="555"/>
  <c r="Y1204" i="555"/>
  <c r="AA1203" i="555"/>
  <c r="Y1203" i="555"/>
  <c r="AA1202" i="555"/>
  <c r="Y1202" i="555"/>
  <c r="AA1201" i="555"/>
  <c r="Z1201" i="555"/>
  <c r="Y1201" i="555"/>
  <c r="AA1200" i="555"/>
  <c r="Z1200" i="555"/>
  <c r="Y1200" i="555"/>
  <c r="AA1199" i="555"/>
  <c r="Z1199" i="555"/>
  <c r="Y1199" i="555"/>
  <c r="AA1198" i="555"/>
  <c r="Z1198" i="555"/>
  <c r="Y1198" i="555"/>
  <c r="AA1187" i="555"/>
  <c r="Z1187" i="555"/>
  <c r="Y1187" i="555"/>
  <c r="AA1186" i="555"/>
  <c r="Z1186" i="555"/>
  <c r="Y1186" i="555"/>
  <c r="AA1185" i="555"/>
  <c r="Z1185" i="555"/>
  <c r="Y1185" i="555"/>
  <c r="AA1184" i="555"/>
  <c r="Z1184" i="555"/>
  <c r="Y1184" i="555"/>
  <c r="AA1183" i="555"/>
  <c r="Z1183" i="555"/>
  <c r="Y1183" i="555"/>
  <c r="AA1182" i="555"/>
  <c r="Z1182" i="555"/>
  <c r="Y1182" i="555"/>
  <c r="AA1181" i="555"/>
  <c r="Y1181" i="555"/>
  <c r="AA1180" i="555"/>
  <c r="Z1180" i="555"/>
  <c r="Y1180" i="555"/>
  <c r="AA1179" i="555"/>
  <c r="Y1179" i="555"/>
  <c r="AA1178" i="555"/>
  <c r="Z1178" i="555"/>
  <c r="Y1178" i="555"/>
  <c r="Z1177" i="555"/>
  <c r="Y1177" i="555"/>
  <c r="AK1176" i="555"/>
  <c r="AJ1176" i="555"/>
  <c r="AI1176" i="555"/>
  <c r="AA1176" i="555"/>
  <c r="Z1176" i="555"/>
  <c r="Y1176" i="555"/>
  <c r="AK1175" i="555"/>
  <c r="AI1175" i="555"/>
  <c r="AK1174" i="555"/>
  <c r="AI1174" i="555"/>
  <c r="AK1173" i="555"/>
  <c r="AJ1173" i="555"/>
  <c r="AI1173" i="555"/>
  <c r="AK1172" i="555"/>
  <c r="AJ1172" i="555"/>
  <c r="AI1172" i="555"/>
  <c r="AK1171" i="555"/>
  <c r="AI1171" i="555"/>
  <c r="AK1170" i="555"/>
  <c r="AI1170" i="555"/>
  <c r="AK1169" i="555"/>
  <c r="AI1169" i="555"/>
  <c r="AK1168" i="555"/>
  <c r="AI1168" i="555"/>
  <c r="AK1167" i="555"/>
  <c r="AI1167" i="555"/>
  <c r="AK1166" i="555"/>
  <c r="AI1166" i="555"/>
  <c r="AA1175" i="555"/>
  <c r="Y1175" i="555"/>
  <c r="AA1174" i="555"/>
  <c r="Y1174" i="555"/>
  <c r="AA1173" i="555"/>
  <c r="Z1173" i="555"/>
  <c r="Y1173" i="555"/>
  <c r="AA1172" i="555"/>
  <c r="Z1172" i="555"/>
  <c r="Y1172" i="555"/>
  <c r="AA1171" i="555"/>
  <c r="Y1171" i="555"/>
  <c r="AA1170" i="555"/>
  <c r="Y1170" i="555"/>
  <c r="AA1169" i="555"/>
  <c r="Y1169" i="555"/>
  <c r="AA1168" i="555"/>
  <c r="Y1168" i="555"/>
  <c r="AA1167" i="555"/>
  <c r="Y1167" i="555"/>
  <c r="AA1166" i="555"/>
  <c r="Y1166" i="555"/>
  <c r="AK1165" i="555"/>
  <c r="AJ1165" i="555"/>
  <c r="AI1165" i="555"/>
  <c r="AK1164" i="555"/>
  <c r="AJ1164" i="555"/>
  <c r="AI1164" i="555"/>
  <c r="AK1163" i="555"/>
  <c r="AJ1163" i="555"/>
  <c r="AI1163" i="555"/>
  <c r="AK1162" i="555"/>
  <c r="AI1162" i="555"/>
  <c r="AK1161" i="555"/>
  <c r="AI1161" i="555"/>
  <c r="AK1160" i="555"/>
  <c r="AJ1160" i="555"/>
  <c r="AI1160" i="555"/>
  <c r="AK1159" i="555"/>
  <c r="AJ1159" i="555"/>
  <c r="AI1159" i="555"/>
  <c r="AK1158" i="555"/>
  <c r="AJ1158" i="555"/>
  <c r="AI1158" i="555"/>
  <c r="AK1157" i="555"/>
  <c r="AJ1157" i="555"/>
  <c r="AI1157" i="555"/>
  <c r="AJ1156" i="555"/>
  <c r="AI1156" i="555"/>
  <c r="AK1155" i="555"/>
  <c r="AJ1155" i="555"/>
  <c r="AI1155" i="555"/>
  <c r="AK1154" i="555"/>
  <c r="AJ1154" i="555"/>
  <c r="AI1154" i="555"/>
  <c r="AK1153" i="555"/>
  <c r="AJ1153" i="555"/>
  <c r="AI1153" i="555"/>
  <c r="AK1152" i="555"/>
  <c r="AI1152" i="555"/>
  <c r="AA1165" i="555"/>
  <c r="Z1165" i="555"/>
  <c r="Y1165" i="555"/>
  <c r="AA1164" i="555"/>
  <c r="Z1164" i="555"/>
  <c r="Y1164" i="555"/>
  <c r="AA1163" i="555"/>
  <c r="Z1163" i="555"/>
  <c r="Y1163" i="555"/>
  <c r="AA1162" i="555"/>
  <c r="Y1162" i="555"/>
  <c r="AA1161" i="555"/>
  <c r="Y1161" i="555"/>
  <c r="AA1160" i="555"/>
  <c r="Z1160" i="555"/>
  <c r="Y1160" i="555"/>
  <c r="AA1159" i="555"/>
  <c r="Z1159" i="555"/>
  <c r="Y1159" i="555"/>
  <c r="AA1158" i="555"/>
  <c r="Z1158" i="555"/>
  <c r="Y1158" i="555"/>
  <c r="AA1157" i="555"/>
  <c r="Z1157" i="555"/>
  <c r="Y1157" i="555"/>
  <c r="Z1156" i="555"/>
  <c r="Y1156" i="555"/>
  <c r="AA1155" i="555"/>
  <c r="Z1155" i="555"/>
  <c r="Y1155" i="555"/>
  <c r="AA1154" i="555"/>
  <c r="Z1154" i="555"/>
  <c r="Y1154" i="555"/>
  <c r="AA1153" i="555"/>
  <c r="Z1153" i="555"/>
  <c r="Y1153" i="555"/>
  <c r="AA1152" i="555"/>
  <c r="Y1152" i="555"/>
  <c r="AK1147" i="555"/>
  <c r="AJ1147" i="555"/>
  <c r="AI1147" i="555"/>
  <c r="AK1146" i="555"/>
  <c r="AJ1146" i="555"/>
  <c r="AI1146" i="555"/>
  <c r="AK1144" i="555"/>
  <c r="AJ1144" i="555"/>
  <c r="AI1144" i="555"/>
  <c r="AK1143" i="555"/>
  <c r="AI1143" i="555"/>
  <c r="AK1142" i="555"/>
  <c r="AI1142" i="555"/>
  <c r="AK1140" i="555"/>
  <c r="AI1140" i="555"/>
  <c r="AJ1139" i="555"/>
  <c r="AI1139" i="555"/>
  <c r="AJ1138" i="555"/>
  <c r="AI1138" i="555"/>
  <c r="AK1145" i="555"/>
  <c r="AJ1145" i="555"/>
  <c r="AI1145" i="555"/>
  <c r="AA1145" i="555"/>
  <c r="Z1145" i="555"/>
  <c r="Y1145" i="555"/>
  <c r="AA1147" i="555"/>
  <c r="Z1147" i="555"/>
  <c r="Y1147" i="555"/>
  <c r="AA1146" i="555"/>
  <c r="Z1146" i="555"/>
  <c r="Y1146" i="555"/>
  <c r="AA1144" i="555"/>
  <c r="Z1144" i="555"/>
  <c r="Y1144" i="555"/>
  <c r="AA1143" i="555"/>
  <c r="Y1143" i="555"/>
  <c r="AA1142" i="555"/>
  <c r="Y1142" i="555"/>
  <c r="AA1140" i="555"/>
  <c r="Y1140" i="555"/>
  <c r="Z1139" i="555"/>
  <c r="Y1139" i="555"/>
  <c r="Z1138" i="555"/>
  <c r="Y1138" i="555"/>
  <c r="AK1129" i="555"/>
  <c r="AI1129" i="555"/>
  <c r="AK1128" i="555"/>
  <c r="AI1128" i="555"/>
  <c r="AK1127" i="555"/>
  <c r="AJ1127" i="555"/>
  <c r="AI1127" i="555"/>
  <c r="AK1126" i="555"/>
  <c r="AJ1126" i="555"/>
  <c r="AI1126" i="555"/>
  <c r="AK1125" i="555"/>
  <c r="AJ1125" i="555"/>
  <c r="AI1125" i="555"/>
  <c r="AK1124" i="555"/>
  <c r="AJ1124" i="555"/>
  <c r="AI1124" i="555"/>
  <c r="AK1123" i="555"/>
  <c r="AJ1123" i="555"/>
  <c r="AI1123" i="555"/>
  <c r="AK1122" i="555"/>
  <c r="AJ1122" i="555"/>
  <c r="AI1122" i="555"/>
  <c r="AK1121" i="555"/>
  <c r="AJ1121" i="555"/>
  <c r="AI1121" i="555"/>
  <c r="AK1120" i="555"/>
  <c r="AJ1120" i="555"/>
  <c r="AI1120" i="555"/>
  <c r="AK1118" i="555"/>
  <c r="AJ1118" i="555"/>
  <c r="AI1118" i="555"/>
  <c r="AK1117" i="555"/>
  <c r="AJ1117" i="555"/>
  <c r="AI1117" i="555"/>
  <c r="AK1116" i="555"/>
  <c r="AJ1116" i="555"/>
  <c r="AI1116" i="555"/>
  <c r="AK1115" i="555"/>
  <c r="AJ1115" i="555"/>
  <c r="AI1115" i="555"/>
  <c r="AK1114" i="555"/>
  <c r="AJ1114" i="555"/>
  <c r="AI1114" i="555"/>
  <c r="AK1113" i="555"/>
  <c r="AJ1113" i="555"/>
  <c r="AI1113" i="555"/>
  <c r="AK1112" i="555"/>
  <c r="AJ1112" i="555"/>
  <c r="AI1112" i="555"/>
  <c r="AK1111" i="555"/>
  <c r="AJ1111" i="555"/>
  <c r="AI1111" i="555"/>
  <c r="AK1110" i="555"/>
  <c r="AJ1110" i="555"/>
  <c r="AI1110" i="555"/>
  <c r="AK1109" i="555"/>
  <c r="AJ1109" i="555"/>
  <c r="AI1109" i="555"/>
  <c r="AK1108" i="555"/>
  <c r="AJ1108" i="555"/>
  <c r="AI1108" i="555"/>
  <c r="AK1107" i="555"/>
  <c r="AJ1107" i="555"/>
  <c r="AI1107" i="555"/>
  <c r="AK1106" i="555"/>
  <c r="AJ1106" i="555"/>
  <c r="AI1106" i="555"/>
  <c r="AK1105" i="555"/>
  <c r="AJ1105" i="555"/>
  <c r="AI1105" i="555"/>
  <c r="AK1104" i="555"/>
  <c r="AJ1104" i="555"/>
  <c r="AI1104" i="555"/>
  <c r="AK1103" i="555"/>
  <c r="AI1103" i="555"/>
  <c r="AA1129" i="555"/>
  <c r="Y1129" i="555"/>
  <c r="AA1128" i="555"/>
  <c r="Y1128" i="555"/>
  <c r="AA1127" i="555"/>
  <c r="Z1127" i="555"/>
  <c r="Y1127" i="555"/>
  <c r="AA1126" i="555"/>
  <c r="Z1126" i="555"/>
  <c r="Y1126" i="555"/>
  <c r="AA1125" i="555"/>
  <c r="Z1125" i="555"/>
  <c r="Y1125" i="555"/>
  <c r="AA1124" i="555"/>
  <c r="Z1124" i="555"/>
  <c r="Y1124" i="555"/>
  <c r="AA1123" i="555"/>
  <c r="Z1123" i="555"/>
  <c r="Y1123" i="555"/>
  <c r="AA1122" i="555"/>
  <c r="Z1122" i="555"/>
  <c r="Y1122" i="555"/>
  <c r="AA1121" i="555"/>
  <c r="Z1121" i="555"/>
  <c r="Y1121" i="555"/>
  <c r="AA1120" i="555"/>
  <c r="Z1120" i="555"/>
  <c r="Y1120" i="555"/>
  <c r="AA1118" i="555"/>
  <c r="Z1118" i="555"/>
  <c r="Y1118" i="555"/>
  <c r="AA1117" i="555"/>
  <c r="Z1117" i="555"/>
  <c r="Y1117" i="555"/>
  <c r="AA1116" i="555"/>
  <c r="Z1116" i="555"/>
  <c r="Y1116" i="555"/>
  <c r="AA1115" i="555"/>
  <c r="Z1115" i="555"/>
  <c r="Y1115" i="555"/>
  <c r="AA1114" i="555"/>
  <c r="Z1114" i="555"/>
  <c r="Y1114" i="555"/>
  <c r="AA1113" i="555"/>
  <c r="Z1113" i="555"/>
  <c r="Y1113" i="555"/>
  <c r="AA1112" i="555"/>
  <c r="Z1112" i="555"/>
  <c r="Y1112" i="555"/>
  <c r="AA1111" i="555"/>
  <c r="Z1111" i="555"/>
  <c r="Y1111" i="555"/>
  <c r="AA1110" i="555"/>
  <c r="Z1110" i="555"/>
  <c r="Y1110" i="555"/>
  <c r="AA1109" i="555"/>
  <c r="Z1109" i="555"/>
  <c r="Y1109" i="555"/>
  <c r="AA1108" i="555"/>
  <c r="Z1108" i="555"/>
  <c r="Y1108" i="555"/>
  <c r="AA1107" i="555"/>
  <c r="Z1107" i="555"/>
  <c r="Y1107" i="555"/>
  <c r="AA1106" i="555"/>
  <c r="Z1106" i="555"/>
  <c r="Y1106" i="555"/>
  <c r="AA1105" i="555"/>
  <c r="Z1105" i="555"/>
  <c r="Y1105" i="555"/>
  <c r="AA1104" i="555"/>
  <c r="Z1104" i="555"/>
  <c r="Y1104" i="555"/>
  <c r="AA1103" i="555"/>
  <c r="Y1103" i="555"/>
  <c r="AK1102" i="555"/>
  <c r="AJ1102" i="555"/>
  <c r="AI1102" i="555"/>
  <c r="AK1101" i="555"/>
  <c r="AJ1101" i="555"/>
  <c r="AI1101" i="555"/>
  <c r="AK1100" i="555"/>
  <c r="AJ1100" i="555"/>
  <c r="AI1100" i="555"/>
  <c r="AK1099" i="555"/>
  <c r="AJ1099" i="555"/>
  <c r="AI1099" i="555"/>
  <c r="AK1098" i="555"/>
  <c r="AJ1098" i="555"/>
  <c r="AI1098" i="555"/>
  <c r="AK1097" i="555"/>
  <c r="AJ1097" i="555"/>
  <c r="AI1097" i="555"/>
  <c r="AK1096" i="555"/>
  <c r="AJ1096" i="555"/>
  <c r="AI1096" i="555"/>
  <c r="AK1095" i="555"/>
  <c r="AJ1095" i="555"/>
  <c r="AI1095" i="555"/>
  <c r="AK1094" i="555"/>
  <c r="AJ1094" i="555"/>
  <c r="AI1094" i="555"/>
  <c r="AK1093" i="555"/>
  <c r="AJ1093" i="555"/>
  <c r="AI1093" i="555"/>
  <c r="AK1092" i="555"/>
  <c r="AJ1092" i="555"/>
  <c r="AI1092" i="555"/>
  <c r="AK1091" i="555"/>
  <c r="AJ1091" i="555"/>
  <c r="AI1091" i="555"/>
  <c r="AK1090" i="555"/>
  <c r="AJ1090" i="555"/>
  <c r="AI1090" i="555"/>
  <c r="AA1102" i="555"/>
  <c r="Z1102" i="555"/>
  <c r="Y1102" i="555"/>
  <c r="AA1101" i="555"/>
  <c r="Z1101" i="555"/>
  <c r="Y1101" i="555"/>
  <c r="AA1100" i="555"/>
  <c r="Z1100" i="555"/>
  <c r="Y1100" i="555"/>
  <c r="AA1099" i="555"/>
  <c r="Z1099" i="555"/>
  <c r="Y1099" i="555"/>
  <c r="AA1098" i="555"/>
  <c r="Z1098" i="555"/>
  <c r="Y1098" i="555"/>
  <c r="AA1097" i="555"/>
  <c r="Z1097" i="555"/>
  <c r="Y1097" i="555"/>
  <c r="AA1096" i="555"/>
  <c r="Z1096" i="555"/>
  <c r="Y1096" i="555"/>
  <c r="AA1095" i="555"/>
  <c r="Z1095" i="555"/>
  <c r="Y1095" i="555"/>
  <c r="AA1094" i="555"/>
  <c r="Z1094" i="555"/>
  <c r="Y1094" i="555"/>
  <c r="AA1093" i="555"/>
  <c r="Z1093" i="555"/>
  <c r="Y1093" i="555"/>
  <c r="AA1092" i="555"/>
  <c r="Z1092" i="555"/>
  <c r="Y1092" i="555"/>
  <c r="AA1091" i="555"/>
  <c r="Z1091" i="555"/>
  <c r="Y1091" i="555"/>
  <c r="AA1090" i="555"/>
  <c r="Z1090" i="555"/>
  <c r="Y1090" i="555"/>
  <c r="AA1089" i="555"/>
  <c r="Y1089" i="555"/>
  <c r="AA1088" i="555"/>
  <c r="Y1088" i="555"/>
  <c r="AA1087" i="555"/>
  <c r="Y1087" i="555"/>
  <c r="AA1086" i="555"/>
  <c r="Y1086" i="555"/>
  <c r="AA1085" i="555"/>
  <c r="Z1085" i="555"/>
  <c r="Y1085" i="555"/>
  <c r="AA1080" i="555"/>
  <c r="Y1080" i="555"/>
  <c r="AA1079" i="555"/>
  <c r="Y1079" i="555"/>
  <c r="AA1078" i="555"/>
  <c r="Y1078" i="555"/>
  <c r="AA1077" i="555"/>
  <c r="Y1077" i="555"/>
  <c r="AA1074" i="555"/>
  <c r="Z1074" i="555"/>
  <c r="Y1074" i="555"/>
  <c r="AA1073" i="555"/>
  <c r="Z1073" i="555"/>
  <c r="Y1073" i="555"/>
  <c r="AA1072" i="555"/>
  <c r="Z1072" i="555"/>
  <c r="Y1072" i="555"/>
  <c r="AK1089" i="555"/>
  <c r="AI1089" i="555"/>
  <c r="AK1088" i="555"/>
  <c r="AI1088" i="555"/>
  <c r="AK1087" i="555"/>
  <c r="AI1087" i="555"/>
  <c r="AK1086" i="555"/>
  <c r="AI1086" i="555"/>
  <c r="AK1085" i="555"/>
  <c r="AJ1085" i="555"/>
  <c r="AI1085" i="555"/>
  <c r="AK1080" i="555"/>
  <c r="AI1080" i="555"/>
  <c r="AK1079" i="555"/>
  <c r="AI1079" i="555"/>
  <c r="AK1078" i="555"/>
  <c r="AI1078" i="555"/>
  <c r="AK1077" i="555"/>
  <c r="AI1077" i="555"/>
  <c r="AK1074" i="555"/>
  <c r="AJ1074" i="555"/>
  <c r="AI1074" i="555"/>
  <c r="AK1073" i="555"/>
  <c r="AJ1073" i="555"/>
  <c r="AI1073" i="555"/>
  <c r="AK1072" i="555"/>
  <c r="AJ1072" i="555"/>
  <c r="AI1072" i="555"/>
  <c r="AK1071" i="555"/>
  <c r="AJ1071" i="555"/>
  <c r="AI1071" i="555"/>
  <c r="AK1070" i="555"/>
  <c r="AJ1070" i="555"/>
  <c r="AI1070" i="555"/>
  <c r="AA1071" i="555"/>
  <c r="Z1071" i="555"/>
  <c r="Y1071" i="555"/>
  <c r="AA1070" i="555"/>
  <c r="Z1070" i="555"/>
  <c r="Y1070" i="555"/>
  <c r="AK1069" i="555"/>
  <c r="AI1069" i="555"/>
  <c r="AK1068" i="555"/>
  <c r="AI1068" i="555"/>
  <c r="AK1067" i="555"/>
  <c r="AJ1067" i="555"/>
  <c r="AI1067" i="555"/>
  <c r="AK1066" i="555"/>
  <c r="AJ1066" i="555"/>
  <c r="AI1066" i="555"/>
  <c r="AA1069" i="555"/>
  <c r="Y1069" i="555"/>
  <c r="AA1068" i="555"/>
  <c r="Y1068" i="555"/>
  <c r="AA1067" i="555"/>
  <c r="Z1067" i="555"/>
  <c r="Y1067" i="555"/>
  <c r="AA1066" i="555"/>
  <c r="Z1066" i="555"/>
  <c r="Y1066" i="555"/>
  <c r="AK1063" i="555"/>
  <c r="AJ1063" i="555"/>
  <c r="AI1063" i="555"/>
  <c r="AK1060" i="555"/>
  <c r="AJ1060" i="555"/>
  <c r="AI1060" i="555"/>
  <c r="AK1057" i="555"/>
  <c r="AJ1057" i="555"/>
  <c r="AI1057" i="555"/>
  <c r="AK1052" i="555"/>
  <c r="AI1052" i="555"/>
  <c r="AK1051" i="555"/>
  <c r="AI1051" i="555"/>
  <c r="AK1050" i="555"/>
  <c r="AI1050" i="555"/>
  <c r="AK1049" i="555"/>
  <c r="AJ1049" i="555"/>
  <c r="AI1049" i="555"/>
  <c r="AA1063" i="555"/>
  <c r="Z1063" i="555"/>
  <c r="Y1063" i="555"/>
  <c r="AA1060" i="555"/>
  <c r="Z1060" i="555"/>
  <c r="Y1060" i="555"/>
  <c r="AA1057" i="555"/>
  <c r="Z1057" i="555"/>
  <c r="Y1057" i="555"/>
  <c r="AA1052" i="555"/>
  <c r="Y1052" i="555"/>
  <c r="AA1051" i="555"/>
  <c r="Y1051" i="555"/>
  <c r="AA1050" i="555"/>
  <c r="Y1050" i="555"/>
  <c r="AA1049" i="555"/>
  <c r="Z1049" i="555"/>
  <c r="Y1049" i="555"/>
  <c r="AK1048" i="555"/>
  <c r="AJ1048" i="555"/>
  <c r="AI1048" i="555"/>
  <c r="AK1047" i="555"/>
  <c r="AJ1047" i="555"/>
  <c r="AI1047" i="555"/>
  <c r="AK1046" i="555"/>
  <c r="AJ1046" i="555"/>
  <c r="AI1046" i="555"/>
  <c r="AK1045" i="555"/>
  <c r="AJ1045" i="555"/>
  <c r="AI1045" i="555"/>
  <c r="AK1044" i="555"/>
  <c r="AJ1044" i="555"/>
  <c r="AI1044" i="555"/>
  <c r="AK1043" i="555"/>
  <c r="AI1043" i="555"/>
  <c r="AK1042" i="555"/>
  <c r="AI1042" i="555"/>
  <c r="AK1041" i="555"/>
  <c r="AI1041" i="555"/>
  <c r="AK1040" i="555"/>
  <c r="AI1040" i="555"/>
  <c r="AK1039" i="555"/>
  <c r="AJ1039" i="555"/>
  <c r="AI1039" i="555"/>
  <c r="AK1038" i="555"/>
  <c r="AI1038" i="555"/>
  <c r="AK1037" i="555"/>
  <c r="AI1037" i="555"/>
  <c r="AK1036" i="555"/>
  <c r="AI1036" i="555"/>
  <c r="AK1035" i="555"/>
  <c r="AI1035" i="555"/>
  <c r="AK1034" i="555"/>
  <c r="AI1034" i="555"/>
  <c r="AK1033" i="555"/>
  <c r="AJ1033" i="555"/>
  <c r="AI1033" i="555"/>
  <c r="AK1032" i="555"/>
  <c r="AJ1032" i="555"/>
  <c r="AI1032" i="555"/>
  <c r="AK1031" i="555"/>
  <c r="AI1031" i="555"/>
  <c r="AA1048" i="555"/>
  <c r="Z1048" i="555"/>
  <c r="Y1048" i="555"/>
  <c r="AA1047" i="555"/>
  <c r="Z1047" i="555"/>
  <c r="Y1047" i="555"/>
  <c r="AA1046" i="555"/>
  <c r="Z1046" i="555"/>
  <c r="Y1046" i="555"/>
  <c r="AA1045" i="555"/>
  <c r="Z1045" i="555"/>
  <c r="Y1045" i="555"/>
  <c r="AA1044" i="555"/>
  <c r="Z1044" i="555"/>
  <c r="Y1044" i="555"/>
  <c r="AA1043" i="555"/>
  <c r="Y1043" i="555"/>
  <c r="AA1042" i="555"/>
  <c r="Y1042" i="555"/>
  <c r="AA1041" i="555"/>
  <c r="Y1041" i="555"/>
  <c r="AA1040" i="555"/>
  <c r="Y1040" i="555"/>
  <c r="AA1039" i="555"/>
  <c r="Z1039" i="555"/>
  <c r="Y1039" i="555"/>
  <c r="Y1034" i="555"/>
  <c r="AA1034" i="555"/>
  <c r="AA1038" i="555"/>
  <c r="Y1038" i="555"/>
  <c r="AA1037" i="555"/>
  <c r="Y1037" i="555"/>
  <c r="AA1036" i="555"/>
  <c r="Y1036" i="555"/>
  <c r="AA1035" i="555"/>
  <c r="Y1035" i="555"/>
  <c r="AA1033" i="555"/>
  <c r="Z1033" i="555"/>
  <c r="Y1033" i="555"/>
  <c r="AA1032" i="555"/>
  <c r="Z1032" i="555"/>
  <c r="Y1032" i="555"/>
  <c r="AA1031" i="555"/>
  <c r="Y1031" i="555"/>
  <c r="AK1030" i="555"/>
  <c r="AJ1030" i="555"/>
  <c r="AI1030" i="555"/>
  <c r="AA1030" i="555"/>
  <c r="Z1030" i="555"/>
  <c r="Y1030" i="555"/>
  <c r="Y1029" i="555"/>
  <c r="AK1029" i="555"/>
  <c r="AI1029" i="555"/>
  <c r="AK1028" i="555"/>
  <c r="AI1028" i="555"/>
  <c r="AK1027" i="555"/>
  <c r="AJ1027" i="555"/>
  <c r="AI1027" i="555"/>
  <c r="AK1026" i="555"/>
  <c r="AJ1026" i="555"/>
  <c r="AI1026" i="555"/>
  <c r="AK1025" i="555"/>
  <c r="AJ1025" i="555"/>
  <c r="AI1025" i="555"/>
  <c r="AK1024" i="555"/>
  <c r="AJ1024" i="555"/>
  <c r="AI1024" i="555"/>
  <c r="AK1023" i="555"/>
  <c r="AI1023" i="555"/>
  <c r="AK1022" i="555"/>
  <c r="AI1022" i="555"/>
  <c r="AA1029" i="555"/>
  <c r="AA1028" i="555"/>
  <c r="Y1028" i="555"/>
  <c r="AA1027" i="555"/>
  <c r="Z1027" i="555"/>
  <c r="Y1027" i="555"/>
  <c r="AA1026" i="555"/>
  <c r="Z1026" i="555"/>
  <c r="Y1026" i="555"/>
  <c r="AA1025" i="555"/>
  <c r="Z1025" i="555"/>
  <c r="Y1025" i="555"/>
  <c r="AA1024" i="555"/>
  <c r="Z1024" i="555"/>
  <c r="Y1024" i="555"/>
  <c r="AA1023" i="555"/>
  <c r="Y1023" i="555"/>
  <c r="AA1022" i="555"/>
  <c r="Y1022" i="555"/>
  <c r="AA1021" i="555"/>
  <c r="Y1021" i="555"/>
  <c r="AA1020" i="555"/>
  <c r="Y1020" i="555"/>
  <c r="AA1019" i="555"/>
  <c r="Y1019" i="555"/>
  <c r="AA1018" i="555"/>
  <c r="Y1018" i="555"/>
  <c r="AA1017" i="555"/>
  <c r="Z1017" i="555"/>
  <c r="Y1017" i="555"/>
  <c r="AA1016" i="555"/>
  <c r="Z1016" i="555"/>
  <c r="Y1016" i="555"/>
  <c r="AA1015" i="555"/>
  <c r="Z1015" i="555"/>
  <c r="Y1015" i="555"/>
  <c r="AA1014" i="555"/>
  <c r="Z1014" i="555"/>
  <c r="Y1014" i="555"/>
  <c r="AA1013" i="555"/>
  <c r="Z1013" i="555"/>
  <c r="Y1013" i="555"/>
  <c r="AA1012" i="555"/>
  <c r="Z1012" i="555"/>
  <c r="Y1012" i="555"/>
  <c r="AK1021" i="555"/>
  <c r="AI1021" i="555"/>
  <c r="AK1020" i="555"/>
  <c r="AI1020" i="555"/>
  <c r="AK1019" i="555"/>
  <c r="AI1019" i="555"/>
  <c r="AK1018" i="555"/>
  <c r="AI1018" i="555"/>
  <c r="AK1017" i="555"/>
  <c r="AJ1017" i="555"/>
  <c r="AI1017" i="555"/>
  <c r="AK1016" i="555"/>
  <c r="AJ1016" i="555"/>
  <c r="AI1016" i="555"/>
  <c r="AK1015" i="555"/>
  <c r="AJ1015" i="555"/>
  <c r="AI1015" i="555"/>
  <c r="AK1014" i="555"/>
  <c r="AJ1014" i="555"/>
  <c r="AI1014" i="555"/>
  <c r="AK1013" i="555"/>
  <c r="AJ1013" i="555"/>
  <c r="AI1013" i="555"/>
  <c r="AK1012" i="555"/>
  <c r="AJ1012" i="555"/>
  <c r="AI1012" i="555"/>
  <c r="AK1011" i="555"/>
  <c r="AJ1011" i="555"/>
  <c r="AI1011" i="555"/>
  <c r="AK1010" i="555"/>
  <c r="AJ1010" i="555"/>
  <c r="AI1010" i="555"/>
  <c r="AK1009" i="555"/>
  <c r="AJ1009" i="555"/>
  <c r="AI1009" i="555"/>
  <c r="AK1008" i="555"/>
  <c r="AJ1008" i="555"/>
  <c r="AI1008" i="555"/>
  <c r="AK1007" i="555"/>
  <c r="AJ1007" i="555"/>
  <c r="AI1007" i="555"/>
  <c r="AK1006" i="555"/>
  <c r="AI1006" i="555"/>
  <c r="AK1005" i="555"/>
  <c r="AI1005" i="555"/>
  <c r="AK1004" i="555"/>
  <c r="AI1004" i="555"/>
  <c r="AK1003" i="555"/>
  <c r="AJ1003" i="555"/>
  <c r="AI1003" i="555"/>
  <c r="AK1002" i="555"/>
  <c r="AJ1002" i="555"/>
  <c r="AI1002" i="555"/>
  <c r="AK1001" i="555"/>
  <c r="AJ1001" i="555"/>
  <c r="AI1001" i="555"/>
  <c r="AK1000" i="555"/>
  <c r="AJ1000" i="555"/>
  <c r="AI1000" i="555"/>
  <c r="AK999" i="555"/>
  <c r="AJ999" i="555"/>
  <c r="AI999" i="555"/>
  <c r="AK998" i="555"/>
  <c r="AJ998" i="555"/>
  <c r="AI998" i="555"/>
  <c r="AK997" i="555"/>
  <c r="AJ997" i="555"/>
  <c r="AI997" i="555"/>
  <c r="AK996" i="555"/>
  <c r="AJ996" i="555"/>
  <c r="AI996" i="555"/>
  <c r="AK995" i="555"/>
  <c r="AJ995" i="555"/>
  <c r="AI995" i="555"/>
  <c r="AK994" i="555"/>
  <c r="AJ994" i="555"/>
  <c r="AI994" i="555"/>
  <c r="AK993" i="555"/>
  <c r="AJ993" i="555"/>
  <c r="AI993" i="555"/>
  <c r="AK992" i="555"/>
  <c r="AJ992" i="555"/>
  <c r="AI992" i="555"/>
  <c r="AK991" i="555"/>
  <c r="AJ991" i="555"/>
  <c r="AI991" i="555"/>
  <c r="AK990" i="555"/>
  <c r="AJ990" i="555"/>
  <c r="AI990" i="555"/>
  <c r="AK989" i="555"/>
  <c r="AJ989" i="555"/>
  <c r="AI989" i="555"/>
  <c r="AK988" i="555"/>
  <c r="AJ988" i="555"/>
  <c r="AI988" i="555"/>
  <c r="AK987" i="555"/>
  <c r="AJ987" i="555"/>
  <c r="AI987" i="555"/>
  <c r="AK986" i="555"/>
  <c r="AJ986" i="555"/>
  <c r="AI986" i="555"/>
  <c r="AK985" i="555"/>
  <c r="AJ985" i="555"/>
  <c r="AI985" i="555"/>
  <c r="AK984" i="555"/>
  <c r="AJ984" i="555"/>
  <c r="AI984" i="555"/>
  <c r="AK983" i="555"/>
  <c r="AJ983" i="555"/>
  <c r="AI983" i="555"/>
  <c r="AK982" i="555"/>
  <c r="AJ982" i="555"/>
  <c r="AI982" i="555"/>
  <c r="AK981" i="555"/>
  <c r="AI981" i="555"/>
  <c r="AK980" i="555"/>
  <c r="AI980" i="555"/>
  <c r="AK979" i="555"/>
  <c r="AI979" i="555"/>
  <c r="AK978" i="555"/>
  <c r="AI978" i="555"/>
  <c r="AK977" i="555"/>
  <c r="AI977" i="555"/>
  <c r="AK976" i="555"/>
  <c r="AI976" i="555"/>
  <c r="AK975" i="555"/>
  <c r="AI975" i="555"/>
  <c r="AK974" i="555"/>
  <c r="AI974" i="555"/>
  <c r="AA1011" i="555"/>
  <c r="Z1011" i="555"/>
  <c r="Y1011" i="555"/>
  <c r="AA1010" i="555"/>
  <c r="Z1010" i="555"/>
  <c r="Y1010" i="555"/>
  <c r="AA1009" i="555"/>
  <c r="Z1009" i="555"/>
  <c r="Y1009" i="555"/>
  <c r="AA1008" i="555"/>
  <c r="Z1008" i="555"/>
  <c r="Y1008" i="555"/>
  <c r="AA1007" i="555"/>
  <c r="Z1007" i="555"/>
  <c r="Y1007" i="555"/>
  <c r="AA1006" i="555"/>
  <c r="Y1006" i="555"/>
  <c r="AA1005" i="555"/>
  <c r="Y1005" i="555"/>
  <c r="AA1004" i="555"/>
  <c r="Y1004" i="555"/>
  <c r="AA1003" i="555"/>
  <c r="Z1003" i="555"/>
  <c r="Y1003" i="555"/>
  <c r="AA1002" i="555"/>
  <c r="Z1002" i="555"/>
  <c r="Y1002" i="555"/>
  <c r="AA1001" i="555"/>
  <c r="Z1001" i="555"/>
  <c r="Y1001" i="555"/>
  <c r="AA1000" i="555"/>
  <c r="Z1000" i="555"/>
  <c r="Y1000" i="555"/>
  <c r="AA999" i="555"/>
  <c r="Z999" i="555"/>
  <c r="Y999" i="555"/>
  <c r="AA998" i="555"/>
  <c r="Z998" i="555"/>
  <c r="Y998" i="555"/>
  <c r="AA997" i="555"/>
  <c r="Z997" i="555"/>
  <c r="Y997" i="555"/>
  <c r="AA996" i="555"/>
  <c r="Z996" i="555"/>
  <c r="Y996" i="555"/>
  <c r="AA995" i="555"/>
  <c r="Z995" i="555"/>
  <c r="Y995" i="555"/>
  <c r="AA994" i="555"/>
  <c r="Z994" i="555"/>
  <c r="Y994" i="555"/>
  <c r="AA993" i="555"/>
  <c r="Z993" i="555"/>
  <c r="Y993" i="555"/>
  <c r="AA992" i="555"/>
  <c r="Z992" i="555"/>
  <c r="Y992" i="555"/>
  <c r="AA991" i="555"/>
  <c r="Z991" i="555"/>
  <c r="Y991" i="555"/>
  <c r="AA990" i="555"/>
  <c r="Z990" i="555"/>
  <c r="Y990" i="555"/>
  <c r="AA989" i="555"/>
  <c r="Z989" i="555"/>
  <c r="Y989" i="555"/>
  <c r="AA988" i="555"/>
  <c r="Z988" i="555"/>
  <c r="Y988" i="555"/>
  <c r="AA987" i="555"/>
  <c r="Z987" i="555"/>
  <c r="Y987" i="555"/>
  <c r="AA986" i="555"/>
  <c r="Z986" i="555"/>
  <c r="Y986" i="555"/>
  <c r="AA985" i="555"/>
  <c r="Z985" i="555"/>
  <c r="Y985" i="555"/>
  <c r="AA984" i="555"/>
  <c r="Z984" i="555"/>
  <c r="Y984" i="555"/>
  <c r="AA983" i="555"/>
  <c r="Z983" i="555"/>
  <c r="Y983" i="555"/>
  <c r="AA982" i="555"/>
  <c r="Z982" i="555"/>
  <c r="Y982" i="555"/>
  <c r="AA981" i="555"/>
  <c r="Y981" i="555"/>
  <c r="AA980" i="555"/>
  <c r="Y980" i="555"/>
  <c r="AA979" i="555"/>
  <c r="Y979" i="555"/>
  <c r="AA978" i="555"/>
  <c r="Y978" i="555"/>
  <c r="AA977" i="555"/>
  <c r="Y977" i="555"/>
  <c r="AA976" i="555"/>
  <c r="Y976" i="555"/>
  <c r="AA975" i="555"/>
  <c r="Y975" i="555"/>
  <c r="AA974" i="555"/>
  <c r="Y974" i="555"/>
  <c r="AB986" i="555" l="1"/>
  <c r="AC986" i="555" s="1"/>
  <c r="AB1015" i="555"/>
  <c r="AC1015" i="555" s="1"/>
  <c r="AB1048" i="555"/>
  <c r="AC1048" i="555" s="1"/>
  <c r="AB1049" i="555"/>
  <c r="AC1049" i="555" s="1"/>
  <c r="AB1057" i="555"/>
  <c r="AC1057" i="555" s="1"/>
  <c r="AB1105" i="555"/>
  <c r="AC1105" i="555" s="1"/>
  <c r="AB1115" i="555"/>
  <c r="AC1115" i="555" s="1"/>
  <c r="AB983" i="555"/>
  <c r="AC983" i="555" s="1"/>
  <c r="AB987" i="555"/>
  <c r="AC987" i="555" s="1"/>
  <c r="AB1010" i="555"/>
  <c r="AC1010" i="555" s="1"/>
  <c r="AB1027" i="555"/>
  <c r="AC1027" i="555" s="1"/>
  <c r="AB1047" i="555"/>
  <c r="AC1047" i="555" s="1"/>
  <c r="AB1071" i="555"/>
  <c r="AC1071" i="555" s="1"/>
  <c r="AB1090" i="555"/>
  <c r="AC1090" i="555" s="1"/>
  <c r="AB1098" i="555"/>
  <c r="AC1098" i="555" s="1"/>
  <c r="AB1106" i="555"/>
  <c r="AC1106" i="555" s="1"/>
  <c r="AB1112" i="555"/>
  <c r="AC1112" i="555" s="1"/>
  <c r="AB1147" i="555"/>
  <c r="AC1147" i="555" s="1"/>
  <c r="AB1158" i="555"/>
  <c r="AC1158" i="555" s="1"/>
  <c r="AB1184" i="555"/>
  <c r="AC1184" i="555" s="1"/>
  <c r="AB1187" i="555"/>
  <c r="AC1187" i="555" s="1"/>
  <c r="AB1201" i="555"/>
  <c r="AC1201" i="555" s="1"/>
  <c r="AB1207" i="555"/>
  <c r="AC1207" i="555" s="1"/>
  <c r="AB1217" i="555"/>
  <c r="AC1217" i="555" s="1"/>
  <c r="AB982" i="555"/>
  <c r="AC982" i="555" s="1"/>
  <c r="AB990" i="555"/>
  <c r="AC990" i="555" s="1"/>
  <c r="AB994" i="555"/>
  <c r="AC994" i="555" s="1"/>
  <c r="AB998" i="555"/>
  <c r="AC998" i="555" s="1"/>
  <c r="AB1002" i="555"/>
  <c r="AC1002" i="555" s="1"/>
  <c r="AB1009" i="555"/>
  <c r="AC1009" i="555" s="1"/>
  <c r="AB1024" i="555"/>
  <c r="AC1024" i="555" s="1"/>
  <c r="AB1026" i="555"/>
  <c r="AC1026" i="555" s="1"/>
  <c r="AB1033" i="555"/>
  <c r="AC1033" i="555" s="1"/>
  <c r="AB1046" i="555"/>
  <c r="AC1046" i="555" s="1"/>
  <c r="AB1097" i="555"/>
  <c r="AC1097" i="555" s="1"/>
  <c r="AB1109" i="555"/>
  <c r="AC1109" i="555" s="1"/>
  <c r="AB1153" i="555"/>
  <c r="AC1153" i="555" s="1"/>
  <c r="AB1157" i="555"/>
  <c r="AC1157" i="555" s="1"/>
  <c r="AB1212" i="555"/>
  <c r="AC1212" i="555" s="1"/>
  <c r="AB1216" i="555"/>
  <c r="AC1216" i="555" s="1"/>
  <c r="AB995" i="555"/>
  <c r="AC995" i="555" s="1"/>
  <c r="AB999" i="555"/>
  <c r="AC999" i="555" s="1"/>
  <c r="AB1025" i="555"/>
  <c r="AC1025" i="555" s="1"/>
  <c r="AB1030" i="555"/>
  <c r="AC1030" i="555" s="1"/>
  <c r="AB1032" i="555"/>
  <c r="AC1032" i="555" s="1"/>
  <c r="AB1116" i="555"/>
  <c r="AC1116" i="555" s="1"/>
  <c r="AB1121" i="555"/>
  <c r="AC1121" i="555" s="1"/>
  <c r="AB1125" i="555"/>
  <c r="AC1125" i="555" s="1"/>
  <c r="AB988" i="555"/>
  <c r="AC988" i="555" s="1"/>
  <c r="AB996" i="555"/>
  <c r="AC996" i="555" s="1"/>
  <c r="AB1017" i="555"/>
  <c r="AC1017" i="555" s="1"/>
  <c r="AB1044" i="555"/>
  <c r="AC1044" i="555" s="1"/>
  <c r="AB1060" i="555"/>
  <c r="AC1060" i="555" s="1"/>
  <c r="AB1063" i="555"/>
  <c r="AC1063" i="555" s="1"/>
  <c r="AB1070" i="555"/>
  <c r="AC1070" i="555" s="1"/>
  <c r="AB1073" i="555"/>
  <c r="AC1073" i="555" s="1"/>
  <c r="AB1085" i="555"/>
  <c r="AC1085" i="555" s="1"/>
  <c r="AB1091" i="555"/>
  <c r="AC1091" i="555" s="1"/>
  <c r="AB1095" i="555"/>
  <c r="AC1095" i="555" s="1"/>
  <c r="AB1104" i="555"/>
  <c r="AC1104" i="555" s="1"/>
  <c r="AB1108" i="555"/>
  <c r="AC1108" i="555" s="1"/>
  <c r="AB1111" i="555"/>
  <c r="AC1111" i="555" s="1"/>
  <c r="AB1113" i="555"/>
  <c r="AC1113" i="555" s="1"/>
  <c r="AB1114" i="555"/>
  <c r="AC1114" i="555" s="1"/>
  <c r="AB1117" i="555"/>
  <c r="AC1117" i="555" s="1"/>
  <c r="AB1122" i="555"/>
  <c r="AC1122" i="555" s="1"/>
  <c r="AB1126" i="555"/>
  <c r="AC1126" i="555" s="1"/>
  <c r="AB1145" i="555"/>
  <c r="AC1145" i="555" s="1"/>
  <c r="AB1155" i="555"/>
  <c r="AC1155" i="555" s="1"/>
  <c r="AB1159" i="555"/>
  <c r="AC1159" i="555" s="1"/>
  <c r="AB1163" i="555"/>
  <c r="AC1163" i="555" s="1"/>
  <c r="AB1172" i="555"/>
  <c r="AC1172" i="555" s="1"/>
  <c r="AB1178" i="555"/>
  <c r="AC1178" i="555" s="1"/>
  <c r="AB1182" i="555"/>
  <c r="AC1182" i="555" s="1"/>
  <c r="AB1185" i="555"/>
  <c r="AC1185" i="555" s="1"/>
  <c r="AB1198" i="555"/>
  <c r="AC1198" i="555" s="1"/>
  <c r="AB1210" i="555"/>
  <c r="AC1210" i="555" s="1"/>
  <c r="AB1214" i="555"/>
  <c r="AC1214" i="555" s="1"/>
  <c r="AB1218" i="555"/>
  <c r="AC1218" i="555" s="1"/>
  <c r="AB1039" i="555"/>
  <c r="AC1039" i="555" s="1"/>
  <c r="AB1067" i="555"/>
  <c r="AC1067" i="555" s="1"/>
  <c r="AB1074" i="555"/>
  <c r="AC1074" i="555" s="1"/>
  <c r="AB1093" i="555"/>
  <c r="AC1093" i="555" s="1"/>
  <c r="AB1101" i="555"/>
  <c r="AC1101" i="555" s="1"/>
  <c r="AB1120" i="555"/>
  <c r="AC1120" i="555" s="1"/>
  <c r="AB1124" i="555"/>
  <c r="AC1124" i="555" s="1"/>
  <c r="AB1146" i="555"/>
  <c r="AC1146" i="555" s="1"/>
  <c r="AB1165" i="555"/>
  <c r="AC1165" i="555" s="1"/>
  <c r="AB1180" i="555"/>
  <c r="AC1180" i="555" s="1"/>
  <c r="AB1200" i="555"/>
  <c r="AC1200" i="555" s="1"/>
  <c r="AB1204" i="555"/>
  <c r="AC1204" i="555" s="1"/>
  <c r="AB991" i="555"/>
  <c r="AC991" i="555" s="1"/>
  <c r="AB1003" i="555"/>
  <c r="AC1003" i="555" s="1"/>
  <c r="AB1012" i="555"/>
  <c r="AC1012" i="555" s="1"/>
  <c r="AB1016" i="555"/>
  <c r="AC1016" i="555" s="1"/>
  <c r="AB1072" i="555"/>
  <c r="AC1072" i="555" s="1"/>
  <c r="AB1094" i="555"/>
  <c r="AC1094" i="555" s="1"/>
  <c r="AB1102" i="555"/>
  <c r="AC1102" i="555" s="1"/>
  <c r="AB1110" i="555"/>
  <c r="AC1110" i="555" s="1"/>
  <c r="AB1154" i="555"/>
  <c r="AC1154" i="555" s="1"/>
  <c r="AB984" i="555"/>
  <c r="AC984" i="555" s="1"/>
  <c r="AB992" i="555"/>
  <c r="AC992" i="555" s="1"/>
  <c r="AB1000" i="555"/>
  <c r="AC1000" i="555" s="1"/>
  <c r="AB1007" i="555"/>
  <c r="AC1007" i="555" s="1"/>
  <c r="AB1011" i="555"/>
  <c r="AC1011" i="555" s="1"/>
  <c r="AB1013" i="555"/>
  <c r="AC1013" i="555" s="1"/>
  <c r="AB985" i="555"/>
  <c r="AC985" i="555" s="1"/>
  <c r="AB989" i="555"/>
  <c r="AC989" i="555" s="1"/>
  <c r="AB993" i="555"/>
  <c r="AC993" i="555" s="1"/>
  <c r="AB997" i="555"/>
  <c r="AC997" i="555" s="1"/>
  <c r="AB1001" i="555"/>
  <c r="AC1001" i="555" s="1"/>
  <c r="AB1008" i="555"/>
  <c r="AC1008" i="555" s="1"/>
  <c r="AB1014" i="555"/>
  <c r="AC1014" i="555" s="1"/>
  <c r="AB1045" i="555"/>
  <c r="AC1045" i="555" s="1"/>
  <c r="AB1066" i="555"/>
  <c r="AC1066" i="555" s="1"/>
  <c r="AB1092" i="555"/>
  <c r="AC1092" i="555" s="1"/>
  <c r="AB1096" i="555"/>
  <c r="AC1096" i="555" s="1"/>
  <c r="AB1099" i="555"/>
  <c r="AC1099" i="555" s="1"/>
  <c r="AB1100" i="555"/>
  <c r="AC1100" i="555" s="1"/>
  <c r="AB1107" i="555"/>
  <c r="AC1107" i="555" s="1"/>
  <c r="AB1118" i="555"/>
  <c r="AC1118" i="555" s="1"/>
  <c r="AB1123" i="555"/>
  <c r="AC1123" i="555" s="1"/>
  <c r="AB1127" i="555"/>
  <c r="AC1127" i="555" s="1"/>
  <c r="AB1144" i="555"/>
  <c r="AC1144" i="555" s="1"/>
  <c r="AB1160" i="555"/>
  <c r="AC1160" i="555" s="1"/>
  <c r="AB1164" i="555"/>
  <c r="AC1164" i="555" s="1"/>
  <c r="AB1173" i="555"/>
  <c r="AC1173" i="555" s="1"/>
  <c r="AB1176" i="555"/>
  <c r="AC1176" i="555" s="1"/>
  <c r="AB1183" i="555"/>
  <c r="AC1183" i="555" s="1"/>
  <c r="AB1186" i="555"/>
  <c r="AC1186" i="555" s="1"/>
  <c r="AB1199" i="555"/>
  <c r="AC1199" i="555" s="1"/>
  <c r="AB1208" i="555"/>
  <c r="AC1208" i="555" s="1"/>
  <c r="AB1215" i="555"/>
  <c r="AC1215" i="555" s="1"/>
  <c r="AB1220" i="555"/>
  <c r="AC1220" i="555" s="1"/>
  <c r="AK973" i="555"/>
  <c r="AI973" i="555"/>
  <c r="AK972" i="555"/>
  <c r="AI972" i="555"/>
  <c r="AK971" i="555"/>
  <c r="AI971" i="555"/>
  <c r="AK970" i="555"/>
  <c r="AI970" i="555"/>
  <c r="AK969" i="555"/>
  <c r="AI969" i="555"/>
  <c r="AK968" i="555"/>
  <c r="AI968" i="555"/>
  <c r="AK967" i="555"/>
  <c r="AI967" i="555"/>
  <c r="AK966" i="555"/>
  <c r="AI966" i="555"/>
  <c r="AK965" i="555"/>
  <c r="AJ965" i="555"/>
  <c r="AI965" i="555"/>
  <c r="AK964" i="555"/>
  <c r="AJ964" i="555"/>
  <c r="AI964" i="555"/>
  <c r="AK963" i="555"/>
  <c r="AJ963" i="555"/>
  <c r="AI963" i="555"/>
  <c r="AK962" i="555"/>
  <c r="AJ962" i="555"/>
  <c r="AI962" i="555"/>
  <c r="AK961" i="555"/>
  <c r="AI961" i="555"/>
  <c r="AK960" i="555"/>
  <c r="AI960" i="555"/>
  <c r="AK959" i="555"/>
  <c r="AJ959" i="555"/>
  <c r="AI959" i="555"/>
  <c r="AK958" i="555"/>
  <c r="AJ958" i="555"/>
  <c r="AI958" i="555"/>
  <c r="AK957" i="555"/>
  <c r="AI957" i="555"/>
  <c r="AK956" i="555"/>
  <c r="AI956" i="555"/>
  <c r="AK954" i="555"/>
  <c r="AI954" i="555"/>
  <c r="AK953" i="555"/>
  <c r="AI953" i="555"/>
  <c r="AK951" i="555"/>
  <c r="AI951" i="555"/>
  <c r="AK950" i="555"/>
  <c r="AI950" i="555"/>
  <c r="AK949" i="555"/>
  <c r="AI949" i="555"/>
  <c r="AK948" i="555"/>
  <c r="AI948" i="555"/>
  <c r="AA973" i="555"/>
  <c r="Y973" i="555"/>
  <c r="AA972" i="555"/>
  <c r="Y972" i="555"/>
  <c r="AA971" i="555"/>
  <c r="Y971" i="555"/>
  <c r="AA970" i="555"/>
  <c r="Y970" i="555"/>
  <c r="AA969" i="555"/>
  <c r="Y969" i="555"/>
  <c r="AA968" i="555"/>
  <c r="Y968" i="555"/>
  <c r="AA967" i="555"/>
  <c r="Y967" i="555"/>
  <c r="AA966" i="555"/>
  <c r="Y966" i="555"/>
  <c r="AA965" i="555"/>
  <c r="Z965" i="555"/>
  <c r="Y965" i="555"/>
  <c r="AA964" i="555"/>
  <c r="Z964" i="555"/>
  <c r="Y964" i="555"/>
  <c r="AA963" i="555"/>
  <c r="Z963" i="555"/>
  <c r="Y963" i="555"/>
  <c r="AA962" i="555"/>
  <c r="Z962" i="555"/>
  <c r="Y962" i="555"/>
  <c r="AA961" i="555"/>
  <c r="Y961" i="555"/>
  <c r="AA960" i="555"/>
  <c r="Y960" i="555"/>
  <c r="AA959" i="555"/>
  <c r="Z959" i="555"/>
  <c r="Y959" i="555"/>
  <c r="AA958" i="555"/>
  <c r="Z958" i="555"/>
  <c r="Y958" i="555"/>
  <c r="AA957" i="555"/>
  <c r="Y957" i="555"/>
  <c r="AA956" i="555"/>
  <c r="Y956" i="555"/>
  <c r="AA954" i="555"/>
  <c r="Y954" i="555"/>
  <c r="AA953" i="555"/>
  <c r="Y953" i="555"/>
  <c r="AA951" i="555"/>
  <c r="Y951" i="555"/>
  <c r="AA950" i="555"/>
  <c r="Y950" i="555"/>
  <c r="AA949" i="555"/>
  <c r="Y949" i="555"/>
  <c r="AA948" i="555"/>
  <c r="Y948" i="555"/>
  <c r="AK947" i="555"/>
  <c r="AI947" i="555"/>
  <c r="AK946" i="555"/>
  <c r="AI946" i="555"/>
  <c r="AK945" i="555"/>
  <c r="AI945" i="555"/>
  <c r="AK944" i="555"/>
  <c r="AI944" i="555"/>
  <c r="AK943" i="555"/>
  <c r="AI943" i="555"/>
  <c r="AK942" i="555"/>
  <c r="AI942" i="555"/>
  <c r="AK941" i="555"/>
  <c r="AI941" i="555"/>
  <c r="AK940" i="555"/>
  <c r="AI940" i="555"/>
  <c r="AK939" i="555"/>
  <c r="AI939" i="555"/>
  <c r="AK938" i="555"/>
  <c r="AI938" i="555"/>
  <c r="AK937" i="555"/>
  <c r="AI937" i="555"/>
  <c r="AK936" i="555"/>
  <c r="AI936" i="555"/>
  <c r="AK935" i="555"/>
  <c r="AI935" i="555"/>
  <c r="AK934" i="555"/>
  <c r="AI934" i="555"/>
  <c r="AK933" i="555"/>
  <c r="AI933" i="555"/>
  <c r="AK932" i="555"/>
  <c r="AI932" i="555"/>
  <c r="AK931" i="555"/>
  <c r="AI931" i="555"/>
  <c r="AK930" i="555"/>
  <c r="AI930" i="555"/>
  <c r="AK929" i="555"/>
  <c r="AI929" i="555"/>
  <c r="AK928" i="555"/>
  <c r="AI928" i="555"/>
  <c r="AK927" i="555"/>
  <c r="AI927" i="555"/>
  <c r="AK926" i="555"/>
  <c r="AI926" i="555"/>
  <c r="AK925" i="555"/>
  <c r="AI925" i="555"/>
  <c r="AK924" i="555"/>
  <c r="AI924" i="555"/>
  <c r="AK923" i="555"/>
  <c r="AI923" i="555"/>
  <c r="AK919" i="555"/>
  <c r="AI919" i="555"/>
  <c r="AK918" i="555"/>
  <c r="AI918" i="555"/>
  <c r="AK917" i="555"/>
  <c r="AI917" i="555"/>
  <c r="AK916" i="555"/>
  <c r="AI916" i="555"/>
  <c r="AA947" i="555"/>
  <c r="Y947" i="555"/>
  <c r="AA946" i="555"/>
  <c r="Y946" i="555"/>
  <c r="AA945" i="555"/>
  <c r="Y945" i="555"/>
  <c r="AA944" i="555"/>
  <c r="Y944" i="555"/>
  <c r="AA943" i="555"/>
  <c r="Y943" i="555"/>
  <c r="AA942" i="555"/>
  <c r="Y942" i="555"/>
  <c r="AA941" i="555"/>
  <c r="Y941" i="555"/>
  <c r="AA940" i="555"/>
  <c r="Y940" i="555"/>
  <c r="AA939" i="555"/>
  <c r="Y939" i="555"/>
  <c r="AA938" i="555"/>
  <c r="Y938" i="555"/>
  <c r="AA937" i="555"/>
  <c r="Y937" i="555"/>
  <c r="AA936" i="555"/>
  <c r="Y936" i="555"/>
  <c r="AA935" i="555"/>
  <c r="Y935" i="555"/>
  <c r="AA934" i="555"/>
  <c r="Y934" i="555"/>
  <c r="AA933" i="555"/>
  <c r="Y933" i="555"/>
  <c r="AA932" i="555"/>
  <c r="Y932" i="555"/>
  <c r="AA931" i="555"/>
  <c r="Y931" i="555"/>
  <c r="AA930" i="555"/>
  <c r="Y930" i="555"/>
  <c r="AA929" i="555"/>
  <c r="Y929" i="555"/>
  <c r="AA928" i="555"/>
  <c r="Y928" i="555"/>
  <c r="AA927" i="555"/>
  <c r="Y927" i="555"/>
  <c r="AA926" i="555"/>
  <c r="Y926" i="555"/>
  <c r="AA925" i="555"/>
  <c r="Y925" i="555"/>
  <c r="AA924" i="555"/>
  <c r="Y924" i="555"/>
  <c r="AA923" i="555"/>
  <c r="Y923" i="555"/>
  <c r="AA919" i="555"/>
  <c r="Y919" i="555"/>
  <c r="AA918" i="555"/>
  <c r="Y918" i="555"/>
  <c r="AA917" i="555"/>
  <c r="Y917" i="555"/>
  <c r="AA916" i="555"/>
  <c r="Y916" i="555"/>
  <c r="AA915" i="555"/>
  <c r="Y915" i="555"/>
  <c r="AK915" i="555"/>
  <c r="AI915" i="555"/>
  <c r="AK914" i="555"/>
  <c r="AJ914" i="555"/>
  <c r="AI914" i="555"/>
  <c r="AK912" i="555"/>
  <c r="AI912" i="555"/>
  <c r="AK911" i="555"/>
  <c r="AI911" i="555"/>
  <c r="AK910" i="555"/>
  <c r="AI910" i="555"/>
  <c r="AK909" i="555"/>
  <c r="AI909" i="555"/>
  <c r="AK908" i="555"/>
  <c r="AI908" i="555"/>
  <c r="AK907" i="555"/>
  <c r="AI907" i="555"/>
  <c r="AK906" i="555"/>
  <c r="AI906" i="555"/>
  <c r="AK905" i="555"/>
  <c r="AI905" i="555"/>
  <c r="AK903" i="555"/>
  <c r="AI903" i="555"/>
  <c r="AK902" i="555"/>
  <c r="AI902" i="555"/>
  <c r="AK901" i="555"/>
  <c r="AJ901" i="555"/>
  <c r="AI901" i="555"/>
  <c r="AA914" i="555"/>
  <c r="Z914" i="555"/>
  <c r="Y914" i="555"/>
  <c r="AA912" i="555"/>
  <c r="Y912" i="555"/>
  <c r="AA911" i="555"/>
  <c r="Y911" i="555"/>
  <c r="AA910" i="555"/>
  <c r="Y910" i="555"/>
  <c r="AA909" i="555"/>
  <c r="Y909" i="555"/>
  <c r="AA908" i="555"/>
  <c r="Y908" i="555"/>
  <c r="AA907" i="555"/>
  <c r="Y907" i="555"/>
  <c r="AA906" i="555"/>
  <c r="Y906" i="555"/>
  <c r="AA905" i="555"/>
  <c r="Y905" i="555"/>
  <c r="AA903" i="555"/>
  <c r="Y903" i="555"/>
  <c r="AA902" i="555"/>
  <c r="Y902" i="555"/>
  <c r="AA901" i="555"/>
  <c r="Z901" i="555"/>
  <c r="Y901" i="555"/>
  <c r="AK900" i="555"/>
  <c r="AJ900" i="555"/>
  <c r="AI900" i="555"/>
  <c r="AA900" i="555"/>
  <c r="Z900" i="555"/>
  <c r="Y900" i="555"/>
  <c r="AK899" i="555"/>
  <c r="AJ899" i="555"/>
  <c r="AI899" i="555"/>
  <c r="AK898" i="555"/>
  <c r="AJ898" i="555"/>
  <c r="AI898" i="555"/>
  <c r="AK897" i="555"/>
  <c r="AJ897" i="555"/>
  <c r="AI897" i="555"/>
  <c r="AK896" i="555"/>
  <c r="AI896" i="555"/>
  <c r="AK895" i="555"/>
  <c r="AI895" i="555"/>
  <c r="AA899" i="555"/>
  <c r="Z899" i="555"/>
  <c r="Y899" i="555"/>
  <c r="AA898" i="555"/>
  <c r="Z898" i="555"/>
  <c r="Y898" i="555"/>
  <c r="AA897" i="555"/>
  <c r="Z897" i="555"/>
  <c r="Y897" i="555"/>
  <c r="AA896" i="555"/>
  <c r="Y896" i="555"/>
  <c r="AA895" i="555"/>
  <c r="Y895" i="555"/>
  <c r="AK894" i="555"/>
  <c r="AI894" i="555"/>
  <c r="AK893" i="555"/>
  <c r="AI893" i="555"/>
  <c r="AK892" i="555"/>
  <c r="AI892" i="555"/>
  <c r="AK891" i="555"/>
  <c r="AI891" i="555"/>
  <c r="AK890" i="555"/>
  <c r="AI890" i="555"/>
  <c r="AK889" i="555"/>
  <c r="AI889" i="555"/>
  <c r="AK886" i="555"/>
  <c r="AI886" i="555"/>
  <c r="AK885" i="555"/>
  <c r="AI885" i="555"/>
  <c r="AK884" i="555"/>
  <c r="AI884" i="555"/>
  <c r="AK883" i="555"/>
  <c r="AI883" i="555"/>
  <c r="AK882" i="555"/>
  <c r="AI882" i="555"/>
  <c r="AK881" i="555"/>
  <c r="AI881" i="555"/>
  <c r="AK880" i="555"/>
  <c r="AI880" i="555"/>
  <c r="AK879" i="555"/>
  <c r="AI879" i="555"/>
  <c r="AK878" i="555"/>
  <c r="AI878" i="555"/>
  <c r="AK877" i="555"/>
  <c r="AI877" i="555"/>
  <c r="AK876" i="555"/>
  <c r="AI876" i="555"/>
  <c r="AK875" i="555"/>
  <c r="AI875" i="555"/>
  <c r="AK874" i="555"/>
  <c r="AI874" i="555"/>
  <c r="AK873" i="555"/>
  <c r="AI873" i="555"/>
  <c r="AK872" i="555"/>
  <c r="AI872" i="555"/>
  <c r="AK871" i="555"/>
  <c r="AJ871" i="555"/>
  <c r="AI871" i="555"/>
  <c r="AK870" i="555"/>
  <c r="AI870" i="555"/>
  <c r="AK869" i="555"/>
  <c r="AI869" i="555"/>
  <c r="AK868" i="555"/>
  <c r="AI868" i="555"/>
  <c r="AK867" i="555"/>
  <c r="AI867" i="555"/>
  <c r="AK866" i="555"/>
  <c r="AI866" i="555"/>
  <c r="AK865" i="555"/>
  <c r="AI865" i="555"/>
  <c r="AK864" i="555"/>
  <c r="AI864" i="555"/>
  <c r="AK863" i="555"/>
  <c r="AI863" i="555"/>
  <c r="AK862" i="555"/>
  <c r="AI862" i="555"/>
  <c r="AK861" i="555"/>
  <c r="AI861" i="555"/>
  <c r="AA894" i="555"/>
  <c r="Y894" i="555"/>
  <c r="AA893" i="555"/>
  <c r="Y893" i="555"/>
  <c r="AA892" i="555"/>
  <c r="Y892" i="555"/>
  <c r="AA891" i="555"/>
  <c r="Y891" i="555"/>
  <c r="AA890" i="555"/>
  <c r="Y890" i="555"/>
  <c r="AA889" i="555"/>
  <c r="Y889" i="555"/>
  <c r="AA886" i="555"/>
  <c r="Y886" i="555"/>
  <c r="AA885" i="555"/>
  <c r="Y885" i="555"/>
  <c r="AA884" i="555"/>
  <c r="Y884" i="555"/>
  <c r="AA883" i="555"/>
  <c r="Y883" i="555"/>
  <c r="AA882" i="555"/>
  <c r="Y882" i="555"/>
  <c r="AA881" i="555"/>
  <c r="Y881" i="555"/>
  <c r="AA880" i="555"/>
  <c r="Y880" i="555"/>
  <c r="AA879" i="555"/>
  <c r="Y879" i="555"/>
  <c r="AA878" i="555"/>
  <c r="Y878" i="555"/>
  <c r="AA877" i="555"/>
  <c r="Y877" i="555"/>
  <c r="AA876" i="555"/>
  <c r="Y876" i="555"/>
  <c r="AA875" i="555"/>
  <c r="Y875" i="555"/>
  <c r="AA874" i="555"/>
  <c r="Y874" i="555"/>
  <c r="AA873" i="555"/>
  <c r="Y873" i="555"/>
  <c r="AA872" i="555"/>
  <c r="Y872" i="555"/>
  <c r="AA871" i="555"/>
  <c r="Z871" i="555"/>
  <c r="Y871" i="555"/>
  <c r="AA870" i="555"/>
  <c r="Y870" i="555"/>
  <c r="AA869" i="555"/>
  <c r="Y869" i="555"/>
  <c r="AA868" i="555"/>
  <c r="Y868" i="555"/>
  <c r="AA867" i="555"/>
  <c r="Y867" i="555"/>
  <c r="AA866" i="555"/>
  <c r="Y866" i="555"/>
  <c r="AA865" i="555"/>
  <c r="Y865" i="555"/>
  <c r="AA864" i="555"/>
  <c r="Y864" i="555"/>
  <c r="AA863" i="555"/>
  <c r="Y863" i="555"/>
  <c r="AA862" i="555"/>
  <c r="Y862" i="555"/>
  <c r="AA861" i="555"/>
  <c r="Y861" i="555"/>
  <c r="AK860" i="555"/>
  <c r="AI860" i="555"/>
  <c r="AK859" i="555"/>
  <c r="AI859" i="555"/>
  <c r="AK858" i="555"/>
  <c r="AI858" i="555"/>
  <c r="AK857" i="555"/>
  <c r="AI857" i="555"/>
  <c r="AK856" i="555"/>
  <c r="AI856" i="555"/>
  <c r="AA860" i="555"/>
  <c r="Y860" i="555"/>
  <c r="AA859" i="555"/>
  <c r="Y859" i="555"/>
  <c r="AA858" i="555"/>
  <c r="Y858" i="555"/>
  <c r="AA857" i="555"/>
  <c r="Y857" i="555"/>
  <c r="AA856" i="555"/>
  <c r="Y856" i="555"/>
  <c r="AK855" i="555"/>
  <c r="AI855" i="555"/>
  <c r="AK854" i="555"/>
  <c r="AI854" i="555"/>
  <c r="AK853" i="555"/>
  <c r="AI853" i="555"/>
  <c r="AK852" i="555"/>
  <c r="AI852" i="555"/>
  <c r="AK851" i="555"/>
  <c r="AI851" i="555"/>
  <c r="AK850" i="555"/>
  <c r="AI850" i="555"/>
  <c r="AK849" i="555"/>
  <c r="AI849" i="555"/>
  <c r="AK848" i="555"/>
  <c r="AI848" i="555"/>
  <c r="AK847" i="555"/>
  <c r="AI847" i="555"/>
  <c r="AK846" i="555"/>
  <c r="AI846" i="555"/>
  <c r="AK845" i="555"/>
  <c r="AI845" i="555"/>
  <c r="AK844" i="555"/>
  <c r="AI844" i="555"/>
  <c r="AK843" i="555"/>
  <c r="AI843" i="555"/>
  <c r="AK842" i="555"/>
  <c r="AI842" i="555"/>
  <c r="AK841" i="555"/>
  <c r="AI841" i="555"/>
  <c r="AK840" i="555"/>
  <c r="AI840" i="555"/>
  <c r="AK839" i="555"/>
  <c r="AI839" i="555"/>
  <c r="AK838" i="555"/>
  <c r="AI838" i="555"/>
  <c r="AK837" i="555"/>
  <c r="AI837" i="555"/>
  <c r="AK836" i="555"/>
  <c r="AI836" i="555"/>
  <c r="AK835" i="555"/>
  <c r="AI835" i="555"/>
  <c r="AA855" i="555"/>
  <c r="Y855" i="555"/>
  <c r="AA854" i="555"/>
  <c r="Y854" i="555"/>
  <c r="AA853" i="555"/>
  <c r="Y853" i="555"/>
  <c r="AA852" i="555"/>
  <c r="Y852" i="555"/>
  <c r="AA851" i="555"/>
  <c r="Y851" i="555"/>
  <c r="AA850" i="555"/>
  <c r="Y850" i="555"/>
  <c r="AA849" i="555"/>
  <c r="Y849" i="555"/>
  <c r="AA848" i="555"/>
  <c r="Y848" i="555"/>
  <c r="AA847" i="555"/>
  <c r="Y847" i="555"/>
  <c r="AA846" i="555"/>
  <c r="Y846" i="555"/>
  <c r="AA845" i="555"/>
  <c r="Y845" i="555"/>
  <c r="AA844" i="555"/>
  <c r="Y844" i="555"/>
  <c r="AA843" i="555"/>
  <c r="Y843" i="555"/>
  <c r="AA842" i="555"/>
  <c r="Y842" i="555"/>
  <c r="AA841" i="555"/>
  <c r="Y841" i="555"/>
  <c r="AA840" i="555"/>
  <c r="Y840" i="555"/>
  <c r="AA839" i="555"/>
  <c r="Y839" i="555"/>
  <c r="AA838" i="555"/>
  <c r="Y838" i="555"/>
  <c r="AA837" i="555"/>
  <c r="Y837" i="555"/>
  <c r="AA836" i="555"/>
  <c r="Y836" i="555"/>
  <c r="AA835" i="555"/>
  <c r="Y835" i="555"/>
  <c r="AJ834" i="555"/>
  <c r="AI834" i="555"/>
  <c r="AJ833" i="555"/>
  <c r="AI833" i="555"/>
  <c r="AJ832" i="555"/>
  <c r="AI832" i="555"/>
  <c r="AJ831" i="555"/>
  <c r="AI831" i="555"/>
  <c r="Z834" i="555"/>
  <c r="Y834" i="555"/>
  <c r="Z833" i="555"/>
  <c r="Y833" i="555"/>
  <c r="Z832" i="555"/>
  <c r="Y832" i="555"/>
  <c r="Z831" i="555"/>
  <c r="Y831" i="555"/>
  <c r="AK830" i="555"/>
  <c r="AJ830" i="555"/>
  <c r="AI830" i="555"/>
  <c r="AK829" i="555"/>
  <c r="AJ829" i="555"/>
  <c r="AI829" i="555"/>
  <c r="AA830" i="555"/>
  <c r="Z830" i="555"/>
  <c r="Y830" i="555"/>
  <c r="AA829" i="555"/>
  <c r="Z829" i="555"/>
  <c r="Y829" i="555"/>
  <c r="AK828" i="555"/>
  <c r="AJ828" i="555"/>
  <c r="AI828" i="555"/>
  <c r="AA828" i="555"/>
  <c r="Z828" i="555"/>
  <c r="Y828" i="555"/>
  <c r="AK827" i="555"/>
  <c r="AJ827" i="555"/>
  <c r="AI827" i="555"/>
  <c r="AK826" i="555"/>
  <c r="AJ826" i="555"/>
  <c r="AI826" i="555"/>
  <c r="AK825" i="555"/>
  <c r="AJ825" i="555"/>
  <c r="AI825" i="555"/>
  <c r="AK824" i="555"/>
  <c r="AJ824" i="555"/>
  <c r="AI824" i="555"/>
  <c r="AK823" i="555"/>
  <c r="AJ823" i="555"/>
  <c r="AI823" i="555"/>
  <c r="AK822" i="555"/>
  <c r="AJ822" i="555"/>
  <c r="AI822" i="555"/>
  <c r="AK821" i="555"/>
  <c r="AJ821" i="555"/>
  <c r="AI821" i="555"/>
  <c r="AK820" i="555"/>
  <c r="AJ820" i="555"/>
  <c r="AI820" i="555"/>
  <c r="AK819" i="555"/>
  <c r="AJ819" i="555"/>
  <c r="AI819" i="555"/>
  <c r="AK818" i="555"/>
  <c r="AJ818" i="555"/>
  <c r="AI818" i="555"/>
  <c r="AK817" i="555"/>
  <c r="AJ817" i="555"/>
  <c r="AI817" i="555"/>
  <c r="AK816" i="555"/>
  <c r="AJ816" i="555"/>
  <c r="AI816" i="555"/>
  <c r="AK815" i="555"/>
  <c r="AJ815" i="555"/>
  <c r="AI815" i="555"/>
  <c r="AK814" i="555"/>
  <c r="AJ814" i="555"/>
  <c r="AI814" i="555"/>
  <c r="AK813" i="555"/>
  <c r="AJ813" i="555"/>
  <c r="AI813" i="555"/>
  <c r="AK812" i="555"/>
  <c r="AJ812" i="555"/>
  <c r="AI812" i="555"/>
  <c r="AK811" i="555"/>
  <c r="AJ811" i="555"/>
  <c r="AI811" i="555"/>
  <c r="AK810" i="555"/>
  <c r="AJ810" i="555"/>
  <c r="AI810" i="555"/>
  <c r="AK809" i="555"/>
  <c r="AJ809" i="555"/>
  <c r="AI809" i="555"/>
  <c r="AK808" i="555"/>
  <c r="AJ808" i="555"/>
  <c r="AI808" i="555"/>
  <c r="AA827" i="555"/>
  <c r="Z827" i="555"/>
  <c r="Y827" i="555"/>
  <c r="AA826" i="555"/>
  <c r="Z826" i="555"/>
  <c r="Y826" i="555"/>
  <c r="AA825" i="555"/>
  <c r="Z825" i="555"/>
  <c r="Y825" i="555"/>
  <c r="AA824" i="555"/>
  <c r="Z824" i="555"/>
  <c r="Y824" i="555"/>
  <c r="AA823" i="555"/>
  <c r="Z823" i="555"/>
  <c r="Y823" i="555"/>
  <c r="AA822" i="555"/>
  <c r="Z822" i="555"/>
  <c r="Y822" i="555"/>
  <c r="AA821" i="555"/>
  <c r="Z821" i="555"/>
  <c r="Y821" i="555"/>
  <c r="AA820" i="555"/>
  <c r="Z820" i="555"/>
  <c r="Y820" i="555"/>
  <c r="AA819" i="555"/>
  <c r="Z819" i="555"/>
  <c r="Y819" i="555"/>
  <c r="AA818" i="555"/>
  <c r="Z818" i="555"/>
  <c r="Y818" i="555"/>
  <c r="AA817" i="555"/>
  <c r="Z817" i="555"/>
  <c r="Y817" i="555"/>
  <c r="AA816" i="555"/>
  <c r="Z816" i="555"/>
  <c r="Y816" i="555"/>
  <c r="AA815" i="555"/>
  <c r="Z815" i="555"/>
  <c r="Y815" i="555"/>
  <c r="AA814" i="555"/>
  <c r="Z814" i="555"/>
  <c r="Y814" i="555"/>
  <c r="AA813" i="555"/>
  <c r="Z813" i="555"/>
  <c r="Y813" i="555"/>
  <c r="AA812" i="555"/>
  <c r="Z812" i="555"/>
  <c r="Y812" i="555"/>
  <c r="AA811" i="555"/>
  <c r="Z811" i="555"/>
  <c r="Y811" i="555"/>
  <c r="AA810" i="555"/>
  <c r="Z810" i="555"/>
  <c r="Y810" i="555"/>
  <c r="AA809" i="555"/>
  <c r="Z809" i="555"/>
  <c r="Y809" i="555"/>
  <c r="AA808" i="555"/>
  <c r="Z808" i="555"/>
  <c r="Y808" i="555"/>
  <c r="AK807" i="555"/>
  <c r="AI807" i="555"/>
  <c r="AK805" i="555"/>
  <c r="AJ805" i="555"/>
  <c r="AI805" i="555"/>
  <c r="AK804" i="555"/>
  <c r="AJ804" i="555"/>
  <c r="AI804" i="555"/>
  <c r="AK803" i="555"/>
  <c r="AJ803" i="555"/>
  <c r="AI803" i="555"/>
  <c r="AK802" i="555"/>
  <c r="AJ802" i="555"/>
  <c r="AI802" i="555"/>
  <c r="AK801" i="555"/>
  <c r="AJ801" i="555"/>
  <c r="AI801" i="555"/>
  <c r="AA807" i="555"/>
  <c r="Y807" i="555"/>
  <c r="AA805" i="555"/>
  <c r="Z805" i="555"/>
  <c r="Y805" i="555"/>
  <c r="AA804" i="555"/>
  <c r="Z804" i="555"/>
  <c r="Y804" i="555"/>
  <c r="AA803" i="555"/>
  <c r="Z803" i="555"/>
  <c r="Y803" i="555"/>
  <c r="AA802" i="555"/>
  <c r="Z802" i="555"/>
  <c r="Y802" i="555"/>
  <c r="AA801" i="555"/>
  <c r="Z801" i="555"/>
  <c r="Y801" i="555"/>
  <c r="AK800" i="555"/>
  <c r="AJ800" i="555"/>
  <c r="AI800" i="555"/>
  <c r="AK799" i="555"/>
  <c r="AJ799" i="555"/>
  <c r="AI799" i="555"/>
  <c r="AK798" i="555"/>
  <c r="AJ798" i="555"/>
  <c r="AI798" i="555"/>
  <c r="AK797" i="555"/>
  <c r="AJ797" i="555"/>
  <c r="AI797" i="555"/>
  <c r="AK796" i="555"/>
  <c r="AJ796" i="555"/>
  <c r="AI796" i="555"/>
  <c r="AK795" i="555"/>
  <c r="AJ795" i="555"/>
  <c r="AI795" i="555"/>
  <c r="AK794" i="555"/>
  <c r="AJ794" i="555"/>
  <c r="AI794" i="555"/>
  <c r="AK793" i="555"/>
  <c r="AJ793" i="555"/>
  <c r="AI793" i="555"/>
  <c r="AK792" i="555"/>
  <c r="AI792" i="555"/>
  <c r="AK791" i="555"/>
  <c r="AJ791" i="555"/>
  <c r="AI791" i="555"/>
  <c r="AK790" i="555"/>
  <c r="AJ790" i="555"/>
  <c r="AI790" i="555"/>
  <c r="AK789" i="555"/>
  <c r="AJ789" i="555"/>
  <c r="AI789" i="555"/>
  <c r="AK788" i="555"/>
  <c r="AJ788" i="555"/>
  <c r="AI788" i="555"/>
  <c r="AK787" i="555"/>
  <c r="AJ787" i="555"/>
  <c r="AI787" i="555"/>
  <c r="AK786" i="555"/>
  <c r="AJ786" i="555"/>
  <c r="AI786" i="555"/>
  <c r="AK785" i="555"/>
  <c r="AI785" i="555"/>
  <c r="AK784" i="555"/>
  <c r="AJ784" i="555"/>
  <c r="AI784" i="555"/>
  <c r="AK783" i="555"/>
  <c r="AJ783" i="555"/>
  <c r="AI783" i="555"/>
  <c r="AK782" i="555"/>
  <c r="AJ782" i="555"/>
  <c r="AI782" i="555"/>
  <c r="AA800" i="555"/>
  <c r="Z800" i="555"/>
  <c r="Y800" i="555"/>
  <c r="AA799" i="555"/>
  <c r="Z799" i="555"/>
  <c r="Y799" i="555"/>
  <c r="AA798" i="555"/>
  <c r="Z798" i="555"/>
  <c r="Y798" i="555"/>
  <c r="AA797" i="555"/>
  <c r="Z797" i="555"/>
  <c r="Y797" i="555"/>
  <c r="AA796" i="555"/>
  <c r="Z796" i="555"/>
  <c r="Y796" i="555"/>
  <c r="AA795" i="555"/>
  <c r="Z795" i="555"/>
  <c r="Y795" i="555"/>
  <c r="AA794" i="555"/>
  <c r="Z794" i="555"/>
  <c r="Y794" i="555"/>
  <c r="AA793" i="555"/>
  <c r="Z793" i="555"/>
  <c r="Y793" i="555"/>
  <c r="AA792" i="555"/>
  <c r="Y792" i="555"/>
  <c r="AA791" i="555"/>
  <c r="Z791" i="555"/>
  <c r="Y791" i="555"/>
  <c r="AA790" i="555"/>
  <c r="Z790" i="555"/>
  <c r="Y790" i="555"/>
  <c r="AA789" i="555"/>
  <c r="Z789" i="555"/>
  <c r="Y789" i="555"/>
  <c r="AA788" i="555"/>
  <c r="Z788" i="555"/>
  <c r="Y788" i="555"/>
  <c r="AA787" i="555"/>
  <c r="Z787" i="555"/>
  <c r="Y787" i="555"/>
  <c r="AA786" i="555"/>
  <c r="Z786" i="555"/>
  <c r="Y786" i="555"/>
  <c r="AA785" i="555"/>
  <c r="Y785" i="555"/>
  <c r="AA784" i="555"/>
  <c r="Z784" i="555"/>
  <c r="Y784" i="555"/>
  <c r="AA783" i="555"/>
  <c r="Z783" i="555"/>
  <c r="Y783" i="555"/>
  <c r="AA782" i="555"/>
  <c r="Z782" i="555"/>
  <c r="Y782" i="555"/>
  <c r="AK781" i="555"/>
  <c r="AJ781" i="555"/>
  <c r="AI781" i="555"/>
  <c r="AK780" i="555"/>
  <c r="AJ780" i="555"/>
  <c r="AI780" i="555"/>
  <c r="AK779" i="555"/>
  <c r="AJ779" i="555"/>
  <c r="AI779" i="555"/>
  <c r="AK778" i="555"/>
  <c r="AJ778" i="555"/>
  <c r="AI778" i="555"/>
  <c r="AK777" i="555"/>
  <c r="AJ777" i="555"/>
  <c r="AI777" i="555"/>
  <c r="AK776" i="555"/>
  <c r="AJ776" i="555"/>
  <c r="AI776" i="555"/>
  <c r="AK775" i="555"/>
  <c r="AJ775" i="555"/>
  <c r="AI775" i="555"/>
  <c r="AA781" i="555"/>
  <c r="Z781" i="555"/>
  <c r="Y781" i="555"/>
  <c r="AA780" i="555"/>
  <c r="Z780" i="555"/>
  <c r="Y780" i="555"/>
  <c r="AA779" i="555"/>
  <c r="Z779" i="555"/>
  <c r="Y779" i="555"/>
  <c r="AA778" i="555"/>
  <c r="Z778" i="555"/>
  <c r="Y778" i="555"/>
  <c r="AA777" i="555"/>
  <c r="Z777" i="555"/>
  <c r="Y777" i="555"/>
  <c r="AA776" i="555"/>
  <c r="Z776" i="555"/>
  <c r="Y776" i="555"/>
  <c r="AA775" i="555"/>
  <c r="Z775" i="555"/>
  <c r="Y775" i="555"/>
  <c r="AK774" i="555"/>
  <c r="AI774" i="555"/>
  <c r="AK773" i="555"/>
  <c r="AI773" i="555"/>
  <c r="AK772" i="555"/>
  <c r="AI772" i="555"/>
  <c r="AK771" i="555"/>
  <c r="AI771" i="555"/>
  <c r="AK770" i="555"/>
  <c r="AI770" i="555"/>
  <c r="AK769" i="555"/>
  <c r="AI769" i="555"/>
  <c r="AK768" i="555"/>
  <c r="AI768" i="555"/>
  <c r="AK767" i="555"/>
  <c r="AJ767" i="555"/>
  <c r="AI767" i="555"/>
  <c r="AK766" i="555"/>
  <c r="AJ766" i="555"/>
  <c r="AI766" i="555"/>
  <c r="AK765" i="555"/>
  <c r="AJ765" i="555"/>
  <c r="AI765" i="555"/>
  <c r="AK764" i="555"/>
  <c r="AI764" i="555"/>
  <c r="AK763" i="555"/>
  <c r="AI763" i="555"/>
  <c r="AK762" i="555"/>
  <c r="AI762" i="555"/>
  <c r="AK761" i="555"/>
  <c r="AJ761" i="555"/>
  <c r="AI761" i="555"/>
  <c r="AA774" i="555"/>
  <c r="Y774" i="555"/>
  <c r="AA773" i="555"/>
  <c r="Y773" i="555"/>
  <c r="AA772" i="555"/>
  <c r="Y772" i="555"/>
  <c r="AA771" i="555"/>
  <c r="Y771" i="555"/>
  <c r="AA770" i="555"/>
  <c r="Y770" i="555"/>
  <c r="AA769" i="555"/>
  <c r="Y769" i="555"/>
  <c r="AA768" i="555"/>
  <c r="Y768" i="555"/>
  <c r="AA767" i="555"/>
  <c r="Z767" i="555"/>
  <c r="Y767" i="555"/>
  <c r="AA766" i="555"/>
  <c r="Z766" i="555"/>
  <c r="Y766" i="555"/>
  <c r="AA765" i="555"/>
  <c r="Z765" i="555"/>
  <c r="Y765" i="555"/>
  <c r="AA764" i="555"/>
  <c r="Y764" i="555"/>
  <c r="AA763" i="555"/>
  <c r="Y763" i="555"/>
  <c r="AA762" i="555"/>
  <c r="Y762" i="555"/>
  <c r="AA761" i="555"/>
  <c r="Z761" i="555"/>
  <c r="Y761" i="555"/>
  <c r="AJ760" i="555"/>
  <c r="AI760" i="555"/>
  <c r="AJ759" i="555"/>
  <c r="AI759" i="555"/>
  <c r="AJ758" i="555"/>
  <c r="AI758" i="555"/>
  <c r="AJ757" i="555"/>
  <c r="AI757" i="555"/>
  <c r="AJ756" i="555"/>
  <c r="AI756" i="555"/>
  <c r="AJ755" i="555"/>
  <c r="AI755" i="555"/>
  <c r="AJ754" i="555"/>
  <c r="AI754" i="555"/>
  <c r="AJ753" i="555"/>
  <c r="AI753" i="555"/>
  <c r="AJ752" i="555"/>
  <c r="AI752" i="555"/>
  <c r="AJ751" i="555"/>
  <c r="AI751" i="555"/>
  <c r="AJ750" i="555"/>
  <c r="AI750" i="555"/>
  <c r="AJ749" i="555"/>
  <c r="AI749" i="555"/>
  <c r="AJ748" i="555"/>
  <c r="AI748" i="555"/>
  <c r="AJ747" i="555"/>
  <c r="AI747" i="555"/>
  <c r="AJ746" i="555"/>
  <c r="AI746" i="555"/>
  <c r="AJ745" i="555"/>
  <c r="AI745" i="555"/>
  <c r="AJ744" i="555"/>
  <c r="AI744" i="555"/>
  <c r="AJ743" i="555"/>
  <c r="AI743" i="555"/>
  <c r="AJ742" i="555"/>
  <c r="AI742" i="555"/>
  <c r="AJ741" i="555"/>
  <c r="AI741" i="555"/>
  <c r="AJ740" i="555"/>
  <c r="AI740" i="555"/>
  <c r="AJ739" i="555"/>
  <c r="AI739" i="555"/>
  <c r="AJ738" i="555"/>
  <c r="AI738" i="555"/>
  <c r="AJ737" i="555"/>
  <c r="AI737" i="555"/>
  <c r="AJ736" i="555"/>
  <c r="AI736" i="555"/>
  <c r="AK735" i="555"/>
  <c r="AJ735" i="555"/>
  <c r="AI735" i="555"/>
  <c r="AK734" i="555"/>
  <c r="AJ734" i="555"/>
  <c r="AI734" i="555"/>
  <c r="AK733" i="555"/>
  <c r="AJ733" i="555"/>
  <c r="AI733" i="555"/>
  <c r="AK732" i="555"/>
  <c r="AJ732" i="555"/>
  <c r="AI732" i="555"/>
  <c r="AK731" i="555"/>
  <c r="AJ731" i="555"/>
  <c r="AI731" i="555"/>
  <c r="AK730" i="555"/>
  <c r="AJ730" i="555"/>
  <c r="AI730" i="555"/>
  <c r="AJ729" i="555"/>
  <c r="AI729" i="555"/>
  <c r="AJ728" i="555"/>
  <c r="AI728" i="555"/>
  <c r="AJ727" i="555"/>
  <c r="AI727" i="555"/>
  <c r="AJ726" i="555"/>
  <c r="AI726" i="555"/>
  <c r="AJ725" i="555"/>
  <c r="AI725" i="555"/>
  <c r="AJ724" i="555"/>
  <c r="AI724" i="555"/>
  <c r="AJ723" i="555"/>
  <c r="AI723" i="555"/>
  <c r="AJ722" i="555"/>
  <c r="AI722" i="555"/>
  <c r="Z760" i="555"/>
  <c r="Y760" i="555"/>
  <c r="Z759" i="555"/>
  <c r="Y759" i="555"/>
  <c r="Z758" i="555"/>
  <c r="Y758" i="555"/>
  <c r="Z757" i="555"/>
  <c r="Y757" i="555"/>
  <c r="Z756" i="555"/>
  <c r="Y756" i="555"/>
  <c r="Z755" i="555"/>
  <c r="Y755" i="555"/>
  <c r="Z754" i="555"/>
  <c r="Y754" i="555"/>
  <c r="Z753" i="555"/>
  <c r="Y753" i="555"/>
  <c r="Z752" i="555"/>
  <c r="Y752" i="555"/>
  <c r="Z751" i="555"/>
  <c r="Y751" i="555"/>
  <c r="Z750" i="555"/>
  <c r="Y750" i="555"/>
  <c r="Z749" i="555"/>
  <c r="Y749" i="555"/>
  <c r="Z748" i="555"/>
  <c r="Y748" i="555"/>
  <c r="Z747" i="555"/>
  <c r="Y747" i="555"/>
  <c r="Z746" i="555"/>
  <c r="Y746" i="555"/>
  <c r="Z745" i="555"/>
  <c r="Y745" i="555"/>
  <c r="Z744" i="555"/>
  <c r="Y744" i="555"/>
  <c r="Z743" i="555"/>
  <c r="Y743" i="555"/>
  <c r="Z742" i="555"/>
  <c r="Y742" i="555"/>
  <c r="Z741" i="555"/>
  <c r="Y741" i="555"/>
  <c r="Z740" i="555"/>
  <c r="Y740" i="555"/>
  <c r="Z739" i="555"/>
  <c r="Y739" i="555"/>
  <c r="Z738" i="555"/>
  <c r="Y738" i="555"/>
  <c r="Z737" i="555"/>
  <c r="Y737" i="555"/>
  <c r="Z736" i="555"/>
  <c r="Y736" i="555"/>
  <c r="AA735" i="555"/>
  <c r="Z735" i="555"/>
  <c r="Y735" i="555"/>
  <c r="AA734" i="555"/>
  <c r="Z734" i="555"/>
  <c r="Y734" i="555"/>
  <c r="AA733" i="555"/>
  <c r="Z733" i="555"/>
  <c r="Y733" i="555"/>
  <c r="AA732" i="555"/>
  <c r="Z732" i="555"/>
  <c r="Y732" i="555"/>
  <c r="AA731" i="555"/>
  <c r="Z731" i="555"/>
  <c r="Y731" i="555"/>
  <c r="AA730" i="555"/>
  <c r="Z730" i="555"/>
  <c r="Y730" i="555"/>
  <c r="Z729" i="555"/>
  <c r="Y729" i="555"/>
  <c r="Z728" i="555"/>
  <c r="Y728" i="555"/>
  <c r="Z727" i="555"/>
  <c r="Y727" i="555"/>
  <c r="Z726" i="555"/>
  <c r="Y726" i="555"/>
  <c r="Z725" i="555"/>
  <c r="Y725" i="555"/>
  <c r="Z724" i="555"/>
  <c r="Y724" i="555"/>
  <c r="Z723" i="555"/>
  <c r="Y723" i="555"/>
  <c r="Z722" i="555"/>
  <c r="Y722" i="555"/>
  <c r="AK721" i="555"/>
  <c r="AJ721" i="555"/>
  <c r="AI721" i="555"/>
  <c r="AK720" i="555"/>
  <c r="AJ720" i="555"/>
  <c r="AI720" i="555"/>
  <c r="AJ719" i="555"/>
  <c r="AI719" i="555"/>
  <c r="AJ718" i="555"/>
  <c r="AI718" i="555"/>
  <c r="AJ717" i="555"/>
  <c r="AI717" i="555"/>
  <c r="AJ716" i="555"/>
  <c r="AI716" i="555"/>
  <c r="AJ715" i="555"/>
  <c r="AI715" i="555"/>
  <c r="AJ714" i="555"/>
  <c r="AI714" i="555"/>
  <c r="AJ713" i="555"/>
  <c r="AI713" i="555"/>
  <c r="AK712" i="555"/>
  <c r="AJ712" i="555"/>
  <c r="AI712" i="555"/>
  <c r="AJ711" i="555"/>
  <c r="AI711" i="555"/>
  <c r="AJ710" i="555"/>
  <c r="AI710" i="555"/>
  <c r="AJ709" i="555"/>
  <c r="AI709" i="555"/>
  <c r="AJ708" i="555"/>
  <c r="AI708" i="555"/>
  <c r="AJ707" i="555"/>
  <c r="AI707" i="555"/>
  <c r="AA721" i="555"/>
  <c r="Z721" i="555"/>
  <c r="Y721" i="555"/>
  <c r="AA720" i="555"/>
  <c r="Z720" i="555"/>
  <c r="Y720" i="555"/>
  <c r="Z719" i="555"/>
  <c r="Y719" i="555"/>
  <c r="Z718" i="555"/>
  <c r="Y718" i="555"/>
  <c r="Z717" i="555"/>
  <c r="Y717" i="555"/>
  <c r="Z716" i="555"/>
  <c r="Y716" i="555"/>
  <c r="Z715" i="555"/>
  <c r="Y715" i="555"/>
  <c r="Z714" i="555"/>
  <c r="Y714" i="555"/>
  <c r="Z713" i="555"/>
  <c r="Y713" i="555"/>
  <c r="AA712" i="555"/>
  <c r="Z712" i="555"/>
  <c r="Y712" i="555"/>
  <c r="Z711" i="555"/>
  <c r="Y711" i="555"/>
  <c r="Z710" i="555"/>
  <c r="Y710" i="555"/>
  <c r="Z709" i="555"/>
  <c r="Y709" i="555"/>
  <c r="Z708" i="555"/>
  <c r="Y708" i="555"/>
  <c r="Z707" i="555"/>
  <c r="Y707" i="555"/>
  <c r="Y1233" i="555" l="1"/>
  <c r="AI1233" i="555"/>
  <c r="AB780" i="555"/>
  <c r="AC780" i="555" s="1"/>
  <c r="AB818" i="555"/>
  <c r="AC818" i="555" s="1"/>
  <c r="AB826" i="555"/>
  <c r="AC826" i="555" s="1"/>
  <c r="AB959" i="555"/>
  <c r="AC959" i="555" s="1"/>
  <c r="AB963" i="555"/>
  <c r="AC963" i="555" s="1"/>
  <c r="AB735" i="555"/>
  <c r="AC735" i="555" s="1"/>
  <c r="AB790" i="555"/>
  <c r="AC790" i="555" s="1"/>
  <c r="AB798" i="555"/>
  <c r="AC798" i="555" s="1"/>
  <c r="AB804" i="555"/>
  <c r="AC804" i="555" s="1"/>
  <c r="AB830" i="555"/>
  <c r="AC830" i="555" s="1"/>
  <c r="AB900" i="555"/>
  <c r="AC900" i="555" s="1"/>
  <c r="AB721" i="555"/>
  <c r="AC721" i="555" s="1"/>
  <c r="AB732" i="555"/>
  <c r="AC732" i="555" s="1"/>
  <c r="AB761" i="555"/>
  <c r="AC761" i="555" s="1"/>
  <c r="AB765" i="555"/>
  <c r="AC765" i="555" s="1"/>
  <c r="AB781" i="555"/>
  <c r="AC781" i="555" s="1"/>
  <c r="AB783" i="555"/>
  <c r="AC783" i="555" s="1"/>
  <c r="AB787" i="555"/>
  <c r="AC787" i="555" s="1"/>
  <c r="AB791" i="555"/>
  <c r="AC791" i="555" s="1"/>
  <c r="AB795" i="555"/>
  <c r="AC795" i="555" s="1"/>
  <c r="AB805" i="555"/>
  <c r="AC805" i="555" s="1"/>
  <c r="AB808" i="555"/>
  <c r="AC808" i="555" s="1"/>
  <c r="AB810" i="555"/>
  <c r="AC810" i="555" s="1"/>
  <c r="AB815" i="555"/>
  <c r="AC815" i="555" s="1"/>
  <c r="AB819" i="555"/>
  <c r="AC819" i="555" s="1"/>
  <c r="AB823" i="555"/>
  <c r="AC823" i="555" s="1"/>
  <c r="AB827" i="555"/>
  <c r="AC827" i="555" s="1"/>
  <c r="AB828" i="555"/>
  <c r="AC828" i="555" s="1"/>
  <c r="AB898" i="555"/>
  <c r="AC898" i="555" s="1"/>
  <c r="AB777" i="555"/>
  <c r="AC777" i="555" s="1"/>
  <c r="AB786" i="555"/>
  <c r="AC786" i="555" s="1"/>
  <c r="AB794" i="555"/>
  <c r="AC794" i="555" s="1"/>
  <c r="AB822" i="555"/>
  <c r="AC822" i="555" s="1"/>
  <c r="AB712" i="555"/>
  <c r="AC712" i="555" s="1"/>
  <c r="AB733" i="555"/>
  <c r="AC733" i="555" s="1"/>
  <c r="AB766" i="555"/>
  <c r="AC766" i="555" s="1"/>
  <c r="AB775" i="555"/>
  <c r="AC775" i="555" s="1"/>
  <c r="AB778" i="555"/>
  <c r="AC778" i="555" s="1"/>
  <c r="AB784" i="555"/>
  <c r="AC784" i="555" s="1"/>
  <c r="AB788" i="555"/>
  <c r="AC788" i="555" s="1"/>
  <c r="AB796" i="555"/>
  <c r="AC796" i="555" s="1"/>
  <c r="AB799" i="555"/>
  <c r="AC799" i="555" s="1"/>
  <c r="AB802" i="555"/>
  <c r="AC802" i="555" s="1"/>
  <c r="AB809" i="555"/>
  <c r="AC809" i="555" s="1"/>
  <c r="AB811" i="555"/>
  <c r="AC811" i="555" s="1"/>
  <c r="AB816" i="555"/>
  <c r="AC816" i="555" s="1"/>
  <c r="AB820" i="555"/>
  <c r="AC820" i="555" s="1"/>
  <c r="AB824" i="555"/>
  <c r="AC824" i="555" s="1"/>
  <c r="AB871" i="555"/>
  <c r="AC871" i="555" s="1"/>
  <c r="AB899" i="555"/>
  <c r="AC899" i="555" s="1"/>
  <c r="AB901" i="555"/>
  <c r="AC901" i="555" s="1"/>
  <c r="AB964" i="555"/>
  <c r="AC964" i="555" s="1"/>
  <c r="AB720" i="555"/>
  <c r="AC720" i="555" s="1"/>
  <c r="AB731" i="555"/>
  <c r="AC731" i="555" s="1"/>
  <c r="AB782" i="555"/>
  <c r="AC782" i="555" s="1"/>
  <c r="AB814" i="555"/>
  <c r="AC814" i="555" s="1"/>
  <c r="AB897" i="555"/>
  <c r="AC897" i="555" s="1"/>
  <c r="AB730" i="555"/>
  <c r="AC730" i="555" s="1"/>
  <c r="AB734" i="555"/>
  <c r="AC734" i="555" s="1"/>
  <c r="AB767" i="555"/>
  <c r="AC767" i="555" s="1"/>
  <c r="AB776" i="555"/>
  <c r="AC776" i="555" s="1"/>
  <c r="AB779" i="555"/>
  <c r="AC779" i="555" s="1"/>
  <c r="AB789" i="555"/>
  <c r="AC789" i="555" s="1"/>
  <c r="AB793" i="555"/>
  <c r="AC793" i="555" s="1"/>
  <c r="AB797" i="555"/>
  <c r="AC797" i="555" s="1"/>
  <c r="AB800" i="555"/>
  <c r="AC800" i="555" s="1"/>
  <c r="AB801" i="555"/>
  <c r="AC801" i="555" s="1"/>
  <c r="AB803" i="555"/>
  <c r="AC803" i="555" s="1"/>
  <c r="AB812" i="555"/>
  <c r="AC812" i="555" s="1"/>
  <c r="AB813" i="555"/>
  <c r="AC813" i="555" s="1"/>
  <c r="AB817" i="555"/>
  <c r="AC817" i="555" s="1"/>
  <c r="AB821" i="555"/>
  <c r="AC821" i="555" s="1"/>
  <c r="AB825" i="555"/>
  <c r="AC825" i="555" s="1"/>
  <c r="AB829" i="555"/>
  <c r="AC829" i="555" s="1"/>
  <c r="AB914" i="555"/>
  <c r="AC914" i="555" s="1"/>
  <c r="AB958" i="555"/>
  <c r="AC958" i="555" s="1"/>
  <c r="AB962" i="555"/>
  <c r="AC962" i="555" s="1"/>
  <c r="AB965" i="555"/>
  <c r="AC965" i="555" s="1"/>
  <c r="AK705" i="555"/>
  <c r="AJ705" i="555"/>
  <c r="AI705" i="555"/>
  <c r="AK704" i="555"/>
  <c r="AJ704" i="555"/>
  <c r="AI704" i="555"/>
  <c r="AK703" i="555"/>
  <c r="AJ703" i="555"/>
  <c r="AI703" i="555"/>
  <c r="AK702" i="555"/>
  <c r="AJ702" i="555"/>
  <c r="AI702" i="555"/>
  <c r="AK701" i="555"/>
  <c r="AJ701" i="555"/>
  <c r="AI701" i="555"/>
  <c r="AK700" i="555"/>
  <c r="AJ700" i="555"/>
  <c r="AI700" i="555"/>
  <c r="AK699" i="555"/>
  <c r="AJ699" i="555"/>
  <c r="AI699" i="555"/>
  <c r="AK690" i="555"/>
  <c r="AJ690" i="555"/>
  <c r="AA705" i="555"/>
  <c r="Z705" i="555"/>
  <c r="Y705" i="555"/>
  <c r="AA704" i="555"/>
  <c r="Z704" i="555"/>
  <c r="Y704" i="555"/>
  <c r="AA703" i="555"/>
  <c r="Z703" i="555"/>
  <c r="Y703" i="555"/>
  <c r="AA702" i="555"/>
  <c r="Z702" i="555"/>
  <c r="Y702" i="555"/>
  <c r="AA701" i="555"/>
  <c r="Z701" i="555"/>
  <c r="Y701" i="555"/>
  <c r="AA700" i="555"/>
  <c r="Z700" i="555"/>
  <c r="Y700" i="555"/>
  <c r="AA699" i="555"/>
  <c r="Z699" i="555"/>
  <c r="Y699" i="555"/>
  <c r="AA690" i="555"/>
  <c r="Z690" i="555"/>
  <c r="AK689" i="555"/>
  <c r="AJ689" i="555"/>
  <c r="AI689" i="555"/>
  <c r="AK688" i="555"/>
  <c r="AJ688" i="555"/>
  <c r="AI688" i="555"/>
  <c r="AK687" i="555"/>
  <c r="AJ687" i="555"/>
  <c r="AI687" i="555"/>
  <c r="AA689" i="555"/>
  <c r="Z689" i="555"/>
  <c r="Y689" i="555"/>
  <c r="AA688" i="555"/>
  <c r="Z688" i="555"/>
  <c r="Y688" i="555"/>
  <c r="AA687" i="555"/>
  <c r="Z687" i="555"/>
  <c r="Y687" i="555"/>
  <c r="AK686" i="555"/>
  <c r="AJ686" i="555"/>
  <c r="AK684" i="555"/>
  <c r="AJ684" i="555"/>
  <c r="AI684" i="555"/>
  <c r="AK683" i="555"/>
  <c r="AJ683" i="555"/>
  <c r="AI683" i="555"/>
  <c r="AK682" i="555"/>
  <c r="AJ682" i="555"/>
  <c r="AI682" i="555"/>
  <c r="AK681" i="555"/>
  <c r="AJ681" i="555"/>
  <c r="AK680" i="555"/>
  <c r="AJ680" i="555"/>
  <c r="AK679" i="555"/>
  <c r="AJ679" i="555"/>
  <c r="AI679" i="555"/>
  <c r="AK678" i="555"/>
  <c r="AJ678" i="555"/>
  <c r="AK677" i="555"/>
  <c r="AJ677" i="555"/>
  <c r="AI677" i="555"/>
  <c r="AK676" i="555"/>
  <c r="AJ676" i="555"/>
  <c r="AI676" i="555"/>
  <c r="AK675" i="555"/>
  <c r="AJ675" i="555"/>
  <c r="AI675" i="555"/>
  <c r="AA686" i="555"/>
  <c r="Z686" i="555"/>
  <c r="AA684" i="555"/>
  <c r="Z684" i="555"/>
  <c r="Y684" i="555"/>
  <c r="AA683" i="555"/>
  <c r="Z683" i="555"/>
  <c r="Y683" i="555"/>
  <c r="AA682" i="555"/>
  <c r="Z682" i="555"/>
  <c r="Y682" i="555"/>
  <c r="AA681" i="555"/>
  <c r="Z681" i="555"/>
  <c r="AA680" i="555"/>
  <c r="Z680" i="555"/>
  <c r="AA679" i="555"/>
  <c r="Z679" i="555"/>
  <c r="Y679" i="555"/>
  <c r="AA678" i="555"/>
  <c r="Z678" i="555"/>
  <c r="AA677" i="555"/>
  <c r="Z677" i="555"/>
  <c r="Y677" i="555"/>
  <c r="AA676" i="555"/>
  <c r="Z676" i="555"/>
  <c r="Y676" i="555"/>
  <c r="AA675" i="555"/>
  <c r="Z675" i="555"/>
  <c r="Y675" i="555"/>
  <c r="AK674" i="555"/>
  <c r="AJ674" i="555"/>
  <c r="AI674" i="555"/>
  <c r="AK673" i="555"/>
  <c r="AJ673" i="555"/>
  <c r="AI673" i="555"/>
  <c r="AK672" i="555"/>
  <c r="AJ672" i="555"/>
  <c r="AI672" i="555"/>
  <c r="AK671" i="555"/>
  <c r="AJ671" i="555"/>
  <c r="AI671" i="555"/>
  <c r="AK670" i="555"/>
  <c r="AJ670" i="555"/>
  <c r="AK669" i="555"/>
  <c r="AJ669" i="555"/>
  <c r="AK668" i="555"/>
  <c r="AJ668" i="555"/>
  <c r="AK667" i="555"/>
  <c r="AJ667" i="555"/>
  <c r="AK666" i="555"/>
  <c r="AJ666" i="555"/>
  <c r="AI666" i="555"/>
  <c r="AA674" i="555"/>
  <c r="Z674" i="555"/>
  <c r="Y674" i="555"/>
  <c r="AA673" i="555"/>
  <c r="Z673" i="555"/>
  <c r="Y673" i="555"/>
  <c r="AA672" i="555"/>
  <c r="Z672" i="555"/>
  <c r="Y672" i="555"/>
  <c r="AA671" i="555"/>
  <c r="Z671" i="555"/>
  <c r="Y671" i="555"/>
  <c r="AA670" i="555"/>
  <c r="Z670" i="555"/>
  <c r="AA669" i="555"/>
  <c r="Z669" i="555"/>
  <c r="AA668" i="555"/>
  <c r="Z668" i="555"/>
  <c r="AA667" i="555"/>
  <c r="Z667" i="555"/>
  <c r="AA666" i="555"/>
  <c r="Z666" i="555"/>
  <c r="Y666" i="555"/>
  <c r="AK665" i="555"/>
  <c r="AJ665" i="555"/>
  <c r="AK664" i="555"/>
  <c r="AJ664" i="555"/>
  <c r="AA665" i="555"/>
  <c r="Z665" i="555"/>
  <c r="AA664" i="555"/>
  <c r="Z664" i="555"/>
  <c r="AK663" i="555"/>
  <c r="AJ663" i="555"/>
  <c r="AI663" i="555"/>
  <c r="AK662" i="555"/>
  <c r="AJ662" i="555"/>
  <c r="AI662" i="555"/>
  <c r="AK661" i="555"/>
  <c r="AJ661" i="555"/>
  <c r="AI661" i="555"/>
  <c r="AK660" i="555"/>
  <c r="AJ660" i="555"/>
  <c r="AI660" i="555"/>
  <c r="AK659" i="555"/>
  <c r="AJ659" i="555"/>
  <c r="AI659" i="555"/>
  <c r="AK658" i="555"/>
  <c r="AJ658" i="555"/>
  <c r="AI658" i="555"/>
  <c r="AA663" i="555"/>
  <c r="Z663" i="555"/>
  <c r="Y663" i="555"/>
  <c r="AA662" i="555"/>
  <c r="Z662" i="555"/>
  <c r="Y662" i="555"/>
  <c r="AA661" i="555"/>
  <c r="Z661" i="555"/>
  <c r="Y661" i="555"/>
  <c r="AA660" i="555"/>
  <c r="Z660" i="555"/>
  <c r="Y660" i="555"/>
  <c r="AA659" i="555"/>
  <c r="Z659" i="555"/>
  <c r="Y659" i="555"/>
  <c r="AA658" i="555"/>
  <c r="Z658" i="555"/>
  <c r="Y658" i="555"/>
  <c r="AK657" i="555"/>
  <c r="AJ657" i="555"/>
  <c r="AK656" i="555"/>
  <c r="AJ656" i="555"/>
  <c r="AA657" i="555"/>
  <c r="Z657" i="555"/>
  <c r="AA656" i="555"/>
  <c r="Z656" i="555"/>
  <c r="AK655" i="555"/>
  <c r="AJ655" i="555"/>
  <c r="AI655" i="555"/>
  <c r="AA655" i="555"/>
  <c r="Z655" i="555"/>
  <c r="Y655" i="555"/>
  <c r="AK654" i="555"/>
  <c r="AJ654" i="555"/>
  <c r="AA654" i="555"/>
  <c r="Z654" i="555"/>
  <c r="AK653" i="555"/>
  <c r="AJ653" i="555"/>
  <c r="AI653" i="555"/>
  <c r="AA653" i="555"/>
  <c r="Z653" i="555"/>
  <c r="Y653" i="555"/>
  <c r="AK652" i="555"/>
  <c r="AJ652" i="555"/>
  <c r="AK651" i="555"/>
  <c r="AJ651" i="555"/>
  <c r="AI651" i="555"/>
  <c r="AK650" i="555"/>
  <c r="AJ650" i="555"/>
  <c r="AI650" i="555"/>
  <c r="AK649" i="555"/>
  <c r="AJ649" i="555"/>
  <c r="AI649" i="555"/>
  <c r="AK648" i="555"/>
  <c r="AJ648" i="555"/>
  <c r="AI648" i="555"/>
  <c r="AJ647" i="555"/>
  <c r="AI647" i="555"/>
  <c r="AA652" i="555"/>
  <c r="Z652" i="555"/>
  <c r="AA651" i="555"/>
  <c r="Z651" i="555"/>
  <c r="Y651" i="555"/>
  <c r="AA650" i="555"/>
  <c r="Z650" i="555"/>
  <c r="Y650" i="555"/>
  <c r="AA649" i="555"/>
  <c r="Z649" i="555"/>
  <c r="Y649" i="555"/>
  <c r="AA648" i="555"/>
  <c r="Z648" i="555"/>
  <c r="Y648" i="555"/>
  <c r="Z647" i="555"/>
  <c r="Y647" i="555"/>
  <c r="AK646" i="555"/>
  <c r="AJ646" i="555"/>
  <c r="AK645" i="555"/>
  <c r="AJ645" i="555"/>
  <c r="AK644" i="555"/>
  <c r="AJ644" i="555"/>
  <c r="AI644" i="555"/>
  <c r="AA646" i="555"/>
  <c r="Z646" i="555"/>
  <c r="AA645" i="555"/>
  <c r="Z645" i="555"/>
  <c r="AA644" i="555"/>
  <c r="Z644" i="555"/>
  <c r="Y644" i="555"/>
  <c r="AK643" i="555"/>
  <c r="AJ643" i="555"/>
  <c r="AK642" i="555"/>
  <c r="AJ642" i="555"/>
  <c r="AI642" i="555"/>
  <c r="AK641" i="555"/>
  <c r="AJ641" i="555"/>
  <c r="AI641" i="555"/>
  <c r="AK640" i="555"/>
  <c r="AJ640" i="555"/>
  <c r="AK639" i="555"/>
  <c r="AJ639" i="555"/>
  <c r="AI639" i="555"/>
  <c r="AK638" i="555"/>
  <c r="AJ638" i="555"/>
  <c r="AA643" i="555"/>
  <c r="Z643" i="555"/>
  <c r="AA642" i="555"/>
  <c r="Z642" i="555"/>
  <c r="Y642" i="555"/>
  <c r="AA641" i="555"/>
  <c r="Z641" i="555"/>
  <c r="Y641" i="555"/>
  <c r="AA640" i="555"/>
  <c r="Z640" i="555"/>
  <c r="AA639" i="555"/>
  <c r="Z639" i="555"/>
  <c r="Y639" i="555"/>
  <c r="AA638" i="555"/>
  <c r="Z638" i="555"/>
  <c r="AA634" i="555"/>
  <c r="Z634" i="555"/>
  <c r="Y634" i="555"/>
  <c r="AA633" i="555"/>
  <c r="Z633" i="555"/>
  <c r="Y633" i="555"/>
  <c r="AK636" i="555"/>
  <c r="AJ636" i="555"/>
  <c r="AI636" i="555"/>
  <c r="AK635" i="555"/>
  <c r="AJ635" i="555"/>
  <c r="AA636" i="555"/>
  <c r="Z636" i="555"/>
  <c r="Y636" i="555"/>
  <c r="AA635" i="555"/>
  <c r="Z635" i="555"/>
  <c r="AK634" i="555"/>
  <c r="AJ634" i="555"/>
  <c r="AI634" i="555"/>
  <c r="AK633" i="555"/>
  <c r="AJ633" i="555"/>
  <c r="AI633" i="555"/>
  <c r="AK632" i="555"/>
  <c r="AJ632" i="555"/>
  <c r="AA632" i="555"/>
  <c r="Z632" i="555"/>
  <c r="AK631" i="555"/>
  <c r="AJ631" i="555"/>
  <c r="AI631" i="555"/>
  <c r="AA631" i="555"/>
  <c r="Z631" i="555"/>
  <c r="Y631" i="555"/>
  <c r="AK630" i="555"/>
  <c r="AJ630" i="555"/>
  <c r="AI630" i="555"/>
  <c r="AA630" i="555"/>
  <c r="Z630" i="555"/>
  <c r="Y630" i="555"/>
  <c r="AK629" i="555"/>
  <c r="AJ629" i="555"/>
  <c r="AK628" i="555"/>
  <c r="AJ628" i="555"/>
  <c r="AK627" i="555"/>
  <c r="AJ627" i="555"/>
  <c r="AK626" i="555"/>
  <c r="AJ626" i="555"/>
  <c r="AI626" i="555"/>
  <c r="AK625" i="555"/>
  <c r="AJ625" i="555"/>
  <c r="AI625" i="555"/>
  <c r="AK624" i="555"/>
  <c r="AJ624" i="555"/>
  <c r="AI624" i="555"/>
  <c r="AJ623" i="555"/>
  <c r="AI623" i="555"/>
  <c r="AK622" i="555"/>
  <c r="AJ622" i="555"/>
  <c r="AI622" i="555"/>
  <c r="AK621" i="555"/>
  <c r="AJ621" i="555"/>
  <c r="AI621" i="555"/>
  <c r="AK620" i="555"/>
  <c r="AJ620" i="555"/>
  <c r="AI620" i="555"/>
  <c r="AK619" i="555"/>
  <c r="AJ619" i="555"/>
  <c r="AK618" i="555"/>
  <c r="AJ618" i="555"/>
  <c r="AI618" i="555"/>
  <c r="AA629" i="555"/>
  <c r="Z629" i="555"/>
  <c r="AA628" i="555"/>
  <c r="Z628" i="555"/>
  <c r="AA627" i="555"/>
  <c r="Z627" i="555"/>
  <c r="AA626" i="555"/>
  <c r="Z626" i="555"/>
  <c r="Y626" i="555"/>
  <c r="AA625" i="555"/>
  <c r="Z625" i="555"/>
  <c r="Y625" i="555"/>
  <c r="AA624" i="555"/>
  <c r="Z624" i="555"/>
  <c r="Y624" i="555"/>
  <c r="Z623" i="555"/>
  <c r="Y623" i="555"/>
  <c r="AA622" i="555"/>
  <c r="Z622" i="555"/>
  <c r="Y622" i="555"/>
  <c r="AA621" i="555"/>
  <c r="Z621" i="555"/>
  <c r="Y621" i="555"/>
  <c r="AA620" i="555"/>
  <c r="Z620" i="555"/>
  <c r="Y620" i="555"/>
  <c r="AA619" i="555"/>
  <c r="Z619" i="555"/>
  <c r="AA618" i="555"/>
  <c r="Z618" i="555"/>
  <c r="Y618" i="555"/>
  <c r="AJ617" i="555"/>
  <c r="AI617" i="555"/>
  <c r="AJ616" i="555"/>
  <c r="AI616" i="555"/>
  <c r="AJ615" i="555"/>
  <c r="AI615" i="555"/>
  <c r="AJ614" i="555"/>
  <c r="AI614" i="555"/>
  <c r="AJ613" i="555"/>
  <c r="AI613" i="555"/>
  <c r="AJ612" i="555"/>
  <c r="AI612" i="555"/>
  <c r="AJ611" i="555"/>
  <c r="AI611" i="555"/>
  <c r="AJ610" i="555"/>
  <c r="AI610" i="555"/>
  <c r="AJ609" i="555"/>
  <c r="AI609" i="555"/>
  <c r="AJ608" i="555"/>
  <c r="AI608" i="555"/>
  <c r="AJ607" i="555"/>
  <c r="AI607" i="555"/>
  <c r="AJ606" i="555"/>
  <c r="AI606" i="555"/>
  <c r="AJ605" i="555"/>
  <c r="AI605" i="555"/>
  <c r="AJ604" i="555"/>
  <c r="AI604" i="555"/>
  <c r="AJ603" i="555"/>
  <c r="AI603" i="555"/>
  <c r="AJ602" i="555"/>
  <c r="AI602" i="555"/>
  <c r="AJ601" i="555"/>
  <c r="AI601" i="555"/>
  <c r="AJ600" i="555"/>
  <c r="AI600" i="555"/>
  <c r="AJ599" i="555"/>
  <c r="AI599" i="555"/>
  <c r="AJ598" i="555"/>
  <c r="AI598" i="555"/>
  <c r="Z617" i="555"/>
  <c r="Y617" i="555"/>
  <c r="Z616" i="555"/>
  <c r="Y616" i="555"/>
  <c r="Z615" i="555"/>
  <c r="Y615" i="555"/>
  <c r="Z614" i="555"/>
  <c r="Y614" i="555"/>
  <c r="Z613" i="555"/>
  <c r="Y613" i="555"/>
  <c r="Z612" i="555"/>
  <c r="Y612" i="555"/>
  <c r="Z611" i="555"/>
  <c r="Y611" i="555"/>
  <c r="Z610" i="555"/>
  <c r="Y610" i="555"/>
  <c r="Z609" i="555"/>
  <c r="Y609" i="555"/>
  <c r="Z608" i="555"/>
  <c r="Y608" i="555"/>
  <c r="Z607" i="555"/>
  <c r="Y607" i="555"/>
  <c r="Z606" i="555"/>
  <c r="Y606" i="555"/>
  <c r="Z605" i="555"/>
  <c r="Y605" i="555"/>
  <c r="Z604" i="555"/>
  <c r="Y604" i="555"/>
  <c r="Z603" i="555"/>
  <c r="Y603" i="555"/>
  <c r="Z602" i="555"/>
  <c r="Y602" i="555"/>
  <c r="Z601" i="555"/>
  <c r="Y601" i="555"/>
  <c r="Z600" i="555"/>
  <c r="Y600" i="555"/>
  <c r="Z599" i="555"/>
  <c r="Y599" i="555"/>
  <c r="Z598" i="555"/>
  <c r="Y598" i="555"/>
  <c r="AK596" i="555"/>
  <c r="AJ596" i="555"/>
  <c r="AK595" i="555"/>
  <c r="AJ595" i="555"/>
  <c r="AK594" i="555"/>
  <c r="AJ594" i="555"/>
  <c r="AK570" i="555"/>
  <c r="AJ570" i="555"/>
  <c r="AK569" i="555"/>
  <c r="AJ569" i="555"/>
  <c r="AI569" i="555"/>
  <c r="AK563" i="555"/>
  <c r="AJ563" i="555"/>
  <c r="AK562" i="555"/>
  <c r="AJ562" i="555"/>
  <c r="AI562" i="555"/>
  <c r="AK561" i="555"/>
  <c r="AJ561" i="555"/>
  <c r="AI561" i="555"/>
  <c r="AK560" i="555"/>
  <c r="AJ560" i="555"/>
  <c r="AK558" i="555"/>
  <c r="AJ558" i="555"/>
  <c r="AI558" i="555"/>
  <c r="AK557" i="555"/>
  <c r="AJ557" i="555"/>
  <c r="AK556" i="555"/>
  <c r="AJ556" i="555"/>
  <c r="AI556" i="555"/>
  <c r="AK555" i="555"/>
  <c r="AJ555" i="555"/>
  <c r="AI555" i="555"/>
  <c r="AK554" i="555"/>
  <c r="AJ554" i="555"/>
  <c r="AI554" i="555"/>
  <c r="AK553" i="555"/>
  <c r="AJ553" i="555"/>
  <c r="AI553" i="555"/>
  <c r="AK552" i="555"/>
  <c r="AJ552" i="555"/>
  <c r="AI552" i="555"/>
  <c r="AK551" i="555"/>
  <c r="AJ551" i="555"/>
  <c r="AI551" i="555"/>
  <c r="AK550" i="555"/>
  <c r="AJ550" i="555"/>
  <c r="AI550" i="555"/>
  <c r="AK547" i="555"/>
  <c r="AJ547" i="555"/>
  <c r="AI547" i="555"/>
  <c r="AK546" i="555"/>
  <c r="AJ546" i="555"/>
  <c r="AI546" i="555"/>
  <c r="AA596" i="555"/>
  <c r="Z596" i="555"/>
  <c r="AA595" i="555"/>
  <c r="Z595" i="555"/>
  <c r="AA594" i="555"/>
  <c r="Z594" i="555"/>
  <c r="AA570" i="555"/>
  <c r="Z570" i="555"/>
  <c r="AA569" i="555"/>
  <c r="Z569" i="555"/>
  <c r="Y569" i="555"/>
  <c r="AA563" i="555"/>
  <c r="Z563" i="555"/>
  <c r="AA562" i="555"/>
  <c r="Z562" i="555"/>
  <c r="Y562" i="555"/>
  <c r="AA561" i="555"/>
  <c r="Z561" i="555"/>
  <c r="Y561" i="555"/>
  <c r="AA560" i="555"/>
  <c r="Z560" i="555"/>
  <c r="AA558" i="555"/>
  <c r="Z558" i="555"/>
  <c r="Y558" i="555"/>
  <c r="AA557" i="555"/>
  <c r="Z557" i="555"/>
  <c r="AA556" i="555"/>
  <c r="Z556" i="555"/>
  <c r="Y556" i="555"/>
  <c r="AA555" i="555"/>
  <c r="Z555" i="555"/>
  <c r="Y555" i="555"/>
  <c r="AA554" i="555"/>
  <c r="Z554" i="555"/>
  <c r="Y554" i="555"/>
  <c r="AA553" i="555"/>
  <c r="Z553" i="555"/>
  <c r="Y553" i="555"/>
  <c r="AA552" i="555"/>
  <c r="Z552" i="555"/>
  <c r="Y552" i="555"/>
  <c r="AA551" i="555"/>
  <c r="Z551" i="555"/>
  <c r="Y551" i="555"/>
  <c r="AA550" i="555"/>
  <c r="Z550" i="555"/>
  <c r="Y550" i="555"/>
  <c r="AA547" i="555"/>
  <c r="Z547" i="555"/>
  <c r="Y547" i="555"/>
  <c r="AA546" i="555"/>
  <c r="Z546" i="555"/>
  <c r="Y546" i="555"/>
  <c r="AK545" i="555"/>
  <c r="AJ545" i="555"/>
  <c r="AI545" i="555"/>
  <c r="AK544" i="555"/>
  <c r="AJ544" i="555"/>
  <c r="AI544" i="555"/>
  <c r="AK543" i="555"/>
  <c r="AJ543" i="555"/>
  <c r="AI543" i="555"/>
  <c r="AK542" i="555"/>
  <c r="AJ542" i="555"/>
  <c r="AI542" i="555"/>
  <c r="AK541" i="555"/>
  <c r="AJ541" i="555"/>
  <c r="AI541" i="555"/>
  <c r="AK540" i="555"/>
  <c r="AJ540" i="555"/>
  <c r="AI540" i="555"/>
  <c r="AK539" i="555"/>
  <c r="AJ539" i="555"/>
  <c r="AI539" i="555"/>
  <c r="AK538" i="555"/>
  <c r="AJ538" i="555"/>
  <c r="AI538" i="555"/>
  <c r="AK537" i="555"/>
  <c r="AJ537" i="555"/>
  <c r="AI537" i="555"/>
  <c r="AK536" i="555"/>
  <c r="AJ536" i="555"/>
  <c r="AI536" i="555"/>
  <c r="AK535" i="555"/>
  <c r="AJ535" i="555"/>
  <c r="AI535" i="555"/>
  <c r="AK534" i="555"/>
  <c r="AJ534" i="555"/>
  <c r="AI534" i="555"/>
  <c r="AK533" i="555"/>
  <c r="AJ533" i="555"/>
  <c r="AK532" i="555"/>
  <c r="AJ532" i="555"/>
  <c r="AK531" i="555"/>
  <c r="AJ531" i="555"/>
  <c r="AK530" i="555"/>
  <c r="AJ530" i="555"/>
  <c r="AA545" i="555"/>
  <c r="Z545" i="555"/>
  <c r="Y545" i="555"/>
  <c r="AA544" i="555"/>
  <c r="Z544" i="555"/>
  <c r="Y544" i="555"/>
  <c r="AA543" i="555"/>
  <c r="Z543" i="555"/>
  <c r="Y543" i="555"/>
  <c r="AA542" i="555"/>
  <c r="Z542" i="555"/>
  <c r="Y542" i="555"/>
  <c r="AA541" i="555"/>
  <c r="Z541" i="555"/>
  <c r="Y541" i="555"/>
  <c r="AA540" i="555"/>
  <c r="Z540" i="555"/>
  <c r="Y540" i="555"/>
  <c r="AA539" i="555"/>
  <c r="Z539" i="555"/>
  <c r="Y539" i="555"/>
  <c r="AA538" i="555"/>
  <c r="Z538" i="555"/>
  <c r="Y538" i="555"/>
  <c r="AA537" i="555"/>
  <c r="Z537" i="555"/>
  <c r="Y537" i="555"/>
  <c r="AA536" i="555"/>
  <c r="Z536" i="555"/>
  <c r="Y536" i="555"/>
  <c r="AA535" i="555"/>
  <c r="Z535" i="555"/>
  <c r="Y535" i="555"/>
  <c r="AA534" i="555"/>
  <c r="Z534" i="555"/>
  <c r="Y534" i="555"/>
  <c r="AA533" i="555"/>
  <c r="Z533" i="555"/>
  <c r="AA532" i="555"/>
  <c r="Z532" i="555"/>
  <c r="AA531" i="555"/>
  <c r="Z531" i="555"/>
  <c r="AA530" i="555"/>
  <c r="Z530" i="555"/>
  <c r="AK529" i="555"/>
  <c r="AJ529" i="555"/>
  <c r="AI529" i="555"/>
  <c r="AK528" i="555"/>
  <c r="AJ528" i="555"/>
  <c r="AK527" i="555"/>
  <c r="AJ527" i="555"/>
  <c r="AK526" i="555"/>
  <c r="AJ526" i="555"/>
  <c r="AK525" i="555"/>
  <c r="AJ525" i="555"/>
  <c r="AK524" i="555"/>
  <c r="AJ524" i="555"/>
  <c r="AI524" i="555"/>
  <c r="AK523" i="555"/>
  <c r="AJ523" i="555"/>
  <c r="AK522" i="555"/>
  <c r="AJ522" i="555"/>
  <c r="AK521" i="555"/>
  <c r="AJ521" i="555"/>
  <c r="AK520" i="555"/>
  <c r="AJ520" i="555"/>
  <c r="AI520" i="555"/>
  <c r="AK519" i="555"/>
  <c r="AJ519" i="555"/>
  <c r="AA529" i="555"/>
  <c r="Z529" i="555"/>
  <c r="Y529" i="555"/>
  <c r="AA528" i="555"/>
  <c r="Z528" i="555"/>
  <c r="AA527" i="555"/>
  <c r="Z527" i="555"/>
  <c r="AA526" i="555"/>
  <c r="Z526" i="555"/>
  <c r="AA525" i="555"/>
  <c r="Z525" i="555"/>
  <c r="AA524" i="555"/>
  <c r="Z524" i="555"/>
  <c r="Y524" i="555"/>
  <c r="AA523" i="555"/>
  <c r="Z523" i="555"/>
  <c r="AA522" i="555"/>
  <c r="Z522" i="555"/>
  <c r="AA521" i="555"/>
  <c r="Z521" i="555"/>
  <c r="AA520" i="555"/>
  <c r="Z520" i="555"/>
  <c r="Y520" i="555"/>
  <c r="AA519" i="555"/>
  <c r="Z519" i="555"/>
  <c r="AK518" i="555"/>
  <c r="AJ518" i="555"/>
  <c r="AK517" i="555"/>
  <c r="AJ517" i="555"/>
  <c r="AI517" i="555"/>
  <c r="AK516" i="555"/>
  <c r="AJ516" i="555"/>
  <c r="AK515" i="555"/>
  <c r="AJ515" i="555"/>
  <c r="AK514" i="555"/>
  <c r="AJ514" i="555"/>
  <c r="AI514" i="555"/>
  <c r="AK513" i="555"/>
  <c r="AJ513" i="555"/>
  <c r="AI513" i="555"/>
  <c r="AK512" i="555"/>
  <c r="AJ512" i="555"/>
  <c r="AK511" i="555"/>
  <c r="AJ511" i="555"/>
  <c r="AI511" i="555"/>
  <c r="AA518" i="555"/>
  <c r="Z518" i="555"/>
  <c r="AA517" i="555"/>
  <c r="Z517" i="555"/>
  <c r="Y517" i="555"/>
  <c r="AA516" i="555"/>
  <c r="Z516" i="555"/>
  <c r="AA515" i="555"/>
  <c r="Z515" i="555"/>
  <c r="AA514" i="555"/>
  <c r="Z514" i="555"/>
  <c r="Y514" i="555"/>
  <c r="AA513" i="555"/>
  <c r="Z513" i="555"/>
  <c r="Y513" i="555"/>
  <c r="AA512" i="555"/>
  <c r="Z512" i="555"/>
  <c r="AA511" i="555"/>
  <c r="Z511" i="555"/>
  <c r="Y511" i="555"/>
  <c r="AK510" i="555"/>
  <c r="AJ510" i="555"/>
  <c r="AK509" i="555"/>
  <c r="AJ509" i="555"/>
  <c r="AK508" i="555"/>
  <c r="AJ508" i="555"/>
  <c r="AK507" i="555"/>
  <c r="AJ507" i="555"/>
  <c r="AI507" i="555"/>
  <c r="AK506" i="555"/>
  <c r="AJ506" i="555"/>
  <c r="AK505" i="555"/>
  <c r="AJ505" i="555"/>
  <c r="AA510" i="555"/>
  <c r="Z510" i="555"/>
  <c r="AA509" i="555"/>
  <c r="Z509" i="555"/>
  <c r="AA508" i="555"/>
  <c r="Z508" i="555"/>
  <c r="AA507" i="555"/>
  <c r="Z507" i="555"/>
  <c r="Y507" i="555"/>
  <c r="AA506" i="555"/>
  <c r="Z506" i="555"/>
  <c r="AA505" i="555"/>
  <c r="Z505" i="555"/>
  <c r="AK504" i="555"/>
  <c r="AJ504" i="555"/>
  <c r="AI504" i="555"/>
  <c r="AK503" i="555"/>
  <c r="AJ503" i="555"/>
  <c r="AI503" i="555"/>
  <c r="AK502" i="555"/>
  <c r="AJ502" i="555"/>
  <c r="AK501" i="555"/>
  <c r="AJ501" i="555"/>
  <c r="AA504" i="555"/>
  <c r="Z504" i="555"/>
  <c r="Y504" i="555"/>
  <c r="AA503" i="555"/>
  <c r="Z503" i="555"/>
  <c r="Y503" i="555"/>
  <c r="AA502" i="555"/>
  <c r="Z502" i="555"/>
  <c r="AA501" i="555"/>
  <c r="Z501" i="555"/>
  <c r="AK500" i="555"/>
  <c r="AJ500" i="555"/>
  <c r="AK499" i="555"/>
  <c r="AJ499" i="555"/>
  <c r="AK498" i="555"/>
  <c r="AJ498" i="555"/>
  <c r="AK497" i="555"/>
  <c r="AJ497" i="555"/>
  <c r="AK496" i="555"/>
  <c r="AJ496" i="555"/>
  <c r="AK495" i="555"/>
  <c r="AJ495" i="555"/>
  <c r="AK494" i="555"/>
  <c r="AJ494" i="555"/>
  <c r="AK493" i="555"/>
  <c r="AJ493" i="555"/>
  <c r="AK492" i="555"/>
  <c r="AJ492" i="555"/>
  <c r="AK491" i="555"/>
  <c r="AJ491" i="555"/>
  <c r="AK490" i="555"/>
  <c r="AJ490" i="555"/>
  <c r="AK489" i="555"/>
  <c r="AJ489" i="555"/>
  <c r="AA500" i="555"/>
  <c r="Z500" i="555"/>
  <c r="AA499" i="555"/>
  <c r="Z499" i="555"/>
  <c r="AA498" i="555"/>
  <c r="Z498" i="555"/>
  <c r="AA497" i="555"/>
  <c r="Z497" i="555"/>
  <c r="AA496" i="555"/>
  <c r="Z496" i="555"/>
  <c r="AA495" i="555"/>
  <c r="Z495" i="555"/>
  <c r="AA494" i="555"/>
  <c r="Z494" i="555"/>
  <c r="AA493" i="555"/>
  <c r="Z493" i="555"/>
  <c r="AA492" i="555"/>
  <c r="Z492" i="555"/>
  <c r="AA491" i="555"/>
  <c r="Z491" i="555"/>
  <c r="AA490" i="555"/>
  <c r="Z490" i="555"/>
  <c r="AA489" i="555"/>
  <c r="Z489" i="555"/>
  <c r="AK488" i="555"/>
  <c r="AJ488" i="555"/>
  <c r="AI488" i="555"/>
  <c r="AA488" i="555"/>
  <c r="Z488" i="555"/>
  <c r="Y488" i="555"/>
  <c r="AK486" i="555"/>
  <c r="AJ486" i="555"/>
  <c r="AI486" i="555"/>
  <c r="AK485" i="555"/>
  <c r="AJ485" i="555"/>
  <c r="AI485" i="555"/>
  <c r="AK484" i="555"/>
  <c r="AJ484" i="555"/>
  <c r="AI484" i="555"/>
  <c r="AK460" i="555"/>
  <c r="AJ460" i="555"/>
  <c r="AI460" i="555"/>
  <c r="AK453" i="555"/>
  <c r="AJ453" i="555"/>
  <c r="AI453" i="555"/>
  <c r="AK452" i="555"/>
  <c r="AJ452" i="555"/>
  <c r="AI452" i="555"/>
  <c r="AK451" i="555"/>
  <c r="AJ451" i="555"/>
  <c r="AI451" i="555"/>
  <c r="AK446" i="555"/>
  <c r="AJ446" i="555"/>
  <c r="AK439" i="555"/>
  <c r="AJ439" i="555"/>
  <c r="AI439" i="555"/>
  <c r="AK438" i="555"/>
  <c r="AJ438" i="555"/>
  <c r="AK437" i="555"/>
  <c r="AJ437" i="555"/>
  <c r="AI437" i="555"/>
  <c r="AK406" i="555"/>
  <c r="AJ406" i="555"/>
  <c r="AI406" i="555"/>
  <c r="AK405" i="555"/>
  <c r="AJ405" i="555"/>
  <c r="AI405" i="555"/>
  <c r="AK404" i="555"/>
  <c r="AJ404" i="555"/>
  <c r="AI404" i="555"/>
  <c r="AK402" i="555"/>
  <c r="AJ402" i="555"/>
  <c r="AI402" i="555"/>
  <c r="AK401" i="555"/>
  <c r="AJ401" i="555"/>
  <c r="AI401" i="555"/>
  <c r="AK400" i="555"/>
  <c r="AJ400" i="555"/>
  <c r="AI400" i="555"/>
  <c r="AK399" i="555"/>
  <c r="AJ399" i="555"/>
  <c r="AI399" i="555"/>
  <c r="AK397" i="555"/>
  <c r="AJ397" i="555"/>
  <c r="AI397" i="555"/>
  <c r="AK396" i="555"/>
  <c r="AJ396" i="555"/>
  <c r="AI396" i="555"/>
  <c r="AK395" i="555"/>
  <c r="AJ395" i="555"/>
  <c r="AI395" i="555"/>
  <c r="AK394" i="555"/>
  <c r="AJ394" i="555"/>
  <c r="AI394" i="555"/>
  <c r="AK393" i="555"/>
  <c r="AJ393" i="555"/>
  <c r="AK392" i="555"/>
  <c r="AJ392" i="555"/>
  <c r="AI392" i="555"/>
  <c r="AK391" i="555"/>
  <c r="AJ391" i="555"/>
  <c r="AK390" i="555"/>
  <c r="AJ390" i="555"/>
  <c r="AI390" i="555"/>
  <c r="AK389" i="555"/>
  <c r="AJ389" i="555"/>
  <c r="AI389" i="555"/>
  <c r="AK388" i="555"/>
  <c r="AJ388" i="555"/>
  <c r="AI388" i="555"/>
  <c r="AK387" i="555"/>
  <c r="AJ387" i="555"/>
  <c r="AI387" i="555"/>
  <c r="AK386" i="555"/>
  <c r="AJ386" i="555"/>
  <c r="AI386" i="555"/>
  <c r="AK385" i="555"/>
  <c r="AJ385" i="555"/>
  <c r="AK384" i="555"/>
  <c r="AJ384" i="555"/>
  <c r="AI384" i="555"/>
  <c r="AK383" i="555"/>
  <c r="AJ383" i="555"/>
  <c r="AI383" i="555"/>
  <c r="AK382" i="555"/>
  <c r="AJ382" i="555"/>
  <c r="AI382" i="555"/>
  <c r="AK381" i="555"/>
  <c r="AJ381" i="555"/>
  <c r="AK380" i="555"/>
  <c r="AJ380" i="555"/>
  <c r="AI380" i="555"/>
  <c r="AK379" i="555"/>
  <c r="AJ379" i="555"/>
  <c r="AI379" i="555"/>
  <c r="AK378" i="555"/>
  <c r="AJ378" i="555"/>
  <c r="AI378" i="555"/>
  <c r="AK368" i="555"/>
  <c r="AJ368" i="555"/>
  <c r="AI368" i="555"/>
  <c r="AK367" i="555"/>
  <c r="AJ367" i="555"/>
  <c r="AI367" i="555"/>
  <c r="AK366" i="555"/>
  <c r="AJ366" i="555"/>
  <c r="AI366" i="555"/>
  <c r="AK365" i="555"/>
  <c r="AJ365" i="555"/>
  <c r="AI365" i="555"/>
  <c r="AK364" i="555"/>
  <c r="AJ364" i="555"/>
  <c r="AI364" i="555"/>
  <c r="AK363" i="555"/>
  <c r="AJ363" i="555"/>
  <c r="AI363" i="555"/>
  <c r="AK362" i="555"/>
  <c r="AJ362" i="555"/>
  <c r="AI362" i="555"/>
  <c r="AK361" i="555"/>
  <c r="AJ361" i="555"/>
  <c r="AI361" i="555"/>
  <c r="AK356" i="555"/>
  <c r="AJ356" i="555"/>
  <c r="AI356" i="555"/>
  <c r="AK355" i="555"/>
  <c r="AJ355" i="555"/>
  <c r="AI355" i="555"/>
  <c r="AK354" i="555"/>
  <c r="AJ354" i="555"/>
  <c r="AI354" i="555"/>
  <c r="AK353" i="555"/>
  <c r="AJ353" i="555"/>
  <c r="AI353" i="555"/>
  <c r="AK352" i="555"/>
  <c r="AJ352" i="555"/>
  <c r="AI352" i="555"/>
  <c r="AK351" i="555"/>
  <c r="AJ351" i="555"/>
  <c r="AI351" i="555"/>
  <c r="AK350" i="555"/>
  <c r="AJ350" i="555"/>
  <c r="AI350" i="555"/>
  <c r="AK349" i="555"/>
  <c r="AJ349" i="555"/>
  <c r="AI349" i="555"/>
  <c r="AK348" i="555"/>
  <c r="AJ348" i="555"/>
  <c r="AI348" i="555"/>
  <c r="AK347" i="555"/>
  <c r="AJ347" i="555"/>
  <c r="AI347" i="555"/>
  <c r="AK346" i="555"/>
  <c r="AJ346" i="555"/>
  <c r="AI346" i="555"/>
  <c r="AK345" i="555"/>
  <c r="AJ345" i="555"/>
  <c r="AI345" i="555"/>
  <c r="AK344" i="555"/>
  <c r="AJ344" i="555"/>
  <c r="AI344" i="555"/>
  <c r="AK343" i="555"/>
  <c r="AJ343" i="555"/>
  <c r="AI343" i="555"/>
  <c r="AK342" i="555"/>
  <c r="AJ342" i="555"/>
  <c r="AI342" i="555"/>
  <c r="AK341" i="555"/>
  <c r="AJ341" i="555"/>
  <c r="AI341" i="555"/>
  <c r="AK340" i="555"/>
  <c r="AJ340" i="555"/>
  <c r="AI340" i="555"/>
  <c r="AK339" i="555"/>
  <c r="AJ339" i="555"/>
  <c r="AI339" i="555"/>
  <c r="AK338" i="555"/>
  <c r="AJ338" i="555"/>
  <c r="AI338" i="555"/>
  <c r="AK337" i="555"/>
  <c r="AJ337" i="555"/>
  <c r="AI337" i="555"/>
  <c r="AK336" i="555"/>
  <c r="AJ336" i="555"/>
  <c r="AI336" i="555"/>
  <c r="AK335" i="555"/>
  <c r="AJ335" i="555"/>
  <c r="AI335" i="555"/>
  <c r="AK334" i="555"/>
  <c r="AJ334" i="555"/>
  <c r="AI334" i="555"/>
  <c r="AK333" i="555"/>
  <c r="AJ333" i="555"/>
  <c r="AI333" i="555"/>
  <c r="AK332" i="555"/>
  <c r="AJ332" i="555"/>
  <c r="AI332" i="555"/>
  <c r="AK331" i="555"/>
  <c r="AJ331" i="555"/>
  <c r="AI331" i="555"/>
  <c r="AK330" i="555"/>
  <c r="AJ330" i="555"/>
  <c r="AI330" i="555"/>
  <c r="AK329" i="555"/>
  <c r="AJ329" i="555"/>
  <c r="AI329" i="555"/>
  <c r="AK328" i="555"/>
  <c r="AJ328" i="555"/>
  <c r="AI328" i="555"/>
  <c r="AK327" i="555"/>
  <c r="AJ327" i="555"/>
  <c r="AI327" i="555"/>
  <c r="AK326" i="555"/>
  <c r="AJ326" i="555"/>
  <c r="AI326" i="555"/>
  <c r="AK324" i="555"/>
  <c r="AJ324" i="555"/>
  <c r="AI324" i="555"/>
  <c r="AK323" i="555"/>
  <c r="AJ323" i="555"/>
  <c r="AI323" i="555"/>
  <c r="AK322" i="555"/>
  <c r="AJ322" i="555"/>
  <c r="AK321" i="555"/>
  <c r="AJ321" i="555"/>
  <c r="AI321" i="555"/>
  <c r="AK320" i="555"/>
  <c r="AJ320" i="555"/>
  <c r="AI320" i="555"/>
  <c r="AK319" i="555"/>
  <c r="AJ319" i="555"/>
  <c r="AK318" i="555"/>
  <c r="AJ318" i="555"/>
  <c r="AI318" i="555"/>
  <c r="AK316" i="555"/>
  <c r="AJ316" i="555"/>
  <c r="AI316" i="555"/>
  <c r="AK315" i="555"/>
  <c r="AJ315" i="555"/>
  <c r="AI315" i="555"/>
  <c r="AK314" i="555"/>
  <c r="AJ314" i="555"/>
  <c r="AI314" i="555"/>
  <c r="AK313" i="555"/>
  <c r="AJ313" i="555"/>
  <c r="AI313" i="555"/>
  <c r="AK312" i="555"/>
  <c r="AJ312" i="555"/>
  <c r="AI312" i="555"/>
  <c r="AK311" i="555"/>
  <c r="AJ311" i="555"/>
  <c r="AI311" i="555"/>
  <c r="AK310" i="555"/>
  <c r="AJ310" i="555"/>
  <c r="AI310" i="555"/>
  <c r="AK309" i="555"/>
  <c r="AJ309" i="555"/>
  <c r="AI309" i="555"/>
  <c r="AK308" i="555"/>
  <c r="AJ308" i="555"/>
  <c r="AI308" i="555"/>
  <c r="AK307" i="555"/>
  <c r="AJ307" i="555"/>
  <c r="AI307" i="555"/>
  <c r="AK306" i="555"/>
  <c r="AJ306" i="555"/>
  <c r="AI306" i="555"/>
  <c r="AK305" i="555"/>
  <c r="AJ305" i="555"/>
  <c r="AI305" i="555"/>
  <c r="AK304" i="555"/>
  <c r="AJ304" i="555"/>
  <c r="AI304" i="555"/>
  <c r="AK303" i="555"/>
  <c r="AJ303" i="555"/>
  <c r="AI303" i="555"/>
  <c r="AK302" i="555"/>
  <c r="AJ302" i="555"/>
  <c r="AI302" i="555"/>
  <c r="AK301" i="555"/>
  <c r="AJ301" i="555"/>
  <c r="AI301" i="555"/>
  <c r="AK298" i="555"/>
  <c r="AJ298" i="555"/>
  <c r="AI298" i="555"/>
  <c r="AK297" i="555"/>
  <c r="AJ297" i="555"/>
  <c r="AI297" i="555"/>
  <c r="AK296" i="555"/>
  <c r="AJ296" i="555"/>
  <c r="AI296" i="555"/>
  <c r="AK291" i="555"/>
  <c r="AJ291" i="555"/>
  <c r="AI291" i="555"/>
  <c r="AK290" i="555"/>
  <c r="AJ290" i="555"/>
  <c r="AK289" i="555"/>
  <c r="AJ289" i="555"/>
  <c r="AI289" i="555"/>
  <c r="AK288" i="555"/>
  <c r="AJ288" i="555"/>
  <c r="AI288" i="555"/>
  <c r="AK287" i="555"/>
  <c r="AJ287" i="555"/>
  <c r="AI287" i="555"/>
  <c r="AK285" i="555"/>
  <c r="AJ285" i="555"/>
  <c r="AI285" i="555"/>
  <c r="AK283" i="555"/>
  <c r="AJ283" i="555"/>
  <c r="AI283" i="555"/>
  <c r="AK281" i="555"/>
  <c r="AJ281" i="555"/>
  <c r="AI281" i="555"/>
  <c r="AK280" i="555"/>
  <c r="AJ280" i="555"/>
  <c r="AI280" i="555"/>
  <c r="AK250" i="555"/>
  <c r="AJ250" i="555"/>
  <c r="AI250" i="555"/>
  <c r="AK249" i="555"/>
  <c r="AJ249" i="555"/>
  <c r="AI249" i="555"/>
  <c r="AK248" i="555"/>
  <c r="AJ248" i="555"/>
  <c r="AI248" i="555"/>
  <c r="AK247" i="555"/>
  <c r="AJ247" i="555"/>
  <c r="AI247" i="555"/>
  <c r="AK215" i="555"/>
  <c r="AJ215" i="555"/>
  <c r="AI215" i="555"/>
  <c r="AK199" i="555"/>
  <c r="AJ199" i="555"/>
  <c r="AI199" i="555"/>
  <c r="AK176" i="555"/>
  <c r="AJ176" i="555"/>
  <c r="AI176" i="555"/>
  <c r="AK175" i="555"/>
  <c r="AJ175" i="555"/>
  <c r="AI175" i="555"/>
  <c r="AK174" i="555"/>
  <c r="AJ174" i="555"/>
  <c r="AI174" i="555"/>
  <c r="AK173" i="555"/>
  <c r="AJ173" i="555"/>
  <c r="AI173" i="555"/>
  <c r="AK172" i="555"/>
  <c r="AJ172" i="555"/>
  <c r="AI172" i="555"/>
  <c r="AK171" i="555"/>
  <c r="AJ171" i="555"/>
  <c r="AI171" i="555"/>
  <c r="AK164" i="555"/>
  <c r="AJ164" i="555"/>
  <c r="AI164" i="555"/>
  <c r="AK150" i="555"/>
  <c r="AJ150" i="555"/>
  <c r="AI150" i="555"/>
  <c r="AK148" i="555"/>
  <c r="AJ148" i="555"/>
  <c r="AI148" i="555"/>
  <c r="AK131" i="555"/>
  <c r="AJ131" i="555"/>
  <c r="AI131" i="555"/>
  <c r="AK122" i="555"/>
  <c r="AJ122" i="555"/>
  <c r="AI122" i="555"/>
  <c r="AK121" i="555"/>
  <c r="AJ121" i="555"/>
  <c r="AI121" i="555"/>
  <c r="AK120" i="555"/>
  <c r="AJ120" i="555"/>
  <c r="AI120" i="555"/>
  <c r="AK119" i="555"/>
  <c r="AJ119" i="555"/>
  <c r="AI119" i="555"/>
  <c r="AK118" i="555"/>
  <c r="AJ118" i="555"/>
  <c r="AI118" i="555"/>
  <c r="AK117" i="555"/>
  <c r="AJ117" i="555"/>
  <c r="AI117" i="555"/>
  <c r="AK116" i="555"/>
  <c r="AJ116" i="555"/>
  <c r="AI116" i="555"/>
  <c r="AK96" i="555"/>
  <c r="AJ96" i="555"/>
  <c r="AI96" i="555"/>
  <c r="AK95" i="555"/>
  <c r="AJ95" i="555"/>
  <c r="AI95" i="555"/>
  <c r="AK94" i="555"/>
  <c r="AJ94" i="555"/>
  <c r="AI94" i="555"/>
  <c r="AK93" i="555"/>
  <c r="AJ93" i="555"/>
  <c r="AI93" i="555"/>
  <c r="AK92" i="555"/>
  <c r="AJ92" i="555"/>
  <c r="AI92" i="555"/>
  <c r="AK91" i="555"/>
  <c r="AJ91" i="555"/>
  <c r="AI91" i="555"/>
  <c r="AK90" i="555"/>
  <c r="AJ90" i="555"/>
  <c r="AI90" i="555"/>
  <c r="AK89" i="555"/>
  <c r="AJ89" i="555"/>
  <c r="AI89" i="555"/>
  <c r="AK88" i="555"/>
  <c r="AJ88" i="555"/>
  <c r="AI88" i="555"/>
  <c r="AK87" i="555"/>
  <c r="AJ87" i="555"/>
  <c r="AI87" i="555"/>
  <c r="AK86" i="555"/>
  <c r="AJ86" i="555"/>
  <c r="AI86" i="555"/>
  <c r="AK85" i="555"/>
  <c r="AJ85" i="555"/>
  <c r="AI85" i="555"/>
  <c r="AK84" i="555"/>
  <c r="AJ84" i="555"/>
  <c r="AI84" i="555"/>
  <c r="AK83" i="555"/>
  <c r="AJ83" i="555"/>
  <c r="AI83" i="555"/>
  <c r="AK82" i="555"/>
  <c r="AJ82" i="555"/>
  <c r="AI82" i="555"/>
  <c r="AK81" i="555"/>
  <c r="AJ81" i="555"/>
  <c r="AI81" i="555"/>
  <c r="AK80" i="555"/>
  <c r="AJ80" i="555"/>
  <c r="AI80" i="555"/>
  <c r="AK79" i="555"/>
  <c r="AJ79" i="555"/>
  <c r="AI79" i="555"/>
  <c r="AK78" i="555"/>
  <c r="AJ78" i="555"/>
  <c r="AI78" i="555"/>
  <c r="AK77" i="555"/>
  <c r="AJ77" i="555"/>
  <c r="AI77" i="555"/>
  <c r="AK76" i="555"/>
  <c r="AJ76" i="555"/>
  <c r="AI76" i="555"/>
  <c r="AK75" i="555"/>
  <c r="AJ75" i="555"/>
  <c r="AI75" i="555"/>
  <c r="AK74" i="555"/>
  <c r="AJ74" i="555"/>
  <c r="AI74" i="555"/>
  <c r="AK73" i="555"/>
  <c r="AJ73" i="555"/>
  <c r="AI73" i="555"/>
  <c r="AK72" i="555"/>
  <c r="AJ72" i="555"/>
  <c r="AI72" i="555"/>
  <c r="AK71" i="555"/>
  <c r="AJ71" i="555"/>
  <c r="AI71" i="555"/>
  <c r="AK70" i="555"/>
  <c r="AJ70" i="555"/>
  <c r="AI70" i="555"/>
  <c r="AK69" i="555"/>
  <c r="AJ69" i="555"/>
  <c r="AI69" i="555"/>
  <c r="AK68" i="555"/>
  <c r="AJ68" i="555"/>
  <c r="AI68" i="555"/>
  <c r="AK67" i="555"/>
  <c r="AJ67" i="555"/>
  <c r="AI67" i="555"/>
  <c r="AK66" i="555"/>
  <c r="AJ66" i="555"/>
  <c r="AI66" i="555"/>
  <c r="AK65" i="555"/>
  <c r="AJ65" i="555"/>
  <c r="AI65" i="555"/>
  <c r="AK64" i="555"/>
  <c r="AJ64" i="555"/>
  <c r="AI64" i="555"/>
  <c r="AK61" i="555"/>
  <c r="AJ61" i="555"/>
  <c r="AI61" i="555"/>
  <c r="AK58" i="555"/>
  <c r="AJ58" i="555"/>
  <c r="AI58" i="555"/>
  <c r="AK57" i="555"/>
  <c r="AJ57" i="555"/>
  <c r="AI57" i="555"/>
  <c r="AK54" i="555"/>
  <c r="AJ54" i="555"/>
  <c r="AI54" i="555"/>
  <c r="AK53" i="555"/>
  <c r="AJ53" i="555"/>
  <c r="AI53" i="555"/>
  <c r="AK52" i="555"/>
  <c r="AJ52" i="555"/>
  <c r="AI52" i="555"/>
  <c r="AK51" i="555"/>
  <c r="AJ51" i="555"/>
  <c r="AI51" i="555"/>
  <c r="AK50" i="555"/>
  <c r="AJ50" i="555"/>
  <c r="AI50" i="555"/>
  <c r="AK49" i="555"/>
  <c r="AJ49" i="555"/>
  <c r="AI49" i="555"/>
  <c r="AK48" i="555"/>
  <c r="AJ48" i="555"/>
  <c r="AI48" i="555"/>
  <c r="AK47" i="555"/>
  <c r="AJ47" i="555"/>
  <c r="AI47" i="555"/>
  <c r="AK46" i="555"/>
  <c r="AJ46" i="555"/>
  <c r="AI46" i="555"/>
  <c r="AK45" i="555"/>
  <c r="AJ45" i="555"/>
  <c r="AI45" i="555"/>
  <c r="AK44" i="555"/>
  <c r="AJ44" i="555"/>
  <c r="AI44" i="555"/>
  <c r="AK43" i="555"/>
  <c r="AJ43" i="555"/>
  <c r="AI43" i="555"/>
  <c r="AK42" i="555"/>
  <c r="AJ42" i="555"/>
  <c r="AI42" i="555"/>
  <c r="AK41" i="555"/>
  <c r="AJ41" i="555"/>
  <c r="AI41" i="555"/>
  <c r="AK40" i="555"/>
  <c r="AJ40" i="555"/>
  <c r="AI40" i="555"/>
  <c r="AK39" i="555"/>
  <c r="AJ39" i="555"/>
  <c r="AI39" i="555"/>
  <c r="AK38" i="555"/>
  <c r="AJ38" i="555"/>
  <c r="AI38" i="555"/>
  <c r="AK37" i="555"/>
  <c r="AJ37" i="555"/>
  <c r="AI37" i="555"/>
  <c r="AK36" i="555"/>
  <c r="AJ36" i="555"/>
  <c r="AI36" i="555"/>
  <c r="AK35" i="555"/>
  <c r="AJ35" i="555"/>
  <c r="AI35" i="555"/>
  <c r="AK34" i="555"/>
  <c r="AJ34" i="555"/>
  <c r="AI34" i="555"/>
  <c r="AK33" i="555"/>
  <c r="AJ33" i="555"/>
  <c r="AI33" i="555"/>
  <c r="AK32" i="555"/>
  <c r="AJ32" i="555"/>
  <c r="AI32" i="555"/>
  <c r="AK31" i="555"/>
  <c r="AJ31" i="555"/>
  <c r="AI31" i="555"/>
  <c r="AK30" i="555"/>
  <c r="AJ30" i="555"/>
  <c r="AI30" i="555"/>
  <c r="AK29" i="555"/>
  <c r="AJ29" i="555"/>
  <c r="AI29" i="555"/>
  <c r="AK28" i="555"/>
  <c r="AJ28" i="555"/>
  <c r="AI28" i="555"/>
  <c r="AK27" i="555"/>
  <c r="AJ27" i="555"/>
  <c r="AI27" i="555"/>
  <c r="AK26" i="555"/>
  <c r="AJ26" i="555"/>
  <c r="AI26" i="555"/>
  <c r="AK25" i="555"/>
  <c r="AJ25" i="555"/>
  <c r="AI25" i="555"/>
  <c r="AK24" i="555"/>
  <c r="AJ24" i="555"/>
  <c r="AI24" i="555"/>
  <c r="AK23" i="555"/>
  <c r="AJ23" i="555"/>
  <c r="AI23" i="555"/>
  <c r="AK21" i="555"/>
  <c r="AJ21" i="555"/>
  <c r="AI21" i="555"/>
  <c r="AK20" i="555"/>
  <c r="AJ20" i="555"/>
  <c r="AI20" i="555"/>
  <c r="AK19" i="555"/>
  <c r="AJ19" i="555"/>
  <c r="AI19" i="555"/>
  <c r="AK18" i="555"/>
  <c r="AJ18" i="555"/>
  <c r="AI18" i="555"/>
  <c r="AK17" i="555"/>
  <c r="AJ17" i="555"/>
  <c r="AI17" i="555"/>
  <c r="AK14" i="555"/>
  <c r="AJ14" i="555"/>
  <c r="AI14" i="555"/>
  <c r="AK13" i="555"/>
  <c r="AJ13" i="555"/>
  <c r="AI13" i="555"/>
  <c r="AK12" i="555"/>
  <c r="AJ12" i="555"/>
  <c r="AI12" i="555"/>
  <c r="AK11" i="555"/>
  <c r="AJ11" i="555"/>
  <c r="AI11" i="555"/>
  <c r="AK10" i="555"/>
  <c r="AJ10" i="555"/>
  <c r="AI10" i="555"/>
  <c r="AK9" i="555"/>
  <c r="AJ9" i="555"/>
  <c r="AI9" i="555"/>
  <c r="AA487" i="555"/>
  <c r="Z487" i="555"/>
  <c r="AA486" i="555"/>
  <c r="Z486" i="555"/>
  <c r="Y486" i="555"/>
  <c r="AA485" i="555"/>
  <c r="Z485" i="555"/>
  <c r="Y485" i="555"/>
  <c r="AA484" i="555"/>
  <c r="Z484" i="555"/>
  <c r="Y484" i="555"/>
  <c r="Z483" i="555"/>
  <c r="Y483" i="555"/>
  <c r="AA482" i="555"/>
  <c r="Z482" i="555"/>
  <c r="AA481" i="555"/>
  <c r="Z481" i="555"/>
  <c r="AA480" i="555"/>
  <c r="Z480" i="555"/>
  <c r="AA479" i="555"/>
  <c r="Z479" i="555"/>
  <c r="AA478" i="555"/>
  <c r="Z478" i="555"/>
  <c r="AA464" i="555"/>
  <c r="Z464" i="555"/>
  <c r="AA461" i="555"/>
  <c r="Z461" i="555"/>
  <c r="AA460" i="555"/>
  <c r="Z460" i="555"/>
  <c r="Y460" i="555"/>
  <c r="AA459" i="555"/>
  <c r="Z459" i="555"/>
  <c r="AA458" i="555"/>
  <c r="Z458" i="555"/>
  <c r="AA457" i="555"/>
  <c r="Z457" i="555"/>
  <c r="AA456" i="555"/>
  <c r="Z456" i="555"/>
  <c r="AA455" i="555"/>
  <c r="Z455" i="555"/>
  <c r="AA454" i="555"/>
  <c r="Z454" i="555"/>
  <c r="AA453" i="555"/>
  <c r="Z453" i="555"/>
  <c r="Y453" i="555"/>
  <c r="AA452" i="555"/>
  <c r="Z452" i="555"/>
  <c r="Y452" i="555"/>
  <c r="AA451" i="555"/>
  <c r="Z451" i="555"/>
  <c r="Y451" i="555"/>
  <c r="Z449" i="555"/>
  <c r="Y449" i="555"/>
  <c r="AA448" i="555"/>
  <c r="Z448" i="555"/>
  <c r="Z447" i="555"/>
  <c r="Y447" i="555"/>
  <c r="AA446" i="555"/>
  <c r="Z446" i="555"/>
  <c r="Y446" i="555"/>
  <c r="AA445" i="555"/>
  <c r="Z445" i="555"/>
  <c r="AA444" i="555"/>
  <c r="Z444" i="555"/>
  <c r="AA443" i="555"/>
  <c r="Z443" i="555"/>
  <c r="Y443" i="555"/>
  <c r="AA442" i="555"/>
  <c r="Z442" i="555"/>
  <c r="AA441" i="555"/>
  <c r="Z441" i="555"/>
  <c r="AA439" i="555"/>
  <c r="Z439" i="555"/>
  <c r="Y439" i="555"/>
  <c r="AA438" i="555"/>
  <c r="Z438" i="555"/>
  <c r="Y438" i="555"/>
  <c r="AA437" i="555"/>
  <c r="Z437" i="555"/>
  <c r="Y437" i="555"/>
  <c r="AA436" i="555"/>
  <c r="Z436" i="555"/>
  <c r="AA435" i="555"/>
  <c r="Z435" i="555"/>
  <c r="AA434" i="555"/>
  <c r="Z434" i="555"/>
  <c r="AA433" i="555"/>
  <c r="Z433" i="555"/>
  <c r="AA432" i="555"/>
  <c r="Z432" i="555"/>
  <c r="AA431" i="555"/>
  <c r="Z431" i="555"/>
  <c r="AA430" i="555"/>
  <c r="Z430" i="555"/>
  <c r="AA429" i="555"/>
  <c r="Z429" i="555"/>
  <c r="AA428" i="555"/>
  <c r="Z428" i="555"/>
  <c r="AA427" i="555"/>
  <c r="Z427" i="555"/>
  <c r="AA407" i="555"/>
  <c r="Z407" i="555"/>
  <c r="AA406" i="555"/>
  <c r="Z406" i="555"/>
  <c r="Y406" i="555"/>
  <c r="AA405" i="555"/>
  <c r="Z405" i="555"/>
  <c r="Y405" i="555"/>
  <c r="AA404" i="555"/>
  <c r="Z404" i="555"/>
  <c r="Y404" i="555"/>
  <c r="AA403" i="555"/>
  <c r="Z403" i="555"/>
  <c r="AA402" i="555"/>
  <c r="Z402" i="555"/>
  <c r="Y402" i="555"/>
  <c r="AA401" i="555"/>
  <c r="Z401" i="555"/>
  <c r="Y401" i="555"/>
  <c r="AA400" i="555"/>
  <c r="Z400" i="555"/>
  <c r="Y400" i="555"/>
  <c r="AA399" i="555"/>
  <c r="Z399" i="555"/>
  <c r="Y399" i="555"/>
  <c r="AA398" i="555"/>
  <c r="Z398" i="555"/>
  <c r="AA397" i="555"/>
  <c r="Z397" i="555"/>
  <c r="Y397" i="555"/>
  <c r="AA396" i="555"/>
  <c r="Z396" i="555"/>
  <c r="Y396" i="555"/>
  <c r="AA395" i="555"/>
  <c r="Z395" i="555"/>
  <c r="Y395" i="555"/>
  <c r="AA394" i="555"/>
  <c r="Z394" i="555"/>
  <c r="Y394" i="555"/>
  <c r="AA393" i="555"/>
  <c r="Z393" i="555"/>
  <c r="AA392" i="555"/>
  <c r="Z392" i="555"/>
  <c r="Y392" i="555"/>
  <c r="AA391" i="555"/>
  <c r="Z391" i="555"/>
  <c r="AA390" i="555"/>
  <c r="Z390" i="555"/>
  <c r="Y390" i="555"/>
  <c r="AA389" i="555"/>
  <c r="Z389" i="555"/>
  <c r="Y389" i="555"/>
  <c r="AA388" i="555"/>
  <c r="Z388" i="555"/>
  <c r="Y388" i="555"/>
  <c r="AA387" i="555"/>
  <c r="Z387" i="555"/>
  <c r="Y387" i="555"/>
  <c r="AA386" i="555"/>
  <c r="Z386" i="555"/>
  <c r="Y386" i="555"/>
  <c r="AA385" i="555"/>
  <c r="Z385" i="555"/>
  <c r="AA384" i="555"/>
  <c r="Z384" i="555"/>
  <c r="Y384" i="555"/>
  <c r="AA383" i="555"/>
  <c r="Z383" i="555"/>
  <c r="Y383" i="555"/>
  <c r="AA382" i="555"/>
  <c r="Z382" i="555"/>
  <c r="Y382" i="555"/>
  <c r="AA381" i="555"/>
  <c r="Z381" i="555"/>
  <c r="AA380" i="555"/>
  <c r="Z380" i="555"/>
  <c r="Y380" i="555"/>
  <c r="AA379" i="555"/>
  <c r="Z379" i="555"/>
  <c r="Y379" i="555"/>
  <c r="AA378" i="555"/>
  <c r="Z378" i="555"/>
  <c r="Y378" i="555"/>
  <c r="AA377" i="555"/>
  <c r="Z377" i="555"/>
  <c r="AA376" i="555"/>
  <c r="Z376" i="555"/>
  <c r="AA375" i="555"/>
  <c r="Z375" i="555"/>
  <c r="AA374" i="555"/>
  <c r="Z374" i="555"/>
  <c r="AA373" i="555"/>
  <c r="Z373" i="555"/>
  <c r="AA372" i="555"/>
  <c r="Z372" i="555"/>
  <c r="AA371" i="555"/>
  <c r="Z371" i="555"/>
  <c r="AA370" i="555"/>
  <c r="Z370" i="555"/>
  <c r="AA369" i="555"/>
  <c r="Z369" i="555"/>
  <c r="AA368" i="555"/>
  <c r="Z368" i="555"/>
  <c r="Y368" i="555"/>
  <c r="AA367" i="555"/>
  <c r="Z367" i="555"/>
  <c r="Y367" i="555"/>
  <c r="AA366" i="555"/>
  <c r="Z366" i="555"/>
  <c r="Y366" i="555"/>
  <c r="AA365" i="555"/>
  <c r="Z365" i="555"/>
  <c r="Y365" i="555"/>
  <c r="AA364" i="555"/>
  <c r="Z364" i="555"/>
  <c r="Y364" i="555"/>
  <c r="AA363" i="555"/>
  <c r="Z363" i="555"/>
  <c r="Y363" i="555"/>
  <c r="AA362" i="555"/>
  <c r="Z362" i="555"/>
  <c r="Y362" i="555"/>
  <c r="AA361" i="555"/>
  <c r="Z361" i="555"/>
  <c r="Y361" i="555"/>
  <c r="AA360" i="555"/>
  <c r="Z360" i="555"/>
  <c r="AA359" i="555"/>
  <c r="Z359" i="555"/>
  <c r="AA358" i="555"/>
  <c r="Z358" i="555"/>
  <c r="AA357" i="555"/>
  <c r="Z357" i="555"/>
  <c r="AA356" i="555"/>
  <c r="Z356" i="555"/>
  <c r="Y356" i="555"/>
  <c r="AA355" i="555"/>
  <c r="Z355" i="555"/>
  <c r="Y355" i="555"/>
  <c r="AA354" i="555"/>
  <c r="Z354" i="555"/>
  <c r="Y354" i="555"/>
  <c r="AA353" i="555"/>
  <c r="Z353" i="555"/>
  <c r="Y353" i="555"/>
  <c r="AA352" i="555"/>
  <c r="Z352" i="555"/>
  <c r="Y352" i="555"/>
  <c r="AA351" i="555"/>
  <c r="Z351" i="555"/>
  <c r="Y351" i="555"/>
  <c r="AA350" i="555"/>
  <c r="Z350" i="555"/>
  <c r="Y350" i="555"/>
  <c r="AA349" i="555"/>
  <c r="Z349" i="555"/>
  <c r="Y349" i="555"/>
  <c r="AA348" i="555"/>
  <c r="Z348" i="555"/>
  <c r="Y348" i="555"/>
  <c r="AA347" i="555"/>
  <c r="Z347" i="555"/>
  <c r="Y347" i="555"/>
  <c r="AA346" i="555"/>
  <c r="Z346" i="555"/>
  <c r="Y346" i="555"/>
  <c r="AA345" i="555"/>
  <c r="Z345" i="555"/>
  <c r="Y345" i="555"/>
  <c r="AA344" i="555"/>
  <c r="Z344" i="555"/>
  <c r="Y344" i="555"/>
  <c r="AA343" i="555"/>
  <c r="Z343" i="555"/>
  <c r="Y343" i="555"/>
  <c r="AA342" i="555"/>
  <c r="Z342" i="555"/>
  <c r="Y342" i="555"/>
  <c r="AA341" i="555"/>
  <c r="Z341" i="555"/>
  <c r="Y341" i="555"/>
  <c r="AA340" i="555"/>
  <c r="Z340" i="555"/>
  <c r="Y340" i="555"/>
  <c r="AA339" i="555"/>
  <c r="Z339" i="555"/>
  <c r="Y339" i="555"/>
  <c r="AA338" i="555"/>
  <c r="Z338" i="555"/>
  <c r="Y338" i="555"/>
  <c r="AA337" i="555"/>
  <c r="Z337" i="555"/>
  <c r="Y337" i="555"/>
  <c r="AA336" i="555"/>
  <c r="Z336" i="555"/>
  <c r="Y336" i="555"/>
  <c r="AA335" i="555"/>
  <c r="Z335" i="555"/>
  <c r="Y335" i="555"/>
  <c r="AA334" i="555"/>
  <c r="Z334" i="555"/>
  <c r="Y334" i="555"/>
  <c r="AA333" i="555"/>
  <c r="Z333" i="555"/>
  <c r="Y333" i="555"/>
  <c r="AA332" i="555"/>
  <c r="Z332" i="555"/>
  <c r="Y332" i="555"/>
  <c r="AA331" i="555"/>
  <c r="Z331" i="555"/>
  <c r="Y331" i="555"/>
  <c r="AA330" i="555"/>
  <c r="Z330" i="555"/>
  <c r="Y330" i="555"/>
  <c r="AA329" i="555"/>
  <c r="Z329" i="555"/>
  <c r="Y329" i="555"/>
  <c r="AA328" i="555"/>
  <c r="Z328" i="555"/>
  <c r="Y328" i="555"/>
  <c r="AA327" i="555"/>
  <c r="Z327" i="555"/>
  <c r="Y327" i="555"/>
  <c r="AA326" i="555"/>
  <c r="Z326" i="555"/>
  <c r="Y326" i="555"/>
  <c r="AA325" i="555"/>
  <c r="Z325" i="555"/>
  <c r="AA324" i="555"/>
  <c r="Z324" i="555"/>
  <c r="Y324" i="555"/>
  <c r="AA323" i="555"/>
  <c r="Z323" i="555"/>
  <c r="Y323" i="555"/>
  <c r="AA322" i="555"/>
  <c r="Z322" i="555"/>
  <c r="AA321" i="555"/>
  <c r="Z321" i="555"/>
  <c r="Y321" i="555"/>
  <c r="AA320" i="555"/>
  <c r="Z320" i="555"/>
  <c r="Y320" i="555"/>
  <c r="AA319" i="555"/>
  <c r="Z319" i="555"/>
  <c r="AA318" i="555"/>
  <c r="Z318" i="555"/>
  <c r="Y318" i="555"/>
  <c r="AA316" i="555"/>
  <c r="Z316" i="555"/>
  <c r="Y316" i="555"/>
  <c r="AA315" i="555"/>
  <c r="Z315" i="555"/>
  <c r="Y315" i="555"/>
  <c r="AA314" i="555"/>
  <c r="Z314" i="555"/>
  <c r="Y314" i="555"/>
  <c r="AA313" i="555"/>
  <c r="Z313" i="555"/>
  <c r="Y313" i="555"/>
  <c r="AA312" i="555"/>
  <c r="Z312" i="555"/>
  <c r="Y312" i="555"/>
  <c r="AA311" i="555"/>
  <c r="Z311" i="555"/>
  <c r="Y311" i="555"/>
  <c r="AA310" i="555"/>
  <c r="Z310" i="555"/>
  <c r="Y310" i="555"/>
  <c r="AA309" i="555"/>
  <c r="Z309" i="555"/>
  <c r="Y309" i="555"/>
  <c r="AA308" i="555"/>
  <c r="Z308" i="555"/>
  <c r="Y308" i="555"/>
  <c r="AA307" i="555"/>
  <c r="Z307" i="555"/>
  <c r="Y307" i="555"/>
  <c r="AA306" i="555"/>
  <c r="Z306" i="555"/>
  <c r="Y306" i="555"/>
  <c r="AA305" i="555"/>
  <c r="Z305" i="555"/>
  <c r="Y305" i="555"/>
  <c r="AA304" i="555"/>
  <c r="Z304" i="555"/>
  <c r="Y304" i="555"/>
  <c r="AA303" i="555"/>
  <c r="Z303" i="555"/>
  <c r="Y303" i="555"/>
  <c r="AA302" i="555"/>
  <c r="Z302" i="555"/>
  <c r="Y302" i="555"/>
  <c r="AA301" i="555"/>
  <c r="Z301" i="555"/>
  <c r="Y301" i="555"/>
  <c r="AA298" i="555"/>
  <c r="Z298" i="555"/>
  <c r="Y298" i="555"/>
  <c r="AA297" i="555"/>
  <c r="Z297" i="555"/>
  <c r="Y297" i="555"/>
  <c r="AA296" i="555"/>
  <c r="Z296" i="555"/>
  <c r="Y296" i="555"/>
  <c r="AA291" i="555"/>
  <c r="Z291" i="555"/>
  <c r="Y291" i="555"/>
  <c r="AA289" i="555"/>
  <c r="Z289" i="555"/>
  <c r="Y289" i="555"/>
  <c r="AA288" i="555"/>
  <c r="Z288" i="555"/>
  <c r="Y288" i="555"/>
  <c r="AA287" i="555"/>
  <c r="Z287" i="555"/>
  <c r="Y287" i="555"/>
  <c r="AA285" i="555"/>
  <c r="Z285" i="555"/>
  <c r="Y285" i="555"/>
  <c r="AA283" i="555"/>
  <c r="Z283" i="555"/>
  <c r="Y283" i="555"/>
  <c r="AA281" i="555"/>
  <c r="Z281" i="555"/>
  <c r="Y281" i="555"/>
  <c r="AA280" i="555"/>
  <c r="Z280" i="555"/>
  <c r="Y280" i="555"/>
  <c r="AA250" i="555"/>
  <c r="Z250" i="555"/>
  <c r="Y250" i="555"/>
  <c r="AA249" i="555"/>
  <c r="Z249" i="555"/>
  <c r="Y249" i="555"/>
  <c r="AA248" i="555"/>
  <c r="Z248" i="555"/>
  <c r="Y248" i="555"/>
  <c r="AA247" i="555"/>
  <c r="Z247" i="555"/>
  <c r="Y247" i="555"/>
  <c r="AA225" i="555"/>
  <c r="Z225" i="555"/>
  <c r="Y225" i="555"/>
  <c r="AA223" i="555"/>
  <c r="Z223" i="555"/>
  <c r="Y223" i="555"/>
  <c r="AA176" i="555"/>
  <c r="Z176" i="555"/>
  <c r="Y176" i="555"/>
  <c r="AA175" i="555"/>
  <c r="Z175" i="555"/>
  <c r="Y175" i="555"/>
  <c r="AA174" i="555"/>
  <c r="Z174" i="555"/>
  <c r="Y174" i="555"/>
  <c r="AA173" i="555"/>
  <c r="Z173" i="555"/>
  <c r="Y173" i="555"/>
  <c r="AA172" i="555"/>
  <c r="Z172" i="555"/>
  <c r="Y172" i="555"/>
  <c r="AA171" i="555"/>
  <c r="Z171" i="555"/>
  <c r="Y171" i="555"/>
  <c r="AA150" i="555"/>
  <c r="Z150" i="555"/>
  <c r="Y150" i="555"/>
  <c r="AA148" i="555"/>
  <c r="Z148" i="555"/>
  <c r="Y148" i="555"/>
  <c r="AA131" i="555"/>
  <c r="Z131" i="555"/>
  <c r="Y131" i="555"/>
  <c r="AA122" i="555"/>
  <c r="Z122" i="555"/>
  <c r="Y122" i="555"/>
  <c r="AA121" i="555"/>
  <c r="Z121" i="555"/>
  <c r="Y121" i="555"/>
  <c r="AA120" i="555"/>
  <c r="Z120" i="555"/>
  <c r="Y120" i="555"/>
  <c r="AA119" i="555"/>
  <c r="Z119" i="555"/>
  <c r="Y119" i="555"/>
  <c r="AA118" i="555"/>
  <c r="Z118" i="555"/>
  <c r="Y118" i="555"/>
  <c r="AA117" i="555"/>
  <c r="Z117" i="555"/>
  <c r="Y117" i="555"/>
  <c r="AA116" i="555"/>
  <c r="Z116" i="555"/>
  <c r="Y116" i="555"/>
  <c r="AA96" i="555"/>
  <c r="Z96" i="555"/>
  <c r="Y96" i="555"/>
  <c r="AA95" i="555"/>
  <c r="Z95" i="555"/>
  <c r="Y95" i="555"/>
  <c r="AA94" i="555"/>
  <c r="Z94" i="555"/>
  <c r="Y94" i="555"/>
  <c r="AA93" i="555"/>
  <c r="Z93" i="555"/>
  <c r="Y93" i="555"/>
  <c r="AA92" i="555"/>
  <c r="Z92" i="555"/>
  <c r="Y92" i="555"/>
  <c r="AA91" i="555"/>
  <c r="Z91" i="555"/>
  <c r="Y91" i="555"/>
  <c r="AA90" i="555"/>
  <c r="Z90" i="555"/>
  <c r="Y90" i="555"/>
  <c r="AA89" i="555"/>
  <c r="Z89" i="555"/>
  <c r="Y89" i="555"/>
  <c r="AA88" i="555"/>
  <c r="Z88" i="555"/>
  <c r="Y88" i="555"/>
  <c r="AA87" i="555"/>
  <c r="Z87" i="555"/>
  <c r="Y87" i="555"/>
  <c r="AA86" i="555"/>
  <c r="Z86" i="555"/>
  <c r="Y86" i="555"/>
  <c r="AA85" i="555"/>
  <c r="Z85" i="555"/>
  <c r="Y85" i="555"/>
  <c r="AA84" i="555"/>
  <c r="Z84" i="555"/>
  <c r="Y84" i="555"/>
  <c r="AA83" i="555"/>
  <c r="Z83" i="555"/>
  <c r="Y83" i="555"/>
  <c r="AA82" i="555"/>
  <c r="Z82" i="555"/>
  <c r="Y82" i="555"/>
  <c r="AA81" i="555"/>
  <c r="Z81" i="555"/>
  <c r="Y81" i="555"/>
  <c r="AA80" i="555"/>
  <c r="Z80" i="555"/>
  <c r="Y80" i="555"/>
  <c r="AA79" i="555"/>
  <c r="Z79" i="555"/>
  <c r="Y79" i="555"/>
  <c r="AA78" i="555"/>
  <c r="Z78" i="555"/>
  <c r="Y78" i="555"/>
  <c r="AA77" i="555"/>
  <c r="Z77" i="555"/>
  <c r="Y77" i="555"/>
  <c r="AA76" i="555"/>
  <c r="Z76" i="555"/>
  <c r="Y76" i="555"/>
  <c r="AA75" i="555"/>
  <c r="Z75" i="555"/>
  <c r="Y75" i="555"/>
  <c r="AA74" i="555"/>
  <c r="Z74" i="555"/>
  <c r="Y74" i="555"/>
  <c r="AA73" i="555"/>
  <c r="Z73" i="555"/>
  <c r="Y73" i="555"/>
  <c r="AA72" i="555"/>
  <c r="Z72" i="555"/>
  <c r="Y72" i="555"/>
  <c r="AA71" i="555"/>
  <c r="Z71" i="555"/>
  <c r="Y71" i="555"/>
  <c r="AA70" i="555"/>
  <c r="Z70" i="555"/>
  <c r="Y70" i="555"/>
  <c r="AA69" i="555"/>
  <c r="Z69" i="555"/>
  <c r="Y69" i="555"/>
  <c r="AA68" i="555"/>
  <c r="Z68" i="555"/>
  <c r="Y68" i="555"/>
  <c r="AA67" i="555"/>
  <c r="Z67" i="555"/>
  <c r="Y67" i="555"/>
  <c r="AA66" i="555"/>
  <c r="Z66" i="555"/>
  <c r="Y66" i="555"/>
  <c r="AA65" i="555"/>
  <c r="Z65" i="555"/>
  <c r="Y65" i="555"/>
  <c r="AA64" i="555"/>
  <c r="Z64" i="555"/>
  <c r="Y64" i="555"/>
  <c r="AA61" i="555"/>
  <c r="Z61" i="555"/>
  <c r="Y61" i="555"/>
  <c r="AA58" i="555"/>
  <c r="Z58" i="555"/>
  <c r="Y58" i="555"/>
  <c r="AA57" i="555"/>
  <c r="Z57" i="555"/>
  <c r="Y57" i="555"/>
  <c r="AA54" i="555"/>
  <c r="Z54" i="555"/>
  <c r="Y54" i="555"/>
  <c r="AA53" i="555"/>
  <c r="Z53" i="555"/>
  <c r="Y53" i="555"/>
  <c r="AA52" i="555"/>
  <c r="Z52" i="555"/>
  <c r="Y52" i="555"/>
  <c r="AA51" i="555"/>
  <c r="Z51" i="555"/>
  <c r="Y51" i="555"/>
  <c r="AA50" i="555"/>
  <c r="Z50" i="555"/>
  <c r="Y50" i="555"/>
  <c r="AA49" i="555"/>
  <c r="Z49" i="555"/>
  <c r="Y49" i="555"/>
  <c r="AA48" i="555"/>
  <c r="Z48" i="555"/>
  <c r="Y48" i="555"/>
  <c r="AA47" i="555"/>
  <c r="Z47" i="555"/>
  <c r="Y47" i="555"/>
  <c r="AA46" i="555"/>
  <c r="Z46" i="555"/>
  <c r="Y46" i="555"/>
  <c r="AA45" i="555"/>
  <c r="Z45" i="555"/>
  <c r="Y45" i="555"/>
  <c r="AA44" i="555"/>
  <c r="Z44" i="555"/>
  <c r="Y44" i="555"/>
  <c r="AA43" i="555"/>
  <c r="Z43" i="555"/>
  <c r="Y43" i="555"/>
  <c r="AA42" i="555"/>
  <c r="Z42" i="555"/>
  <c r="Y42" i="555"/>
  <c r="AA41" i="555"/>
  <c r="Z41" i="555"/>
  <c r="Y41" i="555"/>
  <c r="AA40" i="555"/>
  <c r="Z40" i="555"/>
  <c r="Y40" i="555"/>
  <c r="AA39" i="555"/>
  <c r="Z39" i="555"/>
  <c r="Y39" i="555"/>
  <c r="AA38" i="555"/>
  <c r="Z38" i="555"/>
  <c r="Y38" i="555"/>
  <c r="AA37" i="555"/>
  <c r="Z37" i="555"/>
  <c r="Y37" i="555"/>
  <c r="AA36" i="555"/>
  <c r="Z36" i="555"/>
  <c r="Y36" i="555"/>
  <c r="AA35" i="555"/>
  <c r="Z35" i="555"/>
  <c r="Y35" i="555"/>
  <c r="AA34" i="555"/>
  <c r="Z34" i="555"/>
  <c r="Y34" i="555"/>
  <c r="AA33" i="555"/>
  <c r="Z33" i="555"/>
  <c r="Y33" i="555"/>
  <c r="AA32" i="555"/>
  <c r="Z32" i="555"/>
  <c r="Y32" i="555"/>
  <c r="AA31" i="555"/>
  <c r="Z31" i="555"/>
  <c r="Y31" i="555"/>
  <c r="AA30" i="555"/>
  <c r="Z30" i="555"/>
  <c r="Y30" i="555"/>
  <c r="AA29" i="555"/>
  <c r="Z29" i="555"/>
  <c r="Y29" i="555"/>
  <c r="AA28" i="555"/>
  <c r="Z28" i="555"/>
  <c r="Y28" i="555"/>
  <c r="AA27" i="555"/>
  <c r="Z27" i="555"/>
  <c r="Y27" i="555"/>
  <c r="AA26" i="555"/>
  <c r="Z26" i="555"/>
  <c r="Y26" i="555"/>
  <c r="AA25" i="555"/>
  <c r="Z25" i="555"/>
  <c r="Y25" i="555"/>
  <c r="AA24" i="555"/>
  <c r="Z24" i="555"/>
  <c r="Y24" i="555"/>
  <c r="AA23" i="555"/>
  <c r="Z23" i="555"/>
  <c r="Y23" i="555"/>
  <c r="AA21" i="555"/>
  <c r="Z21" i="555"/>
  <c r="Y21" i="555"/>
  <c r="AA20" i="555"/>
  <c r="Z20" i="555"/>
  <c r="Y20" i="555"/>
  <c r="AA19" i="555"/>
  <c r="Z19" i="555"/>
  <c r="Y19" i="555"/>
  <c r="AA18" i="555"/>
  <c r="Z18" i="555"/>
  <c r="Y18" i="555"/>
  <c r="AA17" i="555"/>
  <c r="Z17" i="555"/>
  <c r="Y17" i="555"/>
  <c r="AA14" i="555"/>
  <c r="Z14" i="555"/>
  <c r="Y14" i="555"/>
  <c r="AA13" i="555"/>
  <c r="Z13" i="555"/>
  <c r="Y13" i="555"/>
  <c r="AK487" i="555"/>
  <c r="AJ487" i="555"/>
  <c r="AB511" i="555" l="1"/>
  <c r="AC511" i="555" s="1"/>
  <c r="AB514" i="555"/>
  <c r="AC514" i="555" s="1"/>
  <c r="AB524" i="555"/>
  <c r="AC524" i="555" s="1"/>
  <c r="AB537" i="555"/>
  <c r="AC537" i="555" s="1"/>
  <c r="AB541" i="555"/>
  <c r="AC541" i="555" s="1"/>
  <c r="AB545" i="555"/>
  <c r="AC545" i="555" s="1"/>
  <c r="AB551" i="555"/>
  <c r="AC551" i="555" s="1"/>
  <c r="AB555" i="555"/>
  <c r="AC555" i="555" s="1"/>
  <c r="AB562" i="555"/>
  <c r="AC562" i="555" s="1"/>
  <c r="AB621" i="555"/>
  <c r="AC621" i="555" s="1"/>
  <c r="AB625" i="555"/>
  <c r="AC625" i="555" s="1"/>
  <c r="AB630" i="555"/>
  <c r="AC630" i="555" s="1"/>
  <c r="AB631" i="555"/>
  <c r="AC631" i="555" s="1"/>
  <c r="AB636" i="555"/>
  <c r="AC636" i="555" s="1"/>
  <c r="AB641" i="555"/>
  <c r="AC641" i="555" s="1"/>
  <c r="AB648" i="555"/>
  <c r="AC648" i="555" s="1"/>
  <c r="AB653" i="555"/>
  <c r="AC653" i="555" s="1"/>
  <c r="AB673" i="555"/>
  <c r="AC673" i="555" s="1"/>
  <c r="AB682" i="555"/>
  <c r="AC682" i="555" s="1"/>
  <c r="AB688" i="555"/>
  <c r="AC688" i="555" s="1"/>
  <c r="AB699" i="555"/>
  <c r="AC699" i="555" s="1"/>
  <c r="AB703" i="555"/>
  <c r="AC703" i="555" s="1"/>
  <c r="AB72" i="555"/>
  <c r="AC72" i="555" s="1"/>
  <c r="AB84" i="555"/>
  <c r="AC84" i="555" s="1"/>
  <c r="AB91" i="555"/>
  <c r="AC91" i="555" s="1"/>
  <c r="AB117" i="555"/>
  <c r="AC117" i="555" s="1"/>
  <c r="AB121" i="555"/>
  <c r="AC121" i="555" s="1"/>
  <c r="AB175" i="555"/>
  <c r="AC175" i="555" s="1"/>
  <c r="AB280" i="555"/>
  <c r="AC280" i="555" s="1"/>
  <c r="AB298" i="555"/>
  <c r="AC298" i="555" s="1"/>
  <c r="AB301" i="555"/>
  <c r="AC301" i="555" s="1"/>
  <c r="AB309" i="555"/>
  <c r="AC309" i="555" s="1"/>
  <c r="AB316" i="555"/>
  <c r="AC316" i="555" s="1"/>
  <c r="AB320" i="555"/>
  <c r="AC320" i="555" s="1"/>
  <c r="AB323" i="555"/>
  <c r="AC323" i="555" s="1"/>
  <c r="AB326" i="555"/>
  <c r="AC326" i="555" s="1"/>
  <c r="AB334" i="555"/>
  <c r="AC334" i="555" s="1"/>
  <c r="AB347" i="555"/>
  <c r="AC347" i="555" s="1"/>
  <c r="AB71" i="555"/>
  <c r="AC71" i="555" s="1"/>
  <c r="AB75" i="555"/>
  <c r="AC75" i="555" s="1"/>
  <c r="AB79" i="555"/>
  <c r="AC79" i="555" s="1"/>
  <c r="AB83" i="555"/>
  <c r="AC83" i="555" s="1"/>
  <c r="AB86" i="555"/>
  <c r="AC86" i="555" s="1"/>
  <c r="AB90" i="555"/>
  <c r="AC90" i="555" s="1"/>
  <c r="AB94" i="555"/>
  <c r="AC94" i="555" s="1"/>
  <c r="AB116" i="555"/>
  <c r="AC116" i="555" s="1"/>
  <c r="AB120" i="555"/>
  <c r="AC120" i="555" s="1"/>
  <c r="AB174" i="555"/>
  <c r="AC174" i="555" s="1"/>
  <c r="AB225" i="555"/>
  <c r="AC225" i="555" s="1"/>
  <c r="AB249" i="555"/>
  <c r="AC249" i="555" s="1"/>
  <c r="AB283" i="555"/>
  <c r="AC283" i="555" s="1"/>
  <c r="AB289" i="555"/>
  <c r="AC289" i="555" s="1"/>
  <c r="AB297" i="555"/>
  <c r="AC297" i="555" s="1"/>
  <c r="AB304" i="555"/>
  <c r="AC304" i="555" s="1"/>
  <c r="AB308" i="555"/>
  <c r="AC308" i="555" s="1"/>
  <c r="AB311" i="555"/>
  <c r="AC311" i="555" s="1"/>
  <c r="AB315" i="555"/>
  <c r="AC315" i="555" s="1"/>
  <c r="AB329" i="555"/>
  <c r="AC329" i="555" s="1"/>
  <c r="AB333" i="555"/>
  <c r="AC333" i="555" s="1"/>
  <c r="AB337" i="555"/>
  <c r="AC337" i="555" s="1"/>
  <c r="AB341" i="555"/>
  <c r="AC341" i="555" s="1"/>
  <c r="AB345" i="555"/>
  <c r="AC345" i="555" s="1"/>
  <c r="AB350" i="555"/>
  <c r="AC350" i="555" s="1"/>
  <c r="AB354" i="555"/>
  <c r="AC354" i="555" s="1"/>
  <c r="AB361" i="555"/>
  <c r="AC361" i="555" s="1"/>
  <c r="AB363" i="555"/>
  <c r="AC363" i="555" s="1"/>
  <c r="AB365" i="555"/>
  <c r="AC365" i="555" s="1"/>
  <c r="AB367" i="555"/>
  <c r="AC367" i="555" s="1"/>
  <c r="AB380" i="555"/>
  <c r="AC380" i="555" s="1"/>
  <c r="AB383" i="555"/>
  <c r="AC383" i="555" s="1"/>
  <c r="AB388" i="555"/>
  <c r="AC388" i="555" s="1"/>
  <c r="AB397" i="555"/>
  <c r="AC397" i="555" s="1"/>
  <c r="AB400" i="555"/>
  <c r="AC400" i="555" s="1"/>
  <c r="AB460" i="555"/>
  <c r="AC460" i="555" s="1"/>
  <c r="AB484" i="555"/>
  <c r="AC484" i="555" s="1"/>
  <c r="AB507" i="555"/>
  <c r="AC507" i="555" s="1"/>
  <c r="AB534" i="555"/>
  <c r="AC534" i="555" s="1"/>
  <c r="AB538" i="555"/>
  <c r="AC538" i="555" s="1"/>
  <c r="AB542" i="555"/>
  <c r="AC542" i="555" s="1"/>
  <c r="AB546" i="555"/>
  <c r="AC546" i="555" s="1"/>
  <c r="AB552" i="555"/>
  <c r="AC552" i="555" s="1"/>
  <c r="AB558" i="555"/>
  <c r="AC558" i="555" s="1"/>
  <c r="AB618" i="555"/>
  <c r="AC618" i="555" s="1"/>
  <c r="AB622" i="555"/>
  <c r="AC622" i="555" s="1"/>
  <c r="AB626" i="555"/>
  <c r="AC626" i="555" s="1"/>
  <c r="AB642" i="555"/>
  <c r="AC642" i="555" s="1"/>
  <c r="AB644" i="555"/>
  <c r="AC644" i="555" s="1"/>
  <c r="AB649" i="555"/>
  <c r="AC649" i="555" s="1"/>
  <c r="AB659" i="555"/>
  <c r="AC659" i="555" s="1"/>
  <c r="AB662" i="555"/>
  <c r="AC662" i="555" s="1"/>
  <c r="AB675" i="555"/>
  <c r="AC675" i="555" s="1"/>
  <c r="AB679" i="555"/>
  <c r="AC679" i="555" s="1"/>
  <c r="AB683" i="555"/>
  <c r="AC683" i="555" s="1"/>
  <c r="AB700" i="555"/>
  <c r="AC700" i="555" s="1"/>
  <c r="AB704" i="555"/>
  <c r="AC704" i="555" s="1"/>
  <c r="AB80" i="555"/>
  <c r="AC80" i="555" s="1"/>
  <c r="AB87" i="555"/>
  <c r="AC87" i="555" s="1"/>
  <c r="AB131" i="555"/>
  <c r="AC131" i="555" s="1"/>
  <c r="AB171" i="555"/>
  <c r="AC171" i="555" s="1"/>
  <c r="AB250" i="555"/>
  <c r="AC250" i="555" s="1"/>
  <c r="AB285" i="555"/>
  <c r="AC285" i="555" s="1"/>
  <c r="AB305" i="555"/>
  <c r="AC305" i="555" s="1"/>
  <c r="AB342" i="555"/>
  <c r="AC342" i="555" s="1"/>
  <c r="AB362" i="555"/>
  <c r="AC362" i="555" s="1"/>
  <c r="AB364" i="555"/>
  <c r="AC364" i="555" s="1"/>
  <c r="AB368" i="555"/>
  <c r="AC368" i="555" s="1"/>
  <c r="AB439" i="555"/>
  <c r="AC439" i="555" s="1"/>
  <c r="AB446" i="555"/>
  <c r="AC446" i="555" s="1"/>
  <c r="AB70" i="555"/>
  <c r="AC70" i="555" s="1"/>
  <c r="AB74" i="555"/>
  <c r="AC74" i="555" s="1"/>
  <c r="AB78" i="555"/>
  <c r="AC78" i="555" s="1"/>
  <c r="AB82" i="555"/>
  <c r="AC82" i="555" s="1"/>
  <c r="AB85" i="555"/>
  <c r="AC85" i="555" s="1"/>
  <c r="AB89" i="555"/>
  <c r="AC89" i="555" s="1"/>
  <c r="AB93" i="555"/>
  <c r="AC93" i="555" s="1"/>
  <c r="AB96" i="555"/>
  <c r="AC96" i="555" s="1"/>
  <c r="AB119" i="555"/>
  <c r="AC119" i="555" s="1"/>
  <c r="AB150" i="555"/>
  <c r="AC150" i="555" s="1"/>
  <c r="AB173" i="555"/>
  <c r="AC173" i="555" s="1"/>
  <c r="AB223" i="555"/>
  <c r="AC223" i="555" s="1"/>
  <c r="AB248" i="555"/>
  <c r="AC248" i="555" s="1"/>
  <c r="AB288" i="555"/>
  <c r="AC288" i="555" s="1"/>
  <c r="AB296" i="555"/>
  <c r="AC296" i="555" s="1"/>
  <c r="AB303" i="555"/>
  <c r="AC303" i="555" s="1"/>
  <c r="AB307" i="555"/>
  <c r="AC307" i="555" s="1"/>
  <c r="AB314" i="555"/>
  <c r="AC314" i="555" s="1"/>
  <c r="AB328" i="555"/>
  <c r="AC328" i="555" s="1"/>
  <c r="AB332" i="555"/>
  <c r="AC332" i="555" s="1"/>
  <c r="AB336" i="555"/>
  <c r="AC336" i="555" s="1"/>
  <c r="AB340" i="555"/>
  <c r="AC340" i="555" s="1"/>
  <c r="AB344" i="555"/>
  <c r="AC344" i="555" s="1"/>
  <c r="AB349" i="555"/>
  <c r="AC349" i="555" s="1"/>
  <c r="AB353" i="555"/>
  <c r="AC353" i="555" s="1"/>
  <c r="AB379" i="555"/>
  <c r="AC379" i="555" s="1"/>
  <c r="AB382" i="555"/>
  <c r="AC382" i="555" s="1"/>
  <c r="AB384" i="555"/>
  <c r="AC384" i="555" s="1"/>
  <c r="AB387" i="555"/>
  <c r="AC387" i="555" s="1"/>
  <c r="AB396" i="555"/>
  <c r="AC396" i="555" s="1"/>
  <c r="AB399" i="555"/>
  <c r="AC399" i="555" s="1"/>
  <c r="AB406" i="555"/>
  <c r="AC406" i="555" s="1"/>
  <c r="AB438" i="555"/>
  <c r="AC438" i="555" s="1"/>
  <c r="AB453" i="555"/>
  <c r="AC453" i="555" s="1"/>
  <c r="AB485" i="555"/>
  <c r="AC485" i="555" s="1"/>
  <c r="AB503" i="555"/>
  <c r="AC503" i="555" s="1"/>
  <c r="AB513" i="555"/>
  <c r="AC513" i="555" s="1"/>
  <c r="AB517" i="555"/>
  <c r="AC517" i="555" s="1"/>
  <c r="AB535" i="555"/>
  <c r="AC535" i="555" s="1"/>
  <c r="AB539" i="555"/>
  <c r="AC539" i="555" s="1"/>
  <c r="AB543" i="555"/>
  <c r="AC543" i="555" s="1"/>
  <c r="AB547" i="555"/>
  <c r="AC547" i="555" s="1"/>
  <c r="AB553" i="555"/>
  <c r="AC553" i="555" s="1"/>
  <c r="AB569" i="555"/>
  <c r="AC569" i="555" s="1"/>
  <c r="AB633" i="555"/>
  <c r="AC633" i="555" s="1"/>
  <c r="AB639" i="555"/>
  <c r="AC639" i="555" s="1"/>
  <c r="AB650" i="555"/>
  <c r="AC650" i="555" s="1"/>
  <c r="AB658" i="555"/>
  <c r="AC658" i="555" s="1"/>
  <c r="AB660" i="555"/>
  <c r="AC660" i="555" s="1"/>
  <c r="AB663" i="555"/>
  <c r="AC663" i="555" s="1"/>
  <c r="AB666" i="555"/>
  <c r="AC666" i="555" s="1"/>
  <c r="AB671" i="555"/>
  <c r="AC671" i="555" s="1"/>
  <c r="AB676" i="555"/>
  <c r="AC676" i="555" s="1"/>
  <c r="AB684" i="555"/>
  <c r="AC684" i="555" s="1"/>
  <c r="AB689" i="555"/>
  <c r="AC689" i="555" s="1"/>
  <c r="AB701" i="555"/>
  <c r="AC701" i="555" s="1"/>
  <c r="AB76" i="555"/>
  <c r="AC76" i="555" s="1"/>
  <c r="AB291" i="555"/>
  <c r="AC291" i="555" s="1"/>
  <c r="AB312" i="555"/>
  <c r="AC312" i="555" s="1"/>
  <c r="AB330" i="555"/>
  <c r="AC330" i="555" s="1"/>
  <c r="AB338" i="555"/>
  <c r="AC338" i="555" s="1"/>
  <c r="AB351" i="555"/>
  <c r="AC351" i="555" s="1"/>
  <c r="AB355" i="555"/>
  <c r="AC355" i="555" s="1"/>
  <c r="AB366" i="555"/>
  <c r="AC366" i="555" s="1"/>
  <c r="AB389" i="555"/>
  <c r="AC389" i="555" s="1"/>
  <c r="AB394" i="555"/>
  <c r="AC394" i="555" s="1"/>
  <c r="AB401" i="555"/>
  <c r="AC401" i="555" s="1"/>
  <c r="AB404" i="555"/>
  <c r="AC404" i="555" s="1"/>
  <c r="AB451" i="555"/>
  <c r="AC451" i="555" s="1"/>
  <c r="AB73" i="555"/>
  <c r="AC73" i="555" s="1"/>
  <c r="AB77" i="555"/>
  <c r="AC77" i="555" s="1"/>
  <c r="AB81" i="555"/>
  <c r="AC81" i="555" s="1"/>
  <c r="AB88" i="555"/>
  <c r="AC88" i="555" s="1"/>
  <c r="AB92" i="555"/>
  <c r="AC92" i="555" s="1"/>
  <c r="AB95" i="555"/>
  <c r="AC95" i="555" s="1"/>
  <c r="AB118" i="555"/>
  <c r="AC118" i="555" s="1"/>
  <c r="AB122" i="555"/>
  <c r="AC122" i="555" s="1"/>
  <c r="AB148" i="555"/>
  <c r="AC148" i="555" s="1"/>
  <c r="AB172" i="555"/>
  <c r="AC172" i="555" s="1"/>
  <c r="AB176" i="555"/>
  <c r="AC176" i="555" s="1"/>
  <c r="AB247" i="555"/>
  <c r="AC247" i="555" s="1"/>
  <c r="AB281" i="555"/>
  <c r="AC281" i="555" s="1"/>
  <c r="AB287" i="555"/>
  <c r="AC287" i="555" s="1"/>
  <c r="AB302" i="555"/>
  <c r="AC302" i="555" s="1"/>
  <c r="AB306" i="555"/>
  <c r="AC306" i="555" s="1"/>
  <c r="AB310" i="555"/>
  <c r="AC310" i="555" s="1"/>
  <c r="AB313" i="555"/>
  <c r="AC313" i="555" s="1"/>
  <c r="AB318" i="555"/>
  <c r="AC318" i="555" s="1"/>
  <c r="AB321" i="555"/>
  <c r="AC321" i="555" s="1"/>
  <c r="AB324" i="555"/>
  <c r="AC324" i="555" s="1"/>
  <c r="AB327" i="555"/>
  <c r="AC327" i="555" s="1"/>
  <c r="AB331" i="555"/>
  <c r="AC331" i="555" s="1"/>
  <c r="AB335" i="555"/>
  <c r="AC335" i="555" s="1"/>
  <c r="AB339" i="555"/>
  <c r="AC339" i="555" s="1"/>
  <c r="AB343" i="555"/>
  <c r="AC343" i="555" s="1"/>
  <c r="AB346" i="555"/>
  <c r="AC346" i="555" s="1"/>
  <c r="AB348" i="555"/>
  <c r="AC348" i="555" s="1"/>
  <c r="AB352" i="555"/>
  <c r="AC352" i="555" s="1"/>
  <c r="AB356" i="555"/>
  <c r="AC356" i="555" s="1"/>
  <c r="AB378" i="555"/>
  <c r="AC378" i="555" s="1"/>
  <c r="AB386" i="555"/>
  <c r="AC386" i="555" s="1"/>
  <c r="AB390" i="555"/>
  <c r="AC390" i="555" s="1"/>
  <c r="AB392" i="555"/>
  <c r="AC392" i="555" s="1"/>
  <c r="AB395" i="555"/>
  <c r="AC395" i="555" s="1"/>
  <c r="AB402" i="555"/>
  <c r="AC402" i="555" s="1"/>
  <c r="AB405" i="555"/>
  <c r="AC405" i="555" s="1"/>
  <c r="AB437" i="555"/>
  <c r="AC437" i="555" s="1"/>
  <c r="AB443" i="555"/>
  <c r="AC443" i="555" s="1"/>
  <c r="AB452" i="555"/>
  <c r="AC452" i="555" s="1"/>
  <c r="AB486" i="555"/>
  <c r="AC486" i="555" s="1"/>
  <c r="AB488" i="555"/>
  <c r="AC488" i="555" s="1"/>
  <c r="AB504" i="555"/>
  <c r="AC504" i="555" s="1"/>
  <c r="AB520" i="555"/>
  <c r="AC520" i="555" s="1"/>
  <c r="AB529" i="555"/>
  <c r="AC529" i="555" s="1"/>
  <c r="AB536" i="555"/>
  <c r="AC536" i="555" s="1"/>
  <c r="AB540" i="555"/>
  <c r="AC540" i="555" s="1"/>
  <c r="AB544" i="555"/>
  <c r="AC544" i="555" s="1"/>
  <c r="AB550" i="555"/>
  <c r="AC550" i="555" s="1"/>
  <c r="AB554" i="555"/>
  <c r="AC554" i="555" s="1"/>
  <c r="AB556" i="555"/>
  <c r="AC556" i="555" s="1"/>
  <c r="AB561" i="555"/>
  <c r="AC561" i="555" s="1"/>
  <c r="AB620" i="555"/>
  <c r="AC620" i="555" s="1"/>
  <c r="AB624" i="555"/>
  <c r="AC624" i="555" s="1"/>
  <c r="AB634" i="555"/>
  <c r="AC634" i="555" s="1"/>
  <c r="AB651" i="555"/>
  <c r="AC651" i="555" s="1"/>
  <c r="AB655" i="555"/>
  <c r="AC655" i="555" s="1"/>
  <c r="AB661" i="555"/>
  <c r="AC661" i="555" s="1"/>
  <c r="AB672" i="555"/>
  <c r="AC672" i="555" s="1"/>
  <c r="AB674" i="555"/>
  <c r="AC674" i="555" s="1"/>
  <c r="AB677" i="555"/>
  <c r="AC677" i="555" s="1"/>
  <c r="AB687" i="555"/>
  <c r="AC687" i="555" s="1"/>
  <c r="AB702" i="555"/>
  <c r="AC702" i="555" s="1"/>
  <c r="AB705" i="555"/>
  <c r="AC705" i="555" s="1"/>
  <c r="AB69" i="555"/>
  <c r="AC69" i="555" s="1"/>
  <c r="AB19" i="555"/>
  <c r="AC19" i="555" s="1"/>
  <c r="AB29" i="555"/>
  <c r="AC29" i="555" s="1"/>
  <c r="AB33" i="555"/>
  <c r="AC33" i="555" s="1"/>
  <c r="AB37" i="555"/>
  <c r="AC37" i="555" s="1"/>
  <c r="AB41" i="555"/>
  <c r="AC41" i="555" s="1"/>
  <c r="AB48" i="555"/>
  <c r="AC48" i="555" s="1"/>
  <c r="AB57" i="555"/>
  <c r="AC57" i="555" s="1"/>
  <c r="AB64" i="555"/>
  <c r="AC64" i="555" s="1"/>
  <c r="AB14" i="555"/>
  <c r="AC14" i="555" s="1"/>
  <c r="AB13" i="555"/>
  <c r="AC13" i="555" s="1"/>
  <c r="AB25" i="555"/>
  <c r="AC25" i="555" s="1"/>
  <c r="AB28" i="555"/>
  <c r="AC28" i="555" s="1"/>
  <c r="AB32" i="555"/>
  <c r="AC32" i="555" s="1"/>
  <c r="AB36" i="555"/>
  <c r="AC36" i="555" s="1"/>
  <c r="AB40" i="555"/>
  <c r="AC40" i="555" s="1"/>
  <c r="AB44" i="555"/>
  <c r="AC44" i="555" s="1"/>
  <c r="AB47" i="555"/>
  <c r="AC47" i="555" s="1"/>
  <c r="AB51" i="555"/>
  <c r="AC51" i="555" s="1"/>
  <c r="AB54" i="555"/>
  <c r="AC54" i="555" s="1"/>
  <c r="AB61" i="555"/>
  <c r="AC61" i="555" s="1"/>
  <c r="AB18" i="555"/>
  <c r="AC18" i="555" s="1"/>
  <c r="AB21" i="555"/>
  <c r="AC21" i="555" s="1"/>
  <c r="AB24" i="555"/>
  <c r="AC24" i="555" s="1"/>
  <c r="AB27" i="555"/>
  <c r="AC27" i="555" s="1"/>
  <c r="AB31" i="555"/>
  <c r="AC31" i="555" s="1"/>
  <c r="AB35" i="555"/>
  <c r="AC35" i="555" s="1"/>
  <c r="AB39" i="555"/>
  <c r="AC39" i="555" s="1"/>
  <c r="AB43" i="555"/>
  <c r="AC43" i="555" s="1"/>
  <c r="AB46" i="555"/>
  <c r="AC46" i="555" s="1"/>
  <c r="AB50" i="555"/>
  <c r="AC50" i="555" s="1"/>
  <c r="AB53" i="555"/>
  <c r="AC53" i="555" s="1"/>
  <c r="AB66" i="555"/>
  <c r="AC66" i="555" s="1"/>
  <c r="AB17" i="555"/>
  <c r="AC17" i="555" s="1"/>
  <c r="AB20" i="555"/>
  <c r="AC20" i="555" s="1"/>
  <c r="AB23" i="555"/>
  <c r="AC23" i="555" s="1"/>
  <c r="AB26" i="555"/>
  <c r="AC26" i="555" s="1"/>
  <c r="AB30" i="555"/>
  <c r="AC30" i="555" s="1"/>
  <c r="AB34" i="555"/>
  <c r="AC34" i="555" s="1"/>
  <c r="AB38" i="555"/>
  <c r="AC38" i="555" s="1"/>
  <c r="AB42" i="555"/>
  <c r="AC42" i="555" s="1"/>
  <c r="AB45" i="555"/>
  <c r="AC45" i="555" s="1"/>
  <c r="AB49" i="555"/>
  <c r="AC49" i="555" s="1"/>
  <c r="AB52" i="555"/>
  <c r="AC52" i="555" s="1"/>
  <c r="AB58" i="555"/>
  <c r="AC58" i="555" s="1"/>
  <c r="AB65" i="555"/>
  <c r="AC65" i="555" s="1"/>
  <c r="AL67" i="555"/>
  <c r="AM67" i="555" s="1"/>
  <c r="AB68" i="555"/>
  <c r="AC68" i="555" s="1"/>
  <c r="AB67" i="555"/>
  <c r="AC67" i="555" s="1"/>
  <c r="AF634" i="555"/>
  <c r="AK482" i="555"/>
  <c r="AJ482" i="555"/>
  <c r="AK481" i="555"/>
  <c r="AJ481" i="555"/>
  <c r="AK480" i="555"/>
  <c r="AJ480" i="555"/>
  <c r="AK479" i="555"/>
  <c r="AJ479" i="555"/>
  <c r="AK478" i="555"/>
  <c r="AJ478" i="555"/>
  <c r="AK464" i="555"/>
  <c r="AJ464" i="555"/>
  <c r="AK461" i="555"/>
  <c r="AJ461" i="555"/>
  <c r="AK459" i="555"/>
  <c r="AJ459" i="555"/>
  <c r="AK458" i="555"/>
  <c r="AJ458" i="555"/>
  <c r="AK457" i="555"/>
  <c r="AJ457" i="555"/>
  <c r="AK456" i="555"/>
  <c r="AJ456" i="555"/>
  <c r="AK455" i="555"/>
  <c r="AJ455" i="555"/>
  <c r="AK454" i="555"/>
  <c r="AJ454" i="555"/>
  <c r="AK448" i="555"/>
  <c r="AJ448" i="555"/>
  <c r="AK445" i="555"/>
  <c r="AJ445" i="555"/>
  <c r="AK444" i="555"/>
  <c r="AJ444" i="555"/>
  <c r="AK442" i="555"/>
  <c r="AJ442" i="555"/>
  <c r="AK441" i="555"/>
  <c r="AJ441" i="555"/>
  <c r="AK436" i="555"/>
  <c r="AJ436" i="555"/>
  <c r="AK435" i="555"/>
  <c r="AJ435" i="555"/>
  <c r="AK434" i="555"/>
  <c r="AJ434" i="555"/>
  <c r="AK433" i="555"/>
  <c r="AJ433" i="555"/>
  <c r="AK432" i="555"/>
  <c r="AJ432" i="555"/>
  <c r="AK431" i="555"/>
  <c r="AJ431" i="555"/>
  <c r="AK430" i="555"/>
  <c r="AJ430" i="555"/>
  <c r="AK429" i="555"/>
  <c r="AJ429" i="555"/>
  <c r="AK428" i="555"/>
  <c r="AJ428" i="555"/>
  <c r="AK427" i="555"/>
  <c r="AJ427" i="555"/>
  <c r="AK407" i="555"/>
  <c r="AJ407" i="555"/>
  <c r="AK403" i="555"/>
  <c r="AJ403" i="555"/>
  <c r="AK398" i="555"/>
  <c r="AJ398" i="555"/>
  <c r="AK377" i="555"/>
  <c r="AJ377" i="555"/>
  <c r="AK376" i="555"/>
  <c r="AJ376" i="555"/>
  <c r="AK375" i="555"/>
  <c r="AJ375" i="555"/>
  <c r="AK374" i="555"/>
  <c r="AJ374" i="555"/>
  <c r="AK373" i="555"/>
  <c r="AJ373" i="555"/>
  <c r="AK372" i="555"/>
  <c r="AJ372" i="555"/>
  <c r="AK371" i="555"/>
  <c r="AJ371" i="555"/>
  <c r="AK370" i="555"/>
  <c r="AJ370" i="555"/>
  <c r="AK369" i="555"/>
  <c r="AJ369" i="555"/>
  <c r="AK360" i="555"/>
  <c r="AJ360" i="555"/>
  <c r="AK359" i="555"/>
  <c r="AJ359" i="555"/>
  <c r="AK358" i="555"/>
  <c r="AJ358" i="555"/>
  <c r="AK357" i="555"/>
  <c r="AJ357" i="555"/>
  <c r="AK325" i="555"/>
  <c r="AJ325" i="555"/>
  <c r="AK317" i="555"/>
  <c r="AJ317" i="555"/>
  <c r="AA317" i="555"/>
  <c r="Z317" i="555"/>
  <c r="AK295" i="555"/>
  <c r="AJ295" i="555"/>
  <c r="AA295" i="555"/>
  <c r="Z295" i="555"/>
  <c r="AK294" i="555"/>
  <c r="AJ294" i="555"/>
  <c r="AK293" i="555"/>
  <c r="AJ293" i="555"/>
  <c r="AK292" i="555"/>
  <c r="AJ292" i="555"/>
  <c r="AA294" i="555"/>
  <c r="Z294" i="555"/>
  <c r="AA293" i="555"/>
  <c r="Z293" i="555"/>
  <c r="AA292" i="555"/>
  <c r="Z292" i="555"/>
  <c r="AA290" i="555"/>
  <c r="Z290" i="555"/>
  <c r="AK286" i="555"/>
  <c r="AJ286" i="555"/>
  <c r="AA286" i="555"/>
  <c r="Z286" i="555"/>
  <c r="AK284" i="555"/>
  <c r="AJ284" i="555"/>
  <c r="AA284" i="555"/>
  <c r="Z284" i="555"/>
  <c r="AK282" i="555"/>
  <c r="AJ282" i="555"/>
  <c r="AA282" i="555"/>
  <c r="Z282" i="555"/>
  <c r="AK278" i="555"/>
  <c r="AJ278" i="555"/>
  <c r="AK277" i="555"/>
  <c r="AJ277" i="555"/>
  <c r="AK276" i="555"/>
  <c r="AJ276" i="555"/>
  <c r="AK275" i="555"/>
  <c r="AJ275" i="555"/>
  <c r="AK274" i="555"/>
  <c r="AJ274" i="555"/>
  <c r="AK273" i="555"/>
  <c r="AJ273" i="555"/>
  <c r="AK272" i="555"/>
  <c r="AJ272" i="555"/>
  <c r="AK271" i="555"/>
  <c r="AJ271" i="555"/>
  <c r="AA278" i="555"/>
  <c r="Z278" i="555"/>
  <c r="AA277" i="555"/>
  <c r="Z277" i="555"/>
  <c r="AA276" i="555"/>
  <c r="Z276" i="555"/>
  <c r="AA275" i="555"/>
  <c r="Z275" i="555"/>
  <c r="AA274" i="555"/>
  <c r="Z274" i="555"/>
  <c r="AA273" i="555"/>
  <c r="Z273" i="555"/>
  <c r="AA272" i="555"/>
  <c r="Z272" i="555"/>
  <c r="AA271" i="555"/>
  <c r="Z271" i="555"/>
  <c r="AJ270" i="555"/>
  <c r="AI270" i="555"/>
  <c r="AJ269" i="555"/>
  <c r="AI269" i="555"/>
  <c r="AJ268" i="555"/>
  <c r="AI268" i="555"/>
  <c r="AJ267" i="555"/>
  <c r="AI267" i="555"/>
  <c r="AJ266" i="555"/>
  <c r="AI266" i="555"/>
  <c r="AJ265" i="555"/>
  <c r="AI265" i="555"/>
  <c r="AJ264" i="555"/>
  <c r="AI264" i="555"/>
  <c r="AJ263" i="555"/>
  <c r="AI263" i="555"/>
  <c r="AJ262" i="555"/>
  <c r="AI262" i="555"/>
  <c r="AJ261" i="555"/>
  <c r="AI261" i="555"/>
  <c r="AJ260" i="555"/>
  <c r="AI260" i="555"/>
  <c r="AJ259" i="555"/>
  <c r="AI259" i="555"/>
  <c r="AJ258" i="555"/>
  <c r="AI258" i="555"/>
  <c r="AJ257" i="555"/>
  <c r="AI257" i="555"/>
  <c r="AJ256" i="555"/>
  <c r="AI256" i="555"/>
  <c r="AJ255" i="555"/>
  <c r="AI255" i="555"/>
  <c r="AJ254" i="555"/>
  <c r="AI254" i="555"/>
  <c r="AJ253" i="555"/>
  <c r="AI253" i="555"/>
  <c r="AJ252" i="555"/>
  <c r="AI252" i="555"/>
  <c r="AJ251" i="555"/>
  <c r="AI251" i="555"/>
  <c r="Z270" i="555"/>
  <c r="Y270" i="555"/>
  <c r="Z269" i="555"/>
  <c r="Y269" i="555"/>
  <c r="Z268" i="555"/>
  <c r="Y268" i="555"/>
  <c r="Z267" i="555"/>
  <c r="Y267" i="555"/>
  <c r="Z266" i="555"/>
  <c r="Y266" i="555"/>
  <c r="Z265" i="555"/>
  <c r="Y265" i="555"/>
  <c r="Z264" i="555"/>
  <c r="Y264" i="555"/>
  <c r="Z263" i="555"/>
  <c r="Y263" i="555"/>
  <c r="Z262" i="555"/>
  <c r="Y262" i="555"/>
  <c r="Z261" i="555"/>
  <c r="Y261" i="555"/>
  <c r="Z260" i="555"/>
  <c r="Y260" i="555"/>
  <c r="Z259" i="555"/>
  <c r="Y259" i="555"/>
  <c r="Z258" i="555"/>
  <c r="Y258" i="555"/>
  <c r="Z257" i="555"/>
  <c r="Y257" i="555"/>
  <c r="Z256" i="555"/>
  <c r="Y256" i="555"/>
  <c r="Z255" i="555"/>
  <c r="Y255" i="555"/>
  <c r="Z254" i="555"/>
  <c r="Y254" i="555"/>
  <c r="Z253" i="555"/>
  <c r="Y253" i="555"/>
  <c r="Z252" i="555"/>
  <c r="Y252" i="555"/>
  <c r="Z251" i="555"/>
  <c r="Y251" i="555"/>
  <c r="AK244" i="555"/>
  <c r="AJ244" i="555"/>
  <c r="AK243" i="555"/>
  <c r="AJ243" i="555"/>
  <c r="AK242" i="555"/>
  <c r="AJ242" i="555"/>
  <c r="AK241" i="555"/>
  <c r="AJ241" i="555"/>
  <c r="AK240" i="555"/>
  <c r="AJ240" i="555"/>
  <c r="AK239" i="555"/>
  <c r="AJ239" i="555"/>
  <c r="AK238" i="555"/>
  <c r="AJ238" i="555"/>
  <c r="AK237" i="555"/>
  <c r="AJ237" i="555"/>
  <c r="AK236" i="555"/>
  <c r="AJ236" i="555"/>
  <c r="AK235" i="555"/>
  <c r="AJ235" i="555"/>
  <c r="AK234" i="555"/>
  <c r="AJ234" i="555"/>
  <c r="AK233" i="555"/>
  <c r="AJ233" i="555"/>
  <c r="AA244" i="555"/>
  <c r="Z244" i="555"/>
  <c r="AA243" i="555"/>
  <c r="Z243" i="555"/>
  <c r="AA242" i="555"/>
  <c r="Z242" i="555"/>
  <c r="AA241" i="555"/>
  <c r="Z241" i="555"/>
  <c r="AA240" i="555"/>
  <c r="Z240" i="555"/>
  <c r="AA239" i="555"/>
  <c r="Z239" i="555"/>
  <c r="AA238" i="555"/>
  <c r="Z238" i="555"/>
  <c r="AA237" i="555"/>
  <c r="Z237" i="555"/>
  <c r="AA236" i="555"/>
  <c r="Z236" i="555"/>
  <c r="AA235" i="555"/>
  <c r="Z235" i="555"/>
  <c r="AA234" i="555"/>
  <c r="Z234" i="555"/>
  <c r="AA233" i="555"/>
  <c r="Z233" i="555"/>
  <c r="AK232" i="555"/>
  <c r="AJ232" i="555"/>
  <c r="AK231" i="555"/>
  <c r="AJ231" i="555"/>
  <c r="AK230" i="555"/>
  <c r="AJ230" i="555"/>
  <c r="AK229" i="555"/>
  <c r="AJ229" i="555"/>
  <c r="AK228" i="555"/>
  <c r="AJ228" i="555"/>
  <c r="AK227" i="555"/>
  <c r="AJ227" i="555"/>
  <c r="AK226" i="555"/>
  <c r="AJ226" i="555"/>
  <c r="AA232" i="555"/>
  <c r="Z232" i="555"/>
  <c r="AA231" i="555"/>
  <c r="Z231" i="555"/>
  <c r="AA230" i="555"/>
  <c r="Z230" i="555"/>
  <c r="AA229" i="555"/>
  <c r="Z229" i="555"/>
  <c r="AA228" i="555"/>
  <c r="Z228" i="555"/>
  <c r="AA227" i="555"/>
  <c r="Z227" i="555"/>
  <c r="AA226" i="555"/>
  <c r="Z226" i="555"/>
  <c r="AK222" i="555"/>
  <c r="AJ222" i="555"/>
  <c r="AK221" i="555"/>
  <c r="AJ221" i="555"/>
  <c r="AK220" i="555"/>
  <c r="AJ220" i="555"/>
  <c r="AK219" i="555"/>
  <c r="AJ219" i="555"/>
  <c r="AK218" i="555"/>
  <c r="AJ218" i="555"/>
  <c r="AK217" i="555"/>
  <c r="AJ217" i="555"/>
  <c r="AA222" i="555"/>
  <c r="Z222" i="555"/>
  <c r="AA221" i="555"/>
  <c r="Z221" i="555"/>
  <c r="AA220" i="555"/>
  <c r="Z220" i="555"/>
  <c r="AA219" i="555"/>
  <c r="Z219" i="555"/>
  <c r="AA218" i="555"/>
  <c r="Z218" i="555"/>
  <c r="AA217" i="555"/>
  <c r="Z217" i="555"/>
  <c r="AK214" i="555"/>
  <c r="AJ214" i="555"/>
  <c r="AA214" i="555"/>
  <c r="Z214" i="555"/>
  <c r="AK212" i="555"/>
  <c r="AJ212" i="555"/>
  <c r="AK211" i="555"/>
  <c r="AJ211" i="555"/>
  <c r="AK210" i="555"/>
  <c r="AJ210" i="555"/>
  <c r="AK209" i="555"/>
  <c r="AJ209" i="555"/>
  <c r="AK208" i="555"/>
  <c r="AJ208" i="555"/>
  <c r="AA212" i="555"/>
  <c r="Z212" i="555"/>
  <c r="AA211" i="555"/>
  <c r="Z211" i="555"/>
  <c r="AA210" i="555"/>
  <c r="Z210" i="555"/>
  <c r="AA209" i="555"/>
  <c r="Z209" i="555"/>
  <c r="AA208" i="555"/>
  <c r="Z208" i="555"/>
  <c r="AK207" i="555"/>
  <c r="AJ207" i="555"/>
  <c r="AA207" i="555"/>
  <c r="Z207" i="555"/>
  <c r="AK206" i="555"/>
  <c r="AJ206" i="555"/>
  <c r="AK205" i="555"/>
  <c r="AJ205" i="555"/>
  <c r="AK204" i="555"/>
  <c r="AJ204" i="555"/>
  <c r="AK203" i="555"/>
  <c r="AJ203" i="555"/>
  <c r="AK202" i="555"/>
  <c r="AJ202" i="555"/>
  <c r="AK201" i="555"/>
  <c r="AJ201" i="555"/>
  <c r="AK200" i="555"/>
  <c r="AJ200" i="555"/>
  <c r="AA206" i="555"/>
  <c r="Z206" i="555"/>
  <c r="AA205" i="555"/>
  <c r="Z205" i="555"/>
  <c r="AA204" i="555"/>
  <c r="Z204" i="555"/>
  <c r="AA203" i="555"/>
  <c r="Z203" i="555"/>
  <c r="AA202" i="555"/>
  <c r="Z202" i="555"/>
  <c r="AA201" i="555"/>
  <c r="Z201" i="555"/>
  <c r="AA200" i="555"/>
  <c r="Z200" i="555"/>
  <c r="AK198" i="555"/>
  <c r="AJ198" i="555"/>
  <c r="AK197" i="555"/>
  <c r="AJ197" i="555"/>
  <c r="AK196" i="555"/>
  <c r="AJ196" i="555"/>
  <c r="AK195" i="555"/>
  <c r="AJ195" i="555"/>
  <c r="AK194" i="555"/>
  <c r="AJ194" i="555"/>
  <c r="AK193" i="555"/>
  <c r="AJ193" i="555"/>
  <c r="AK192" i="555"/>
  <c r="AJ192" i="555"/>
  <c r="AK191" i="555"/>
  <c r="AJ191" i="555"/>
  <c r="AK190" i="555"/>
  <c r="AJ190" i="555"/>
  <c r="AK189" i="555"/>
  <c r="AJ189" i="555"/>
  <c r="AK188" i="555"/>
  <c r="AJ188" i="555"/>
  <c r="AK187" i="555"/>
  <c r="AJ187" i="555"/>
  <c r="AK186" i="555"/>
  <c r="AJ186" i="555"/>
  <c r="AK185" i="555"/>
  <c r="AJ185" i="555"/>
  <c r="AK184" i="555"/>
  <c r="AJ184" i="555"/>
  <c r="AK183" i="555"/>
  <c r="AJ183" i="555"/>
  <c r="AK182" i="555"/>
  <c r="AJ182" i="555"/>
  <c r="AK181" i="555"/>
  <c r="AJ181" i="555"/>
  <c r="AK180" i="555"/>
  <c r="AJ180" i="555"/>
  <c r="AK179" i="555"/>
  <c r="AJ179" i="555"/>
  <c r="AK178" i="555"/>
  <c r="AJ178" i="555"/>
  <c r="AK177" i="555"/>
  <c r="AJ177" i="555"/>
  <c r="AA198" i="555"/>
  <c r="Z198" i="555"/>
  <c r="AA197" i="555"/>
  <c r="Z197" i="555"/>
  <c r="AA196" i="555"/>
  <c r="Z196" i="555"/>
  <c r="AA195" i="555"/>
  <c r="Z195" i="555"/>
  <c r="AA194" i="555"/>
  <c r="Z194" i="555"/>
  <c r="AA193" i="555"/>
  <c r="Z193" i="555"/>
  <c r="AA192" i="555"/>
  <c r="Z192" i="555"/>
  <c r="AA191" i="555"/>
  <c r="Z191" i="555"/>
  <c r="AA190" i="555"/>
  <c r="Z190" i="555"/>
  <c r="AA189" i="555"/>
  <c r="Z189" i="555"/>
  <c r="AA188" i="555"/>
  <c r="Z188" i="555"/>
  <c r="AA187" i="555"/>
  <c r="Z187" i="555"/>
  <c r="AA186" i="555"/>
  <c r="Z186" i="555"/>
  <c r="AA185" i="555"/>
  <c r="Z185" i="555"/>
  <c r="AA184" i="555"/>
  <c r="Z184" i="555"/>
  <c r="AA183" i="555"/>
  <c r="Z183" i="555"/>
  <c r="AA182" i="555"/>
  <c r="Z182" i="555"/>
  <c r="AA181" i="555"/>
  <c r="Z181" i="555"/>
  <c r="AA180" i="555"/>
  <c r="Z180" i="555"/>
  <c r="AA179" i="555"/>
  <c r="Z179" i="555"/>
  <c r="AA178" i="555"/>
  <c r="Z178" i="555"/>
  <c r="AA177" i="555"/>
  <c r="Z177" i="555"/>
  <c r="AK170" i="555"/>
  <c r="AJ170" i="555"/>
  <c r="AK169" i="555"/>
  <c r="AJ169" i="555"/>
  <c r="AK168" i="555"/>
  <c r="AJ168" i="555"/>
  <c r="AK167" i="555"/>
  <c r="AJ167" i="555"/>
  <c r="AK166" i="555"/>
  <c r="AJ166" i="555"/>
  <c r="AA170" i="555"/>
  <c r="Z170" i="555"/>
  <c r="AA169" i="555"/>
  <c r="Z169" i="555"/>
  <c r="AA168" i="555"/>
  <c r="Z168" i="555"/>
  <c r="AA167" i="555"/>
  <c r="Z167" i="555"/>
  <c r="AA166" i="555"/>
  <c r="Z166" i="555"/>
  <c r="AK163" i="555"/>
  <c r="AJ163" i="555"/>
  <c r="AK162" i="555"/>
  <c r="AJ162" i="555"/>
  <c r="AK161" i="555"/>
  <c r="AJ161" i="555"/>
  <c r="AK160" i="555"/>
  <c r="AJ160" i="555"/>
  <c r="AK159" i="555"/>
  <c r="AJ159" i="555"/>
  <c r="AK158" i="555"/>
  <c r="AJ158" i="555"/>
  <c r="AK157" i="555"/>
  <c r="AJ157" i="555"/>
  <c r="AK156" i="555"/>
  <c r="AJ156" i="555"/>
  <c r="AK155" i="555"/>
  <c r="AJ155" i="555"/>
  <c r="AK154" i="555"/>
  <c r="AJ154" i="555"/>
  <c r="AK153" i="555"/>
  <c r="AJ153" i="555"/>
  <c r="AK152" i="555"/>
  <c r="AJ152" i="555"/>
  <c r="AK151" i="555"/>
  <c r="AJ151" i="555"/>
  <c r="AA163" i="555"/>
  <c r="Z163" i="555"/>
  <c r="AA162" i="555"/>
  <c r="Z162" i="555"/>
  <c r="AA161" i="555"/>
  <c r="Z161" i="555"/>
  <c r="AA160" i="555"/>
  <c r="Z160" i="555"/>
  <c r="AA159" i="555"/>
  <c r="Z159" i="555"/>
  <c r="AA158" i="555"/>
  <c r="Z158" i="555"/>
  <c r="AA157" i="555"/>
  <c r="Z157" i="555"/>
  <c r="AA156" i="555"/>
  <c r="Z156" i="555"/>
  <c r="AA155" i="555"/>
  <c r="Z155" i="555"/>
  <c r="AA154" i="555"/>
  <c r="Z154" i="555"/>
  <c r="AA153" i="555"/>
  <c r="Z153" i="555"/>
  <c r="AA152" i="555"/>
  <c r="Z152" i="555"/>
  <c r="AA151" i="555"/>
  <c r="Z151" i="555"/>
  <c r="AK149" i="555"/>
  <c r="AJ149" i="555"/>
  <c r="AA149" i="555"/>
  <c r="Z149" i="555"/>
  <c r="AK147" i="555"/>
  <c r="AJ147" i="555"/>
  <c r="AK146" i="555"/>
  <c r="AJ146" i="555"/>
  <c r="AK145" i="555"/>
  <c r="AJ145" i="555"/>
  <c r="AK144" i="555"/>
  <c r="AJ144" i="555"/>
  <c r="AK143" i="555"/>
  <c r="AJ143" i="555"/>
  <c r="AK142" i="555"/>
  <c r="AJ142" i="555"/>
  <c r="AK141" i="555"/>
  <c r="AJ141" i="555"/>
  <c r="AK140" i="555"/>
  <c r="AJ140" i="555"/>
  <c r="AK139" i="555"/>
  <c r="AJ139" i="555"/>
  <c r="AK138" i="555"/>
  <c r="AJ138" i="555"/>
  <c r="AK137" i="555"/>
  <c r="AJ137" i="555"/>
  <c r="AK136" i="555"/>
  <c r="AJ136" i="555"/>
  <c r="AK135" i="555"/>
  <c r="AJ135" i="555"/>
  <c r="AK134" i="555"/>
  <c r="AJ134" i="555"/>
  <c r="AK133" i="555"/>
  <c r="AJ133" i="555"/>
  <c r="AK132" i="555"/>
  <c r="AJ132" i="555"/>
  <c r="AA147" i="555"/>
  <c r="Z147" i="555"/>
  <c r="AA146" i="555"/>
  <c r="Z146" i="555"/>
  <c r="AA145" i="555"/>
  <c r="Z145" i="555"/>
  <c r="AA144" i="555"/>
  <c r="Z144" i="555"/>
  <c r="AA143" i="555"/>
  <c r="Z143" i="555"/>
  <c r="AA142" i="555"/>
  <c r="Z142" i="555"/>
  <c r="AA141" i="555"/>
  <c r="Z141" i="555"/>
  <c r="AA140" i="555"/>
  <c r="Z140" i="555"/>
  <c r="AA139" i="555"/>
  <c r="Z139" i="555"/>
  <c r="AA138" i="555"/>
  <c r="Z138" i="555"/>
  <c r="AA137" i="555"/>
  <c r="Z137" i="555"/>
  <c r="AA136" i="555"/>
  <c r="Z136" i="555"/>
  <c r="AA135" i="555"/>
  <c r="Z135" i="555"/>
  <c r="AA134" i="555"/>
  <c r="Z134" i="555"/>
  <c r="AA133" i="555"/>
  <c r="Z133" i="555"/>
  <c r="AA132" i="555"/>
  <c r="Z132" i="555"/>
  <c r="AK130" i="555"/>
  <c r="AJ130" i="555"/>
  <c r="AK129" i="555"/>
  <c r="AJ129" i="555"/>
  <c r="AK128" i="555"/>
  <c r="AJ128" i="555"/>
  <c r="AK127" i="555"/>
  <c r="AJ127" i="555"/>
  <c r="AK126" i="555"/>
  <c r="AJ126" i="555"/>
  <c r="AK125" i="555"/>
  <c r="AJ125" i="555"/>
  <c r="AK124" i="555"/>
  <c r="AJ124" i="555"/>
  <c r="AK123" i="555"/>
  <c r="AJ123" i="555"/>
  <c r="AA130" i="555"/>
  <c r="Z130" i="555"/>
  <c r="AA129" i="555"/>
  <c r="Z129" i="555"/>
  <c r="AA128" i="555"/>
  <c r="Z128" i="555"/>
  <c r="AA127" i="555"/>
  <c r="Z127" i="555"/>
  <c r="AA126" i="555"/>
  <c r="Z126" i="555"/>
  <c r="AA125" i="555"/>
  <c r="Z125" i="555"/>
  <c r="AA124" i="555"/>
  <c r="Z124" i="555"/>
  <c r="AA123" i="555"/>
  <c r="Z123" i="555"/>
  <c r="AK115" i="555"/>
  <c r="AJ115" i="555"/>
  <c r="AK114" i="555"/>
  <c r="AJ114" i="555"/>
  <c r="AK113" i="555"/>
  <c r="AJ113" i="555"/>
  <c r="AK111" i="555"/>
  <c r="AJ111" i="555"/>
  <c r="AK110" i="555"/>
  <c r="AJ110" i="555"/>
  <c r="AK109" i="555"/>
  <c r="AJ109" i="555"/>
  <c r="AK108" i="555"/>
  <c r="AJ108" i="555"/>
  <c r="AK107" i="555"/>
  <c r="AJ107" i="555"/>
  <c r="AK106" i="555"/>
  <c r="AJ106" i="555"/>
  <c r="AK105" i="555"/>
  <c r="AJ105" i="555"/>
  <c r="AK104" i="555"/>
  <c r="AJ104" i="555"/>
  <c r="AK103" i="555"/>
  <c r="AJ103" i="555"/>
  <c r="AK102" i="555"/>
  <c r="AJ102" i="555"/>
  <c r="AK101" i="555"/>
  <c r="AJ101" i="555"/>
  <c r="AK100" i="555"/>
  <c r="AJ100" i="555"/>
  <c r="AK99" i="555"/>
  <c r="AJ99" i="555"/>
  <c r="AK98" i="555"/>
  <c r="AJ98" i="555"/>
  <c r="AA115" i="555"/>
  <c r="Z115" i="555"/>
  <c r="AA114" i="555"/>
  <c r="Z114" i="555"/>
  <c r="AA113" i="555"/>
  <c r="Z113" i="555"/>
  <c r="AA111" i="555"/>
  <c r="Z111" i="555"/>
  <c r="AA110" i="555"/>
  <c r="Z110" i="555"/>
  <c r="AA109" i="555"/>
  <c r="Z109" i="555"/>
  <c r="AA108" i="555"/>
  <c r="Z108" i="555"/>
  <c r="AA107" i="555"/>
  <c r="Z107" i="555"/>
  <c r="AA106" i="555"/>
  <c r="Z106" i="555"/>
  <c r="AA105" i="555"/>
  <c r="Z105" i="555"/>
  <c r="AA104" i="555"/>
  <c r="Z104" i="555"/>
  <c r="AA103" i="555"/>
  <c r="Z103" i="555"/>
  <c r="AA102" i="555"/>
  <c r="Z102" i="555"/>
  <c r="AA101" i="555"/>
  <c r="Z101" i="555"/>
  <c r="AA100" i="555"/>
  <c r="Z100" i="555"/>
  <c r="AA99" i="555"/>
  <c r="Z99" i="555"/>
  <c r="AA98" i="555"/>
  <c r="Z98" i="555"/>
  <c r="AK56" i="555"/>
  <c r="AJ56" i="555"/>
  <c r="AK55" i="555"/>
  <c r="AJ55" i="555"/>
  <c r="AA56" i="555"/>
  <c r="Z56" i="555"/>
  <c r="AA55" i="555"/>
  <c r="Z55" i="555"/>
  <c r="AD485" i="555" l="1"/>
  <c r="AD1218" i="555"/>
  <c r="AE485" i="555"/>
  <c r="AE1218" i="555"/>
  <c r="AG634" i="555"/>
  <c r="AH634" i="555" s="1"/>
  <c r="B1220" i="555" l="1"/>
  <c r="B1218" i="555"/>
  <c r="B1217" i="555"/>
  <c r="B1216" i="555"/>
  <c r="B1215" i="555"/>
  <c r="AF1214" i="555"/>
  <c r="AG1214" i="555" s="1"/>
  <c r="AH1214" i="555" s="1"/>
  <c r="B1214" i="555"/>
  <c r="B1213" i="555"/>
  <c r="B1212" i="555"/>
  <c r="B1211" i="555"/>
  <c r="AD1210" i="555"/>
  <c r="Q87" i="240" s="1"/>
  <c r="E87" i="6" s="1"/>
  <c r="B1210" i="555"/>
  <c r="Z1209" i="555"/>
  <c r="AB1209" i="555" s="1"/>
  <c r="B1209" i="555"/>
  <c r="B1208" i="555"/>
  <c r="AD1207" i="555"/>
  <c r="Q82" i="240" s="1"/>
  <c r="E82" i="6" s="1"/>
  <c r="B1207" i="555"/>
  <c r="Z1206" i="555"/>
  <c r="AB1206" i="555" s="1"/>
  <c r="B1206" i="555"/>
  <c r="B1205" i="555"/>
  <c r="AF1204" i="555"/>
  <c r="AG1204" i="555" s="1"/>
  <c r="AH1204" i="555" s="1"/>
  <c r="B1204" i="555"/>
  <c r="Z1203" i="555"/>
  <c r="AB1203" i="555" s="1"/>
  <c r="B1203" i="555"/>
  <c r="B1202" i="555"/>
  <c r="AF1201" i="555"/>
  <c r="AG1201" i="555" s="1"/>
  <c r="AH1201" i="555" s="1"/>
  <c r="B1201" i="555"/>
  <c r="AF1200" i="555"/>
  <c r="AG1200" i="555" s="1"/>
  <c r="AH1200" i="555" s="1"/>
  <c r="B1200" i="555"/>
  <c r="AF1199" i="555"/>
  <c r="AG1199" i="555" s="1"/>
  <c r="AH1199" i="555" s="1"/>
  <c r="B1199" i="555"/>
  <c r="AF1198" i="555"/>
  <c r="AG1198" i="555" s="1"/>
  <c r="AH1198" i="555" s="1"/>
  <c r="B1198" i="555"/>
  <c r="B1187" i="555"/>
  <c r="AF1186" i="555"/>
  <c r="AG1186" i="555" s="1"/>
  <c r="AH1186" i="555" s="1"/>
  <c r="B1186" i="555"/>
  <c r="AD1185" i="555"/>
  <c r="Q75" i="240" s="1"/>
  <c r="E75" i="6" s="1"/>
  <c r="B1185" i="555"/>
  <c r="AD1184" i="555"/>
  <c r="Q77" i="240" s="1"/>
  <c r="E77" i="6" s="1"/>
  <c r="B1184" i="555"/>
  <c r="AD1183" i="555"/>
  <c r="Q83" i="240" s="1"/>
  <c r="E83" i="6" s="1"/>
  <c r="B1183" i="555"/>
  <c r="AD1182" i="555"/>
  <c r="Q76" i="240" s="1"/>
  <c r="E76" i="6" s="1"/>
  <c r="B1182" i="555"/>
  <c r="B1181" i="555"/>
  <c r="AD1180" i="555"/>
  <c r="Q85" i="240" s="1"/>
  <c r="E85" i="6" s="1"/>
  <c r="B1180" i="555"/>
  <c r="Z1179" i="555"/>
  <c r="AB1179" i="555" s="1"/>
  <c r="B1179" i="555"/>
  <c r="AF1178" i="555"/>
  <c r="AG1178" i="555" s="1"/>
  <c r="AH1178" i="555" s="1"/>
  <c r="B1178" i="555"/>
  <c r="AA1177" i="555"/>
  <c r="AB1177" i="555" s="1"/>
  <c r="B1177" i="555"/>
  <c r="B1176" i="555"/>
  <c r="AQ1175" i="555"/>
  <c r="Z1175" i="555"/>
  <c r="AB1175" i="555" s="1"/>
  <c r="B1175" i="555"/>
  <c r="Q78" i="240"/>
  <c r="E78" i="6" s="1"/>
  <c r="AQ1174" i="555"/>
  <c r="Z1174" i="555"/>
  <c r="AB1174" i="555" s="1"/>
  <c r="B1174" i="555"/>
  <c r="B1173" i="555"/>
  <c r="B1172" i="555"/>
  <c r="AQ1171" i="555"/>
  <c r="Z1171" i="555"/>
  <c r="AB1171" i="555" s="1"/>
  <c r="B1171" i="555"/>
  <c r="AQ1170" i="555"/>
  <c r="Z1170" i="555"/>
  <c r="AB1170" i="555" s="1"/>
  <c r="B1170" i="555"/>
  <c r="AQ1169" i="555"/>
  <c r="Z1169" i="555"/>
  <c r="AB1169" i="555" s="1"/>
  <c r="B1169" i="555"/>
  <c r="AQ1168" i="555"/>
  <c r="Z1168" i="555"/>
  <c r="AB1168" i="555" s="1"/>
  <c r="B1168" i="555"/>
  <c r="AQ1167" i="555"/>
  <c r="Z1167" i="555"/>
  <c r="AB1167" i="555" s="1"/>
  <c r="B1167" i="555"/>
  <c r="AQ1166" i="555"/>
  <c r="Z1166" i="555"/>
  <c r="AB1166" i="555" s="1"/>
  <c r="B1166" i="555"/>
  <c r="B1165" i="555"/>
  <c r="B1164" i="555"/>
  <c r="AD1163" i="555"/>
  <c r="AG1163" i="555" s="1"/>
  <c r="AH1163" i="555" s="1"/>
  <c r="B1163" i="555"/>
  <c r="AQ1162" i="555"/>
  <c r="B1162" i="555"/>
  <c r="AQ1161" i="555"/>
  <c r="B1161" i="555"/>
  <c r="AD1160" i="555"/>
  <c r="B1160" i="555"/>
  <c r="AD1159" i="555"/>
  <c r="Q74" i="240" s="1"/>
  <c r="E74" i="6" s="1"/>
  <c r="B1159" i="555"/>
  <c r="B1158" i="555"/>
  <c r="B1157" i="555"/>
  <c r="AQ1156" i="555"/>
  <c r="AA1156" i="555"/>
  <c r="AB1156" i="555" s="1"/>
  <c r="B1156" i="555"/>
  <c r="B1155" i="555"/>
  <c r="B1154" i="555"/>
  <c r="B1153" i="555"/>
  <c r="AQ1152" i="555"/>
  <c r="Z1152" i="555"/>
  <c r="AB1152" i="555" s="1"/>
  <c r="B1152" i="555"/>
  <c r="AD1147" i="555"/>
  <c r="B1147" i="555"/>
  <c r="AF1146" i="555"/>
  <c r="AG1146" i="555" s="1"/>
  <c r="AH1146" i="555" s="1"/>
  <c r="B1146" i="555"/>
  <c r="B1145" i="555"/>
  <c r="B1144" i="555"/>
  <c r="AQ1143" i="555"/>
  <c r="Z1143" i="555"/>
  <c r="AB1143" i="555" s="1"/>
  <c r="B1143" i="555"/>
  <c r="AQ1142" i="555"/>
  <c r="B1142" i="555"/>
  <c r="AQ1140" i="555"/>
  <c r="Z1140" i="555"/>
  <c r="AB1140" i="555" s="1"/>
  <c r="B1140" i="555"/>
  <c r="AQ1139" i="555"/>
  <c r="AA1139" i="555"/>
  <c r="AB1139" i="555" s="1"/>
  <c r="B1139" i="555"/>
  <c r="AQ1138" i="555"/>
  <c r="B1138" i="555"/>
  <c r="AQ1129" i="555"/>
  <c r="B1129" i="555"/>
  <c r="AQ1128" i="555"/>
  <c r="Z1128" i="555"/>
  <c r="AB1128" i="555" s="1"/>
  <c r="B1128" i="555"/>
  <c r="B1127" i="555"/>
  <c r="B1126" i="555"/>
  <c r="B1125" i="555"/>
  <c r="B1124" i="555"/>
  <c r="B1123" i="555"/>
  <c r="B1122" i="555"/>
  <c r="B1121" i="555"/>
  <c r="B1120" i="555"/>
  <c r="B1118" i="555"/>
  <c r="B1117" i="555"/>
  <c r="B1116" i="555"/>
  <c r="B1115" i="555"/>
  <c r="B1114" i="555"/>
  <c r="B1113" i="555"/>
  <c r="B1112" i="555"/>
  <c r="B1111" i="555"/>
  <c r="B1110" i="555"/>
  <c r="B1109" i="555"/>
  <c r="B1108" i="555"/>
  <c r="B1107" i="555"/>
  <c r="B1106" i="555"/>
  <c r="B1105" i="555"/>
  <c r="B1104" i="555"/>
  <c r="AQ1103" i="555"/>
  <c r="Z1103" i="555"/>
  <c r="AB1103" i="555" s="1"/>
  <c r="B1103" i="555"/>
  <c r="B1102" i="555"/>
  <c r="B1101" i="555"/>
  <c r="B1100" i="555"/>
  <c r="B1099" i="555"/>
  <c r="B1098" i="555"/>
  <c r="B1097" i="555"/>
  <c r="B1096" i="555"/>
  <c r="B1095" i="555"/>
  <c r="B1094" i="555"/>
  <c r="B1093" i="555"/>
  <c r="B1092" i="555"/>
  <c r="B1091" i="555"/>
  <c r="B1090" i="555"/>
  <c r="AQ1089" i="555"/>
  <c r="Z1089" i="555"/>
  <c r="AB1089" i="555" s="1"/>
  <c r="B1089" i="555"/>
  <c r="AQ1088" i="555"/>
  <c r="B1088" i="555"/>
  <c r="AQ1087" i="555"/>
  <c r="Z1087" i="555"/>
  <c r="AB1087" i="555" s="1"/>
  <c r="B1087" i="555"/>
  <c r="AQ1086" i="555"/>
  <c r="B1086" i="555"/>
  <c r="B1085" i="555"/>
  <c r="AQ1080" i="555"/>
  <c r="B1080" i="555"/>
  <c r="AQ1079" i="555"/>
  <c r="Z1079" i="555"/>
  <c r="AB1079" i="555" s="1"/>
  <c r="B1079" i="555"/>
  <c r="AQ1078" i="555"/>
  <c r="Z1078" i="555"/>
  <c r="AB1078" i="555" s="1"/>
  <c r="B1078" i="555"/>
  <c r="AQ1077" i="555"/>
  <c r="B1077" i="555"/>
  <c r="B1074" i="555"/>
  <c r="B1073" i="555"/>
  <c r="B1072" i="555"/>
  <c r="B1071" i="555"/>
  <c r="B1070" i="555"/>
  <c r="Z1069" i="555"/>
  <c r="AB1069" i="555" s="1"/>
  <c r="B1069" i="555"/>
  <c r="B1068" i="555"/>
  <c r="AF1067" i="555"/>
  <c r="AG1067" i="555" s="1"/>
  <c r="AH1067" i="555" s="1"/>
  <c r="B1067" i="555"/>
  <c r="AF1066" i="555"/>
  <c r="AG1066" i="555" s="1"/>
  <c r="AH1066" i="555" s="1"/>
  <c r="B1066" i="555"/>
  <c r="B1063" i="555"/>
  <c r="B1060" i="555"/>
  <c r="B1057" i="555"/>
  <c r="AQ1052" i="555"/>
  <c r="Z1052" i="555"/>
  <c r="AB1052" i="555" s="1"/>
  <c r="B1052" i="555"/>
  <c r="AQ1051" i="555"/>
  <c r="B1051" i="555"/>
  <c r="AQ1050" i="555"/>
  <c r="Z1050" i="555"/>
  <c r="AB1050" i="555" s="1"/>
  <c r="B1050" i="555"/>
  <c r="B1049" i="555"/>
  <c r="B1048" i="555"/>
  <c r="B1047" i="555"/>
  <c r="B1046" i="555"/>
  <c r="B1045" i="555"/>
  <c r="B1044" i="555"/>
  <c r="AQ1043" i="555"/>
  <c r="B1043" i="555"/>
  <c r="AQ1042" i="555"/>
  <c r="Z1042" i="555"/>
  <c r="AB1042" i="555" s="1"/>
  <c r="B1042" i="555"/>
  <c r="AQ1041" i="555"/>
  <c r="B1041" i="555"/>
  <c r="AQ1040" i="555"/>
  <c r="Z1040" i="555"/>
  <c r="AB1040" i="555" s="1"/>
  <c r="B1040" i="555"/>
  <c r="B1039" i="555"/>
  <c r="AQ1038" i="555"/>
  <c r="Z1038" i="555"/>
  <c r="AB1038" i="555" s="1"/>
  <c r="B1038" i="555"/>
  <c r="AQ1037" i="555"/>
  <c r="B1037" i="555"/>
  <c r="AQ1036" i="555"/>
  <c r="Z1036" i="555"/>
  <c r="AB1036" i="555" s="1"/>
  <c r="B1036" i="555"/>
  <c r="AQ1035" i="555"/>
  <c r="B1035" i="555"/>
  <c r="AQ1034" i="555"/>
  <c r="Z1034" i="555"/>
  <c r="AB1034" i="555" s="1"/>
  <c r="B1034" i="555"/>
  <c r="B1033" i="555"/>
  <c r="B1032" i="555"/>
  <c r="AQ1031" i="555"/>
  <c r="Z1031" i="555"/>
  <c r="AB1031" i="555" s="1"/>
  <c r="B1031" i="555"/>
  <c r="B1030" i="555"/>
  <c r="AQ1029" i="555"/>
  <c r="B1029" i="555"/>
  <c r="AQ1028" i="555"/>
  <c r="B1028" i="555"/>
  <c r="B1027" i="555"/>
  <c r="B1026" i="555"/>
  <c r="B1025" i="555"/>
  <c r="B1024" i="555"/>
  <c r="AQ1023" i="555"/>
  <c r="Z1023" i="555"/>
  <c r="AB1023" i="555" s="1"/>
  <c r="B1023" i="555"/>
  <c r="AQ1022" i="555"/>
  <c r="B1022" i="555"/>
  <c r="AQ1021" i="555"/>
  <c r="Z1021" i="555"/>
  <c r="AB1021" i="555" s="1"/>
  <c r="B1021" i="555"/>
  <c r="AQ1020" i="555"/>
  <c r="B1020" i="555"/>
  <c r="AQ1019" i="555"/>
  <c r="Z1019" i="555"/>
  <c r="AB1019" i="555" s="1"/>
  <c r="B1019" i="555"/>
  <c r="AQ1018" i="555"/>
  <c r="B1018" i="555"/>
  <c r="B1017" i="555"/>
  <c r="B1016" i="555"/>
  <c r="B1015" i="555"/>
  <c r="B1014" i="555"/>
  <c r="B1013" i="555"/>
  <c r="B1012" i="555"/>
  <c r="B1011" i="555"/>
  <c r="B1010" i="555"/>
  <c r="B1009" i="555"/>
  <c r="B1008" i="555"/>
  <c r="B1007" i="555"/>
  <c r="AQ1006" i="555"/>
  <c r="B1006" i="555"/>
  <c r="AQ1005" i="555"/>
  <c r="Z1005" i="555"/>
  <c r="AB1005" i="555" s="1"/>
  <c r="B1005" i="555"/>
  <c r="AQ1004" i="555"/>
  <c r="Z1004" i="555"/>
  <c r="AB1004" i="555" s="1"/>
  <c r="B1004" i="555"/>
  <c r="B1003" i="555"/>
  <c r="B1002" i="555"/>
  <c r="B1001" i="555"/>
  <c r="B1000" i="555"/>
  <c r="B999" i="555"/>
  <c r="B998" i="555"/>
  <c r="B997" i="555"/>
  <c r="B996" i="555"/>
  <c r="B995" i="555"/>
  <c r="B994" i="555"/>
  <c r="B993" i="555"/>
  <c r="B992" i="555"/>
  <c r="B991" i="555"/>
  <c r="B990" i="555"/>
  <c r="B989" i="555"/>
  <c r="B988" i="555"/>
  <c r="B987" i="555"/>
  <c r="B986" i="555"/>
  <c r="B985" i="555"/>
  <c r="B984" i="555"/>
  <c r="B983" i="555"/>
  <c r="B982" i="555"/>
  <c r="AQ981" i="555"/>
  <c r="Z981" i="555"/>
  <c r="AB981" i="555" s="1"/>
  <c r="B981" i="555"/>
  <c r="AQ980" i="555"/>
  <c r="B980" i="555"/>
  <c r="AQ979" i="555"/>
  <c r="Z979" i="555"/>
  <c r="AB979" i="555" s="1"/>
  <c r="B979" i="555"/>
  <c r="AQ978" i="555"/>
  <c r="B978" i="555"/>
  <c r="AQ977" i="555"/>
  <c r="Z977" i="555"/>
  <c r="AB977" i="555" s="1"/>
  <c r="B977" i="555"/>
  <c r="AQ976" i="555"/>
  <c r="B976" i="555"/>
  <c r="AQ975" i="555"/>
  <c r="Z975" i="555"/>
  <c r="AB975" i="555" s="1"/>
  <c r="B975" i="555"/>
  <c r="AQ974" i="555"/>
  <c r="B974" i="555"/>
  <c r="AQ973" i="555"/>
  <c r="Z973" i="555"/>
  <c r="AB973" i="555" s="1"/>
  <c r="B973" i="555"/>
  <c r="AQ972" i="555"/>
  <c r="B972" i="555"/>
  <c r="AQ971" i="555"/>
  <c r="B971" i="555"/>
  <c r="AQ970" i="555"/>
  <c r="Z970" i="555"/>
  <c r="AB970" i="555" s="1"/>
  <c r="B970" i="555"/>
  <c r="AQ969" i="555"/>
  <c r="B969" i="555"/>
  <c r="AQ968" i="555"/>
  <c r="Z968" i="555"/>
  <c r="AB968" i="555" s="1"/>
  <c r="B968" i="555"/>
  <c r="AQ967" i="555"/>
  <c r="B967" i="555"/>
  <c r="AQ966" i="555"/>
  <c r="Z966" i="555"/>
  <c r="AB966" i="555" s="1"/>
  <c r="B966" i="555"/>
  <c r="B965" i="555"/>
  <c r="B964" i="555"/>
  <c r="B963" i="555"/>
  <c r="B962" i="555"/>
  <c r="AQ961" i="555"/>
  <c r="Z961" i="555"/>
  <c r="AB961" i="555" s="1"/>
  <c r="B961" i="555"/>
  <c r="AQ960" i="555"/>
  <c r="B960" i="555"/>
  <c r="B959" i="555"/>
  <c r="B958" i="555"/>
  <c r="AQ957" i="555"/>
  <c r="Z957" i="555"/>
  <c r="AB957" i="555" s="1"/>
  <c r="B957" i="555"/>
  <c r="AQ956" i="555"/>
  <c r="B956" i="555"/>
  <c r="AQ954" i="555"/>
  <c r="Z954" i="555"/>
  <c r="AB954" i="555" s="1"/>
  <c r="B954" i="555"/>
  <c r="AQ953" i="555"/>
  <c r="B953" i="555"/>
  <c r="AQ951" i="555"/>
  <c r="Z951" i="555"/>
  <c r="AB951" i="555" s="1"/>
  <c r="B951" i="555"/>
  <c r="AQ950" i="555"/>
  <c r="B950" i="555"/>
  <c r="AQ949" i="555"/>
  <c r="B949" i="555"/>
  <c r="AQ948" i="555"/>
  <c r="Z948" i="555"/>
  <c r="AB948" i="555" s="1"/>
  <c r="B948" i="555"/>
  <c r="AQ947" i="555"/>
  <c r="B947" i="555"/>
  <c r="AQ946" i="555"/>
  <c r="Z946" i="555"/>
  <c r="AB946" i="555" s="1"/>
  <c r="B946" i="555"/>
  <c r="AQ945" i="555"/>
  <c r="B945" i="555"/>
  <c r="AQ944" i="555"/>
  <c r="Z944" i="555"/>
  <c r="AB944" i="555" s="1"/>
  <c r="B944" i="555"/>
  <c r="AQ943" i="555"/>
  <c r="B943" i="555"/>
  <c r="AQ942" i="555"/>
  <c r="Z942" i="555"/>
  <c r="AB942" i="555" s="1"/>
  <c r="B942" i="555"/>
  <c r="AQ941" i="555"/>
  <c r="B941" i="555"/>
  <c r="AQ940" i="555"/>
  <c r="Z940" i="555"/>
  <c r="AB940" i="555" s="1"/>
  <c r="B940" i="555"/>
  <c r="AQ939" i="555"/>
  <c r="B939" i="555"/>
  <c r="AQ938" i="555"/>
  <c r="Z938" i="555"/>
  <c r="AB938" i="555" s="1"/>
  <c r="B938" i="555"/>
  <c r="AQ937" i="555"/>
  <c r="B937" i="555"/>
  <c r="AQ936" i="555"/>
  <c r="B936" i="555"/>
  <c r="AQ935" i="555"/>
  <c r="Z935" i="555"/>
  <c r="AB935" i="555" s="1"/>
  <c r="B935" i="555"/>
  <c r="AQ934" i="555"/>
  <c r="Z934" i="555"/>
  <c r="AB934" i="555" s="1"/>
  <c r="B934" i="555"/>
  <c r="AQ933" i="555"/>
  <c r="B933" i="555"/>
  <c r="AQ932" i="555"/>
  <c r="Z932" i="555"/>
  <c r="AB932" i="555" s="1"/>
  <c r="B932" i="555"/>
  <c r="AQ931" i="555"/>
  <c r="Z931" i="555"/>
  <c r="AB931" i="555" s="1"/>
  <c r="B931" i="555"/>
  <c r="AQ930" i="555"/>
  <c r="Z930" i="555"/>
  <c r="AB930" i="555" s="1"/>
  <c r="B930" i="555"/>
  <c r="AQ929" i="555"/>
  <c r="B929" i="555"/>
  <c r="AQ928" i="555"/>
  <c r="Z928" i="555"/>
  <c r="AB928" i="555" s="1"/>
  <c r="B928" i="555"/>
  <c r="AQ927" i="555"/>
  <c r="B927" i="555"/>
  <c r="AQ926" i="555"/>
  <c r="Z926" i="555"/>
  <c r="AB926" i="555" s="1"/>
  <c r="B926" i="555"/>
  <c r="AQ925" i="555"/>
  <c r="B925" i="555"/>
  <c r="AQ924" i="555"/>
  <c r="Z924" i="555"/>
  <c r="AB924" i="555" s="1"/>
  <c r="B924" i="555"/>
  <c r="AQ923" i="555"/>
  <c r="B923" i="555"/>
  <c r="AQ919" i="555"/>
  <c r="Z919" i="555"/>
  <c r="AB919" i="555" s="1"/>
  <c r="B919" i="555"/>
  <c r="AQ918" i="555"/>
  <c r="B918" i="555"/>
  <c r="AQ917" i="555"/>
  <c r="Z917" i="555"/>
  <c r="AB917" i="555" s="1"/>
  <c r="B917" i="555"/>
  <c r="AQ916" i="555"/>
  <c r="Z916" i="555"/>
  <c r="AB916" i="555" s="1"/>
  <c r="B916" i="555"/>
  <c r="AQ915" i="555"/>
  <c r="B915" i="555"/>
  <c r="B914" i="555"/>
  <c r="AQ912" i="555"/>
  <c r="Z912" i="555"/>
  <c r="AB912" i="555" s="1"/>
  <c r="B912" i="555"/>
  <c r="AQ911" i="555"/>
  <c r="B911" i="555"/>
  <c r="AQ910" i="555"/>
  <c r="Z910" i="555"/>
  <c r="AB910" i="555" s="1"/>
  <c r="B910" i="555"/>
  <c r="AQ909" i="555"/>
  <c r="B909" i="555"/>
  <c r="AQ908" i="555"/>
  <c r="Z908" i="555"/>
  <c r="AB908" i="555" s="1"/>
  <c r="B908" i="555"/>
  <c r="AQ907" i="555"/>
  <c r="B907" i="555"/>
  <c r="AQ906" i="555"/>
  <c r="B906" i="555"/>
  <c r="AQ905" i="555"/>
  <c r="B905" i="555"/>
  <c r="AQ903" i="555"/>
  <c r="Z903" i="555"/>
  <c r="AB903" i="555" s="1"/>
  <c r="B903" i="555"/>
  <c r="AQ902" i="555"/>
  <c r="B902" i="555"/>
  <c r="AD901" i="555"/>
  <c r="B901" i="555"/>
  <c r="B900" i="555"/>
  <c r="B899" i="555"/>
  <c r="B898" i="555"/>
  <c r="B897" i="555"/>
  <c r="AQ896" i="555"/>
  <c r="B896" i="555"/>
  <c r="AQ895" i="555"/>
  <c r="B895" i="555"/>
  <c r="AQ894" i="555"/>
  <c r="Z894" i="555"/>
  <c r="AB894" i="555" s="1"/>
  <c r="B894" i="555"/>
  <c r="AQ893" i="555"/>
  <c r="B893" i="555"/>
  <c r="AQ892" i="555"/>
  <c r="Z892" i="555"/>
  <c r="AB892" i="555" s="1"/>
  <c r="B892" i="555"/>
  <c r="AQ891" i="555"/>
  <c r="B891" i="555"/>
  <c r="AQ890" i="555"/>
  <c r="Z890" i="555"/>
  <c r="AB890" i="555" s="1"/>
  <c r="B890" i="555"/>
  <c r="AQ889" i="555"/>
  <c r="B889" i="555"/>
  <c r="AQ886" i="555"/>
  <c r="Z886" i="555"/>
  <c r="AB886" i="555" s="1"/>
  <c r="B886" i="555"/>
  <c r="AQ885" i="555"/>
  <c r="B885" i="555"/>
  <c r="AQ884" i="555"/>
  <c r="Z884" i="555"/>
  <c r="AB884" i="555" s="1"/>
  <c r="B884" i="555"/>
  <c r="AQ883" i="555"/>
  <c r="B883" i="555"/>
  <c r="AQ882" i="555"/>
  <c r="Z882" i="555"/>
  <c r="AB882" i="555" s="1"/>
  <c r="B882" i="555"/>
  <c r="AQ881" i="555"/>
  <c r="B881" i="555"/>
  <c r="AQ880" i="555"/>
  <c r="Z880" i="555"/>
  <c r="AB880" i="555" s="1"/>
  <c r="B880" i="555"/>
  <c r="AQ879" i="555"/>
  <c r="B879" i="555"/>
  <c r="AQ878" i="555"/>
  <c r="Z878" i="555"/>
  <c r="AB878" i="555" s="1"/>
  <c r="B878" i="555"/>
  <c r="AQ877" i="555"/>
  <c r="B877" i="555"/>
  <c r="AQ876" i="555"/>
  <c r="B876" i="555"/>
  <c r="AQ875" i="555"/>
  <c r="Z875" i="555"/>
  <c r="AB875" i="555" s="1"/>
  <c r="B875" i="555"/>
  <c r="AQ874" i="555"/>
  <c r="B874" i="555"/>
  <c r="AQ873" i="555"/>
  <c r="Z873" i="555"/>
  <c r="AB873" i="555" s="1"/>
  <c r="B873" i="555"/>
  <c r="AQ872" i="555"/>
  <c r="B872" i="555"/>
  <c r="B871" i="555"/>
  <c r="AQ870" i="555"/>
  <c r="Z870" i="555"/>
  <c r="AB870" i="555" s="1"/>
  <c r="B870" i="555"/>
  <c r="AQ869" i="555"/>
  <c r="B869" i="555"/>
  <c r="AQ868" i="555"/>
  <c r="Z868" i="555"/>
  <c r="AB868" i="555" s="1"/>
  <c r="B868" i="555"/>
  <c r="AQ867" i="555"/>
  <c r="B867" i="555"/>
  <c r="AQ866" i="555"/>
  <c r="Z866" i="555"/>
  <c r="AB866" i="555" s="1"/>
  <c r="B866" i="555"/>
  <c r="AQ865" i="555"/>
  <c r="B865" i="555"/>
  <c r="AQ864" i="555"/>
  <c r="Z864" i="555"/>
  <c r="AB864" i="555" s="1"/>
  <c r="B864" i="555"/>
  <c r="AQ863" i="555"/>
  <c r="B863" i="555"/>
  <c r="AQ862" i="555"/>
  <c r="Z862" i="555"/>
  <c r="AB862" i="555" s="1"/>
  <c r="B862" i="555"/>
  <c r="AQ861" i="555"/>
  <c r="B861" i="555"/>
  <c r="AQ860" i="555"/>
  <c r="B860" i="555"/>
  <c r="AQ859" i="555"/>
  <c r="Z859" i="555"/>
  <c r="AB859" i="555" s="1"/>
  <c r="B859" i="555"/>
  <c r="AQ858" i="555"/>
  <c r="B858" i="555"/>
  <c r="AQ857" i="555"/>
  <c r="Z857" i="555"/>
  <c r="AB857" i="555" s="1"/>
  <c r="B857" i="555"/>
  <c r="AQ856" i="555"/>
  <c r="B856" i="555"/>
  <c r="AQ855" i="555"/>
  <c r="Z855" i="555"/>
  <c r="AB855" i="555" s="1"/>
  <c r="B855" i="555"/>
  <c r="AQ854" i="555"/>
  <c r="B854" i="555"/>
  <c r="AQ853" i="555"/>
  <c r="Z853" i="555"/>
  <c r="AB853" i="555" s="1"/>
  <c r="B853" i="555"/>
  <c r="AQ852" i="555"/>
  <c r="B852" i="555"/>
  <c r="AQ851" i="555"/>
  <c r="Z851" i="555"/>
  <c r="AB851" i="555" s="1"/>
  <c r="B851" i="555"/>
  <c r="AQ850" i="555"/>
  <c r="B850" i="555"/>
  <c r="AQ849" i="555"/>
  <c r="B849" i="555"/>
  <c r="AQ848" i="555"/>
  <c r="Z848" i="555"/>
  <c r="AB848" i="555" s="1"/>
  <c r="B848" i="555"/>
  <c r="AQ847" i="555"/>
  <c r="B847" i="555"/>
  <c r="AQ846" i="555"/>
  <c r="B846" i="555"/>
  <c r="AQ845" i="555"/>
  <c r="Z845" i="555"/>
  <c r="AB845" i="555" s="1"/>
  <c r="B845" i="555"/>
  <c r="AQ844" i="555"/>
  <c r="B844" i="555"/>
  <c r="AQ843" i="555"/>
  <c r="Z843" i="555"/>
  <c r="AB843" i="555" s="1"/>
  <c r="B843" i="555"/>
  <c r="AQ842" i="555"/>
  <c r="B842" i="555"/>
  <c r="AQ841" i="555"/>
  <c r="Z841" i="555"/>
  <c r="AB841" i="555" s="1"/>
  <c r="B841" i="555"/>
  <c r="AQ840" i="555"/>
  <c r="B840" i="555"/>
  <c r="AQ839" i="555"/>
  <c r="Z839" i="555"/>
  <c r="AB839" i="555" s="1"/>
  <c r="B839" i="555"/>
  <c r="AQ838" i="555"/>
  <c r="B838" i="555"/>
  <c r="AQ837" i="555"/>
  <c r="Z837" i="555"/>
  <c r="AB837" i="555" s="1"/>
  <c r="B837" i="555"/>
  <c r="AQ836" i="555"/>
  <c r="B836" i="555"/>
  <c r="AQ835" i="555"/>
  <c r="Z835" i="555"/>
  <c r="AB835" i="555" s="1"/>
  <c r="B835" i="555"/>
  <c r="AQ834" i="555"/>
  <c r="AA834" i="555"/>
  <c r="AB834" i="555" s="1"/>
  <c r="B834" i="555"/>
  <c r="AQ833" i="555"/>
  <c r="B833" i="555"/>
  <c r="AQ832" i="555"/>
  <c r="AA832" i="555"/>
  <c r="AB832" i="555" s="1"/>
  <c r="B832" i="555"/>
  <c r="AQ831" i="555"/>
  <c r="B831" i="555"/>
  <c r="B830" i="555"/>
  <c r="B829" i="555"/>
  <c r="B828" i="555"/>
  <c r="B827" i="555"/>
  <c r="B826" i="555"/>
  <c r="B825" i="555"/>
  <c r="B824" i="555"/>
  <c r="B823" i="555"/>
  <c r="B822" i="555"/>
  <c r="B821" i="555"/>
  <c r="B820" i="555"/>
  <c r="B819" i="555"/>
  <c r="B818" i="555"/>
  <c r="B817" i="555"/>
  <c r="B816" i="555"/>
  <c r="B815" i="555"/>
  <c r="B814" i="555"/>
  <c r="B813" i="555"/>
  <c r="B812" i="555"/>
  <c r="B811" i="555"/>
  <c r="B810" i="555"/>
  <c r="B809" i="555"/>
  <c r="B808" i="555"/>
  <c r="AQ807" i="555"/>
  <c r="B807" i="555"/>
  <c r="B805" i="555"/>
  <c r="B804" i="555"/>
  <c r="B803" i="555"/>
  <c r="B802" i="555"/>
  <c r="B801" i="555"/>
  <c r="B800" i="555"/>
  <c r="B799" i="555"/>
  <c r="B798" i="555"/>
  <c r="B797" i="555"/>
  <c r="B796" i="555"/>
  <c r="B795" i="555"/>
  <c r="B794" i="555"/>
  <c r="B793" i="555"/>
  <c r="AQ792" i="555"/>
  <c r="Z792" i="555"/>
  <c r="AB792" i="555" s="1"/>
  <c r="B792" i="555"/>
  <c r="B791" i="555"/>
  <c r="B790" i="555"/>
  <c r="B789" i="555"/>
  <c r="B788" i="555"/>
  <c r="B787" i="555"/>
  <c r="B786" i="555"/>
  <c r="AQ785" i="555"/>
  <c r="Z785" i="555"/>
  <c r="AB785" i="555" s="1"/>
  <c r="B785" i="555"/>
  <c r="B784" i="555"/>
  <c r="B783" i="555"/>
  <c r="B782" i="555"/>
  <c r="B781" i="555"/>
  <c r="B780" i="555"/>
  <c r="B779" i="555"/>
  <c r="B778" i="555"/>
  <c r="B777" i="555"/>
  <c r="B776" i="555"/>
  <c r="B775" i="555"/>
  <c r="AQ774" i="555"/>
  <c r="Z774" i="555"/>
  <c r="AB774" i="555" s="1"/>
  <c r="B774" i="555"/>
  <c r="AQ773" i="555"/>
  <c r="B773" i="555"/>
  <c r="AQ772" i="555"/>
  <c r="Z772" i="555"/>
  <c r="AB772" i="555" s="1"/>
  <c r="B772" i="555"/>
  <c r="AQ771" i="555"/>
  <c r="B771" i="555"/>
  <c r="AQ770" i="555"/>
  <c r="Z770" i="555"/>
  <c r="AB770" i="555" s="1"/>
  <c r="B770" i="555"/>
  <c r="AQ769" i="555"/>
  <c r="B769" i="555"/>
  <c r="AQ768" i="555"/>
  <c r="Z768" i="555"/>
  <c r="AB768" i="555" s="1"/>
  <c r="B768" i="555"/>
  <c r="B767" i="555"/>
  <c r="B766" i="555"/>
  <c r="B765" i="555"/>
  <c r="AQ764" i="555"/>
  <c r="B764" i="555"/>
  <c r="AQ763" i="555"/>
  <c r="Z763" i="555"/>
  <c r="AB763" i="555" s="1"/>
  <c r="B763" i="555"/>
  <c r="AQ762" i="555"/>
  <c r="Z762" i="555"/>
  <c r="B762" i="555"/>
  <c r="B761" i="555"/>
  <c r="AQ760" i="555"/>
  <c r="AA760" i="555"/>
  <c r="AB760" i="555" s="1"/>
  <c r="B760" i="555"/>
  <c r="AQ759" i="555"/>
  <c r="AA759" i="555"/>
  <c r="AB759" i="555" s="1"/>
  <c r="B759" i="555"/>
  <c r="AQ758" i="555"/>
  <c r="AA758" i="555"/>
  <c r="AB758" i="555" s="1"/>
  <c r="B758" i="555"/>
  <c r="AQ757" i="555"/>
  <c r="AA757" i="555"/>
  <c r="AB757" i="555" s="1"/>
  <c r="B757" i="555"/>
  <c r="AQ756" i="555"/>
  <c r="AA756" i="555"/>
  <c r="AB756" i="555" s="1"/>
  <c r="B756" i="555"/>
  <c r="AQ755" i="555"/>
  <c r="AA755" i="555"/>
  <c r="AB755" i="555" s="1"/>
  <c r="B755" i="555"/>
  <c r="AQ754" i="555"/>
  <c r="AA754" i="555"/>
  <c r="AB754" i="555" s="1"/>
  <c r="B754" i="555"/>
  <c r="AQ753" i="555"/>
  <c r="AA753" i="555"/>
  <c r="AB753" i="555" s="1"/>
  <c r="B753" i="555"/>
  <c r="AQ752" i="555"/>
  <c r="AA752" i="555"/>
  <c r="AB752" i="555" s="1"/>
  <c r="B752" i="555"/>
  <c r="AQ751" i="555"/>
  <c r="AA751" i="555"/>
  <c r="AB751" i="555" s="1"/>
  <c r="B751" i="555"/>
  <c r="AQ750" i="555"/>
  <c r="AA750" i="555"/>
  <c r="AB750" i="555" s="1"/>
  <c r="B750" i="555"/>
  <c r="AQ749" i="555"/>
  <c r="AA749" i="555"/>
  <c r="AB749" i="555" s="1"/>
  <c r="B749" i="555"/>
  <c r="AQ748" i="555"/>
  <c r="B748" i="555"/>
  <c r="AQ747" i="555"/>
  <c r="B747" i="555"/>
  <c r="AQ746" i="555"/>
  <c r="AA746" i="555"/>
  <c r="AB746" i="555" s="1"/>
  <c r="B746" i="555"/>
  <c r="AQ745" i="555"/>
  <c r="AA745" i="555"/>
  <c r="AB745" i="555" s="1"/>
  <c r="B745" i="555"/>
  <c r="AQ744" i="555"/>
  <c r="AA744" i="555"/>
  <c r="AB744" i="555" s="1"/>
  <c r="B744" i="555"/>
  <c r="AQ743" i="555"/>
  <c r="AA743" i="555"/>
  <c r="AB743" i="555" s="1"/>
  <c r="B743" i="555"/>
  <c r="AQ742" i="555"/>
  <c r="AA742" i="555"/>
  <c r="AB742" i="555" s="1"/>
  <c r="B742" i="555"/>
  <c r="AQ741" i="555"/>
  <c r="AA741" i="555"/>
  <c r="AB741" i="555" s="1"/>
  <c r="B741" i="555"/>
  <c r="AQ740" i="555"/>
  <c r="AA740" i="555"/>
  <c r="AB740" i="555" s="1"/>
  <c r="B740" i="555"/>
  <c r="AQ739" i="555"/>
  <c r="AA739" i="555"/>
  <c r="AB739" i="555" s="1"/>
  <c r="B739" i="555"/>
  <c r="AQ738" i="555"/>
  <c r="AA738" i="555"/>
  <c r="AB738" i="555" s="1"/>
  <c r="B738" i="555"/>
  <c r="AQ737" i="555"/>
  <c r="AA737" i="555"/>
  <c r="AB737" i="555" s="1"/>
  <c r="B737" i="555"/>
  <c r="AQ736" i="555"/>
  <c r="AA736" i="555"/>
  <c r="AB736" i="555" s="1"/>
  <c r="B736" i="555"/>
  <c r="B735" i="555"/>
  <c r="B734" i="555"/>
  <c r="B733" i="555"/>
  <c r="B732" i="555"/>
  <c r="B731" i="555"/>
  <c r="B730" i="555"/>
  <c r="AQ729" i="555"/>
  <c r="AA729" i="555"/>
  <c r="AB729" i="555" s="1"/>
  <c r="B729" i="555"/>
  <c r="AQ728" i="555"/>
  <c r="AA728" i="555"/>
  <c r="AB728" i="555" s="1"/>
  <c r="B728" i="555"/>
  <c r="AQ727" i="555"/>
  <c r="AA727" i="555"/>
  <c r="AB727" i="555" s="1"/>
  <c r="B727" i="555"/>
  <c r="AQ726" i="555"/>
  <c r="AA726" i="555"/>
  <c r="AB726" i="555" s="1"/>
  <c r="B726" i="555"/>
  <c r="AQ725" i="555"/>
  <c r="AA725" i="555"/>
  <c r="AB725" i="555" s="1"/>
  <c r="B725" i="555"/>
  <c r="AQ724" i="555"/>
  <c r="AA724" i="555"/>
  <c r="AB724" i="555" s="1"/>
  <c r="B724" i="555"/>
  <c r="AQ723" i="555"/>
  <c r="AA723" i="555"/>
  <c r="AB723" i="555" s="1"/>
  <c r="B723" i="555"/>
  <c r="AQ722" i="555"/>
  <c r="AA722" i="555"/>
  <c r="AB722" i="555" s="1"/>
  <c r="B722" i="555"/>
  <c r="B721" i="555"/>
  <c r="B720" i="555"/>
  <c r="AQ719" i="555"/>
  <c r="AA719" i="555"/>
  <c r="AB719" i="555" s="1"/>
  <c r="B719" i="555"/>
  <c r="AQ718" i="555"/>
  <c r="AA718" i="555"/>
  <c r="AB718" i="555" s="1"/>
  <c r="B718" i="555"/>
  <c r="AQ717" i="555"/>
  <c r="AA717" i="555"/>
  <c r="AB717" i="555" s="1"/>
  <c r="B717" i="555"/>
  <c r="AQ716" i="555"/>
  <c r="B716" i="555"/>
  <c r="AQ715" i="555"/>
  <c r="AA715" i="555"/>
  <c r="AB715" i="555" s="1"/>
  <c r="B715" i="555"/>
  <c r="AQ714" i="555"/>
  <c r="AA714" i="555"/>
  <c r="AB714" i="555" s="1"/>
  <c r="B714" i="555"/>
  <c r="AQ713" i="555"/>
  <c r="AA713" i="555"/>
  <c r="AB713" i="555" s="1"/>
  <c r="B713" i="555"/>
  <c r="B712" i="555"/>
  <c r="AQ711" i="555"/>
  <c r="AA711" i="555"/>
  <c r="AB711" i="555" s="1"/>
  <c r="B711" i="555"/>
  <c r="AQ710" i="555"/>
  <c r="AA710" i="555"/>
  <c r="AB710" i="555" s="1"/>
  <c r="B710" i="555"/>
  <c r="AQ709" i="555"/>
  <c r="AA709" i="555"/>
  <c r="AB709" i="555" s="1"/>
  <c r="B709" i="555"/>
  <c r="AQ708" i="555"/>
  <c r="AA708" i="555"/>
  <c r="AB708" i="555" s="1"/>
  <c r="B708" i="555"/>
  <c r="AQ707" i="555"/>
  <c r="AA707" i="555"/>
  <c r="B707" i="555"/>
  <c r="U706" i="555"/>
  <c r="S706" i="555"/>
  <c r="R706" i="555"/>
  <c r="Q706" i="555"/>
  <c r="P706" i="555"/>
  <c r="O706" i="555"/>
  <c r="N706" i="555"/>
  <c r="M706" i="555"/>
  <c r="L706" i="555"/>
  <c r="K706" i="555"/>
  <c r="J706" i="555"/>
  <c r="I706" i="555"/>
  <c r="H706" i="555"/>
  <c r="B706" i="555"/>
  <c r="B705" i="555"/>
  <c r="B704" i="555"/>
  <c r="B703" i="555"/>
  <c r="B702" i="555"/>
  <c r="B701" i="555"/>
  <c r="B700" i="555"/>
  <c r="B699" i="555"/>
  <c r="AQ690" i="555"/>
  <c r="B690" i="555"/>
  <c r="B689" i="555"/>
  <c r="B688" i="555"/>
  <c r="B687" i="555"/>
  <c r="AQ686" i="555"/>
  <c r="Y686" i="555"/>
  <c r="AB686" i="555" s="1"/>
  <c r="B686" i="555"/>
  <c r="B684" i="555"/>
  <c r="B683" i="555"/>
  <c r="B682" i="555"/>
  <c r="AQ681" i="555"/>
  <c r="B681" i="555"/>
  <c r="AQ680" i="555"/>
  <c r="Y680" i="555"/>
  <c r="AB680" i="555" s="1"/>
  <c r="B680" i="555"/>
  <c r="B679" i="555"/>
  <c r="AQ678" i="555"/>
  <c r="B678" i="555"/>
  <c r="B677" i="555"/>
  <c r="B676" i="555"/>
  <c r="B675" i="555"/>
  <c r="B674" i="555"/>
  <c r="B673" i="555"/>
  <c r="B672" i="555"/>
  <c r="B671" i="555"/>
  <c r="AQ670" i="555"/>
  <c r="Y670" i="555"/>
  <c r="AB670" i="555" s="1"/>
  <c r="B670" i="555"/>
  <c r="AQ669" i="555"/>
  <c r="B669" i="555"/>
  <c r="AQ668" i="555"/>
  <c r="Y668" i="555"/>
  <c r="AB668" i="555" s="1"/>
  <c r="B668" i="555"/>
  <c r="AQ667" i="555"/>
  <c r="Y667" i="555"/>
  <c r="AB667" i="555" s="1"/>
  <c r="B667" i="555"/>
  <c r="AD666" i="555"/>
  <c r="Q55" i="240" s="1"/>
  <c r="E55" i="6" s="1"/>
  <c r="B666" i="555"/>
  <c r="AQ665" i="555"/>
  <c r="B665" i="555"/>
  <c r="AQ664" i="555"/>
  <c r="Y664" i="555"/>
  <c r="AB664" i="555" s="1"/>
  <c r="B664" i="555"/>
  <c r="B663" i="555"/>
  <c r="B662" i="555"/>
  <c r="B661" i="555"/>
  <c r="B660" i="555"/>
  <c r="B659" i="555"/>
  <c r="B658" i="555"/>
  <c r="Y657" i="555"/>
  <c r="AB657" i="555" s="1"/>
  <c r="B657" i="555"/>
  <c r="Y656" i="555"/>
  <c r="AB656" i="555" s="1"/>
  <c r="B656" i="555"/>
  <c r="B655" i="555"/>
  <c r="AQ654" i="555"/>
  <c r="Y654" i="555"/>
  <c r="AB654" i="555" s="1"/>
  <c r="B654" i="555"/>
  <c r="B653" i="555"/>
  <c r="AQ652" i="555"/>
  <c r="Y652" i="555"/>
  <c r="AB652" i="555" s="1"/>
  <c r="B652" i="555"/>
  <c r="B651" i="555"/>
  <c r="B650" i="555"/>
  <c r="B649" i="555"/>
  <c r="AD648" i="555"/>
  <c r="Q79" i="240" s="1"/>
  <c r="E79" i="6" s="1"/>
  <c r="B648" i="555"/>
  <c r="AQ647" i="555"/>
  <c r="B647" i="555"/>
  <c r="AQ646" i="555"/>
  <c r="Y646" i="555"/>
  <c r="AB646" i="555" s="1"/>
  <c r="B646" i="555"/>
  <c r="AQ645" i="555"/>
  <c r="B645" i="555"/>
  <c r="B644" i="555"/>
  <c r="AQ643" i="555"/>
  <c r="B643" i="555"/>
  <c r="B642" i="555"/>
  <c r="B641" i="555"/>
  <c r="AQ640" i="555"/>
  <c r="Y640" i="555"/>
  <c r="AB640" i="555" s="1"/>
  <c r="B640" i="555"/>
  <c r="B639" i="555"/>
  <c r="AQ638" i="555"/>
  <c r="Y638" i="555"/>
  <c r="AB638" i="555" s="1"/>
  <c r="B638" i="555"/>
  <c r="B637" i="555"/>
  <c r="AD636" i="555"/>
  <c r="Q54" i="240" s="1"/>
  <c r="E54" i="6" s="1"/>
  <c r="B636" i="555"/>
  <c r="B635" i="555"/>
  <c r="B634" i="555"/>
  <c r="B633" i="555"/>
  <c r="AQ632" i="555"/>
  <c r="Y632" i="555"/>
  <c r="AB632" i="555" s="1"/>
  <c r="B632" i="555"/>
  <c r="B631" i="555"/>
  <c r="B630" i="555"/>
  <c r="AQ629" i="555"/>
  <c r="B629" i="555"/>
  <c r="AQ628" i="555"/>
  <c r="B628" i="555"/>
  <c r="AQ627" i="555"/>
  <c r="B627" i="555"/>
  <c r="B626" i="555"/>
  <c r="B625" i="555"/>
  <c r="B624" i="555"/>
  <c r="AQ623" i="555"/>
  <c r="B623" i="555"/>
  <c r="B622" i="555"/>
  <c r="B621" i="555"/>
  <c r="B620" i="555"/>
  <c r="AQ619" i="555"/>
  <c r="B619" i="555"/>
  <c r="B618" i="555"/>
  <c r="AQ617" i="555"/>
  <c r="B617" i="555"/>
  <c r="AQ616" i="555"/>
  <c r="B616" i="555"/>
  <c r="AQ615" i="555"/>
  <c r="B615" i="555"/>
  <c r="AQ614" i="555"/>
  <c r="B614" i="555"/>
  <c r="AQ613" i="555"/>
  <c r="B613" i="555"/>
  <c r="AQ612" i="555"/>
  <c r="B612" i="555"/>
  <c r="AQ611" i="555"/>
  <c r="B611" i="555"/>
  <c r="AQ610" i="555"/>
  <c r="B610" i="555"/>
  <c r="AQ609" i="555"/>
  <c r="B609" i="555"/>
  <c r="AQ608" i="555"/>
  <c r="B608" i="555"/>
  <c r="AQ607" i="555"/>
  <c r="B607" i="555"/>
  <c r="AQ606" i="555"/>
  <c r="B606" i="555"/>
  <c r="AQ605" i="555"/>
  <c r="B605" i="555"/>
  <c r="AQ604" i="555"/>
  <c r="B604" i="555"/>
  <c r="B603" i="555"/>
  <c r="AQ602" i="555"/>
  <c r="B602" i="555"/>
  <c r="AQ601" i="555"/>
  <c r="B601" i="555"/>
  <c r="AQ600" i="555"/>
  <c r="B600" i="555"/>
  <c r="AQ599" i="555"/>
  <c r="B599" i="555"/>
  <c r="AQ598" i="555"/>
  <c r="B598" i="555"/>
  <c r="AQ596" i="555"/>
  <c r="B596" i="555"/>
  <c r="AQ595" i="555"/>
  <c r="B595" i="555"/>
  <c r="AQ594" i="555"/>
  <c r="B594" i="555"/>
  <c r="AQ570" i="555"/>
  <c r="B570" i="555"/>
  <c r="B569" i="555"/>
  <c r="AQ563" i="555"/>
  <c r="B563" i="555"/>
  <c r="B562" i="555"/>
  <c r="B561" i="555"/>
  <c r="AQ560" i="555"/>
  <c r="B560" i="555"/>
  <c r="B558" i="555"/>
  <c r="AQ557" i="555"/>
  <c r="B557" i="555"/>
  <c r="B556" i="555"/>
  <c r="B555" i="555"/>
  <c r="B554" i="555"/>
  <c r="B553" i="555"/>
  <c r="B552" i="555"/>
  <c r="B551" i="555"/>
  <c r="B550" i="555"/>
  <c r="B547" i="555"/>
  <c r="B546" i="555"/>
  <c r="B545" i="555"/>
  <c r="B544" i="555"/>
  <c r="B543" i="555"/>
  <c r="B542" i="555"/>
  <c r="B541" i="555"/>
  <c r="B540" i="555"/>
  <c r="B539" i="555"/>
  <c r="B538" i="555"/>
  <c r="B537" i="555"/>
  <c r="B536" i="555"/>
  <c r="B535" i="555"/>
  <c r="B534" i="555"/>
  <c r="AQ533" i="555"/>
  <c r="B533" i="555"/>
  <c r="AQ532" i="555"/>
  <c r="B532" i="555"/>
  <c r="AQ531" i="555"/>
  <c r="B531" i="555"/>
  <c r="AQ530" i="555"/>
  <c r="B530" i="555"/>
  <c r="B529" i="555"/>
  <c r="AQ528" i="555"/>
  <c r="B528" i="555"/>
  <c r="AQ527" i="555"/>
  <c r="B527" i="555"/>
  <c r="AQ526" i="555"/>
  <c r="B526" i="555"/>
  <c r="AQ525" i="555"/>
  <c r="B525" i="555"/>
  <c r="B524" i="555"/>
  <c r="AQ523" i="555"/>
  <c r="B523" i="555"/>
  <c r="AQ522" i="555"/>
  <c r="B522" i="555"/>
  <c r="AQ521" i="555"/>
  <c r="B521" i="555"/>
  <c r="B520" i="555"/>
  <c r="AQ519" i="555"/>
  <c r="B519" i="555"/>
  <c r="AQ518" i="555"/>
  <c r="B518" i="555"/>
  <c r="B517" i="555"/>
  <c r="AQ516" i="555"/>
  <c r="B516" i="555"/>
  <c r="AQ515" i="555"/>
  <c r="B515" i="555"/>
  <c r="B514" i="555"/>
  <c r="B513" i="555"/>
  <c r="AQ512" i="555"/>
  <c r="B512" i="555"/>
  <c r="B511" i="555"/>
  <c r="AQ510" i="555"/>
  <c r="B510" i="555"/>
  <c r="AQ509" i="555"/>
  <c r="B509" i="555"/>
  <c r="AQ508" i="555"/>
  <c r="B508" i="555"/>
  <c r="B507" i="555"/>
  <c r="AQ506" i="555"/>
  <c r="B506" i="555"/>
  <c r="AQ505" i="555"/>
  <c r="B505" i="555"/>
  <c r="B504" i="555"/>
  <c r="B503" i="555"/>
  <c r="AQ502" i="555"/>
  <c r="B502" i="555"/>
  <c r="AQ501" i="555"/>
  <c r="B501" i="555"/>
  <c r="AQ500" i="555"/>
  <c r="B500" i="555"/>
  <c r="AQ499" i="555"/>
  <c r="B499" i="555"/>
  <c r="AQ498" i="555"/>
  <c r="B498" i="555"/>
  <c r="AQ497" i="555"/>
  <c r="B497" i="555"/>
  <c r="AQ496" i="555"/>
  <c r="B496" i="555"/>
  <c r="AQ495" i="555"/>
  <c r="B495" i="555"/>
  <c r="AQ494" i="555"/>
  <c r="B494" i="555"/>
  <c r="AQ493" i="555"/>
  <c r="B493" i="555"/>
  <c r="AQ492" i="555"/>
  <c r="B492" i="555"/>
  <c r="AQ491" i="555"/>
  <c r="B491" i="555"/>
  <c r="AQ490" i="555"/>
  <c r="B490" i="555"/>
  <c r="AQ489" i="555"/>
  <c r="B489" i="555"/>
  <c r="B488" i="555"/>
  <c r="AQ487" i="555"/>
  <c r="Y487" i="555"/>
  <c r="AB487" i="555" s="1"/>
  <c r="B487" i="555"/>
  <c r="B486" i="555"/>
  <c r="B485" i="555"/>
  <c r="B484" i="555"/>
  <c r="AQ483" i="555"/>
  <c r="AA483" i="555"/>
  <c r="AB483" i="555" s="1"/>
  <c r="B483" i="555"/>
  <c r="AQ482" i="555"/>
  <c r="Y482" i="555"/>
  <c r="AB482" i="555" s="1"/>
  <c r="B482" i="555"/>
  <c r="AQ481" i="555"/>
  <c r="Y481" i="555"/>
  <c r="AB481" i="555" s="1"/>
  <c r="B481" i="555"/>
  <c r="AQ480" i="555"/>
  <c r="Y480" i="555"/>
  <c r="AB480" i="555" s="1"/>
  <c r="B480" i="555"/>
  <c r="AQ479" i="555"/>
  <c r="Y479" i="555"/>
  <c r="AB479" i="555" s="1"/>
  <c r="B479" i="555"/>
  <c r="AQ478" i="555"/>
  <c r="Y478" i="555"/>
  <c r="AB478" i="555" s="1"/>
  <c r="B478" i="555"/>
  <c r="AQ464" i="555"/>
  <c r="Y464" i="555"/>
  <c r="AB464" i="555" s="1"/>
  <c r="B464" i="555"/>
  <c r="AQ461" i="555"/>
  <c r="Y461" i="555"/>
  <c r="AB461" i="555" s="1"/>
  <c r="B461" i="555"/>
  <c r="B460" i="555"/>
  <c r="AQ459" i="555"/>
  <c r="Y459" i="555"/>
  <c r="AB459" i="555" s="1"/>
  <c r="B459" i="555"/>
  <c r="AQ458" i="555"/>
  <c r="Y458" i="555"/>
  <c r="AB458" i="555" s="1"/>
  <c r="B458" i="555"/>
  <c r="AQ457" i="555"/>
  <c r="Y457" i="555"/>
  <c r="AB457" i="555" s="1"/>
  <c r="B457" i="555"/>
  <c r="AQ456" i="555"/>
  <c r="Y456" i="555"/>
  <c r="AB456" i="555" s="1"/>
  <c r="B456" i="555"/>
  <c r="AQ455" i="555"/>
  <c r="Y455" i="555"/>
  <c r="AB455" i="555" s="1"/>
  <c r="B455" i="555"/>
  <c r="AQ454" i="555"/>
  <c r="Y454" i="555"/>
  <c r="AB454" i="555" s="1"/>
  <c r="B454" i="555"/>
  <c r="B453" i="555"/>
  <c r="B452" i="555"/>
  <c r="B451" i="555"/>
  <c r="AQ449" i="555"/>
  <c r="AA449" i="555"/>
  <c r="AB449" i="555" s="1"/>
  <c r="B449" i="555"/>
  <c r="AQ448" i="555"/>
  <c r="Y448" i="555"/>
  <c r="AB448" i="555" s="1"/>
  <c r="B448" i="555"/>
  <c r="AQ447" i="555"/>
  <c r="AA447" i="555"/>
  <c r="AB447" i="555" s="1"/>
  <c r="B447" i="555"/>
  <c r="B446" i="555"/>
  <c r="AQ445" i="555"/>
  <c r="Y445" i="555"/>
  <c r="AB445" i="555" s="1"/>
  <c r="B445" i="555"/>
  <c r="AQ444" i="555"/>
  <c r="Y444" i="555"/>
  <c r="AB444" i="555" s="1"/>
  <c r="B444" i="555"/>
  <c r="B443" i="555"/>
  <c r="AQ442" i="555"/>
  <c r="Y442" i="555"/>
  <c r="AB442" i="555" s="1"/>
  <c r="B442" i="555"/>
  <c r="AQ441" i="555"/>
  <c r="Y441" i="555"/>
  <c r="AB441" i="555" s="1"/>
  <c r="B441" i="555"/>
  <c r="B439" i="555"/>
  <c r="B438" i="555"/>
  <c r="B437" i="555"/>
  <c r="AQ436" i="555"/>
  <c r="Y436" i="555"/>
  <c r="AB436" i="555" s="1"/>
  <c r="B436" i="555"/>
  <c r="AQ435" i="555"/>
  <c r="Y435" i="555"/>
  <c r="AB435" i="555" s="1"/>
  <c r="B435" i="555"/>
  <c r="AQ434" i="555"/>
  <c r="Y434" i="555"/>
  <c r="AB434" i="555" s="1"/>
  <c r="B434" i="555"/>
  <c r="AQ433" i="555"/>
  <c r="Y433" i="555"/>
  <c r="AB433" i="555" s="1"/>
  <c r="B433" i="555"/>
  <c r="AQ432" i="555"/>
  <c r="Y432" i="555"/>
  <c r="AB432" i="555" s="1"/>
  <c r="B432" i="555"/>
  <c r="AQ431" i="555"/>
  <c r="Y431" i="555"/>
  <c r="AB431" i="555" s="1"/>
  <c r="B431" i="555"/>
  <c r="AQ430" i="555"/>
  <c r="Y430" i="555"/>
  <c r="AB430" i="555" s="1"/>
  <c r="B430" i="555"/>
  <c r="AQ429" i="555"/>
  <c r="Y429" i="555"/>
  <c r="AB429" i="555" s="1"/>
  <c r="B429" i="555"/>
  <c r="AQ428" i="555"/>
  <c r="Y428" i="555"/>
  <c r="AB428" i="555" s="1"/>
  <c r="B428" i="555"/>
  <c r="AQ427" i="555"/>
  <c r="Y427" i="555"/>
  <c r="AB427" i="555" s="1"/>
  <c r="B427" i="555"/>
  <c r="AQ407" i="555"/>
  <c r="Y407" i="555"/>
  <c r="AB407" i="555" s="1"/>
  <c r="B407" i="555"/>
  <c r="B406" i="555"/>
  <c r="B405" i="555"/>
  <c r="B404" i="555"/>
  <c r="AQ403" i="555"/>
  <c r="Y403" i="555"/>
  <c r="AB403" i="555" s="1"/>
  <c r="B403" i="555"/>
  <c r="B402" i="555"/>
  <c r="B401" i="555"/>
  <c r="B400" i="555"/>
  <c r="B399" i="555"/>
  <c r="AQ398" i="555"/>
  <c r="Y398" i="555"/>
  <c r="AB398" i="555" s="1"/>
  <c r="B398" i="555"/>
  <c r="B397" i="555"/>
  <c r="B396" i="555"/>
  <c r="B395" i="555"/>
  <c r="B394" i="555"/>
  <c r="AQ393" i="555"/>
  <c r="Y393" i="555"/>
  <c r="AB393" i="555" s="1"/>
  <c r="B393" i="555"/>
  <c r="B392" i="555"/>
  <c r="AQ391" i="555"/>
  <c r="Y391" i="555"/>
  <c r="AB391" i="555" s="1"/>
  <c r="B391" i="555"/>
  <c r="B390" i="555"/>
  <c r="B389" i="555"/>
  <c r="B388" i="555"/>
  <c r="B387" i="555"/>
  <c r="B386" i="555"/>
  <c r="AQ385" i="555"/>
  <c r="Y385" i="555"/>
  <c r="AB385" i="555" s="1"/>
  <c r="B385" i="555"/>
  <c r="B384" i="555"/>
  <c r="B383" i="555"/>
  <c r="B382" i="555"/>
  <c r="AQ381" i="555"/>
  <c r="Y381" i="555"/>
  <c r="AB381" i="555" s="1"/>
  <c r="B381" i="555"/>
  <c r="B380" i="555"/>
  <c r="B379" i="555"/>
  <c r="B378" i="555"/>
  <c r="AQ377" i="555"/>
  <c r="Y377" i="555"/>
  <c r="AB377" i="555" s="1"/>
  <c r="B377" i="555"/>
  <c r="AQ376" i="555"/>
  <c r="Y376" i="555"/>
  <c r="AB376" i="555" s="1"/>
  <c r="B376" i="555"/>
  <c r="AQ375" i="555"/>
  <c r="Y375" i="555"/>
  <c r="AB375" i="555" s="1"/>
  <c r="B375" i="555"/>
  <c r="AQ374" i="555"/>
  <c r="Y374" i="555"/>
  <c r="AB374" i="555" s="1"/>
  <c r="B374" i="555"/>
  <c r="AQ373" i="555"/>
  <c r="Y373" i="555"/>
  <c r="AB373" i="555" s="1"/>
  <c r="B373" i="555"/>
  <c r="AQ372" i="555"/>
  <c r="Y372" i="555"/>
  <c r="AB372" i="555" s="1"/>
  <c r="B372" i="555"/>
  <c r="AQ371" i="555"/>
  <c r="Y371" i="555"/>
  <c r="AB371" i="555" s="1"/>
  <c r="B371" i="555"/>
  <c r="AQ370" i="555"/>
  <c r="Y370" i="555"/>
  <c r="AB370" i="555" s="1"/>
  <c r="B370" i="555"/>
  <c r="AQ369" i="555"/>
  <c r="Y369" i="555"/>
  <c r="AB369" i="555" s="1"/>
  <c r="B369" i="555"/>
  <c r="Q14" i="240"/>
  <c r="E14" i="6" s="1"/>
  <c r="Q18" i="240"/>
  <c r="E18" i="6" s="1"/>
  <c r="B368" i="555"/>
  <c r="B367" i="555"/>
  <c r="B366" i="555"/>
  <c r="B365" i="555"/>
  <c r="B364" i="555"/>
  <c r="B363" i="555"/>
  <c r="B362" i="555"/>
  <c r="B361" i="555"/>
  <c r="AQ360" i="555"/>
  <c r="Y360" i="555"/>
  <c r="AB360" i="555" s="1"/>
  <c r="B360" i="555"/>
  <c r="AQ359" i="555"/>
  <c r="Y359" i="555"/>
  <c r="AB359" i="555" s="1"/>
  <c r="B359" i="555"/>
  <c r="AQ358" i="555"/>
  <c r="Y358" i="555"/>
  <c r="AB358" i="555" s="1"/>
  <c r="B358" i="555"/>
  <c r="AQ357" i="555"/>
  <c r="Y357" i="555"/>
  <c r="AB357" i="555" s="1"/>
  <c r="B357" i="555"/>
  <c r="B356" i="555"/>
  <c r="B355" i="555"/>
  <c r="B354" i="555"/>
  <c r="B353" i="555"/>
  <c r="B352" i="555"/>
  <c r="B351" i="555"/>
  <c r="B350" i="555"/>
  <c r="B349" i="555"/>
  <c r="B348" i="555"/>
  <c r="B347" i="555"/>
  <c r="B346" i="555"/>
  <c r="B345" i="555"/>
  <c r="B344" i="555"/>
  <c r="B343" i="555"/>
  <c r="B342" i="555"/>
  <c r="B341" i="555"/>
  <c r="B340" i="555"/>
  <c r="B339" i="555"/>
  <c r="B338" i="555"/>
  <c r="B337" i="555"/>
  <c r="B336" i="555"/>
  <c r="B335" i="555"/>
  <c r="B334" i="555"/>
  <c r="B333" i="555"/>
  <c r="B332" i="555"/>
  <c r="B331" i="555"/>
  <c r="B330" i="555"/>
  <c r="B329" i="555"/>
  <c r="B328" i="555"/>
  <c r="B327" i="555"/>
  <c r="B326" i="555"/>
  <c r="AQ325" i="555"/>
  <c r="Y325" i="555"/>
  <c r="AB325" i="555" s="1"/>
  <c r="B325" i="555"/>
  <c r="B324" i="555"/>
  <c r="AD323" i="555"/>
  <c r="Q21" i="240" s="1"/>
  <c r="E21" i="6" s="1"/>
  <c r="B323" i="555"/>
  <c r="AQ322" i="555"/>
  <c r="Y322" i="555"/>
  <c r="AB322" i="555" s="1"/>
  <c r="B322" i="555"/>
  <c r="Q17" i="240"/>
  <c r="E17" i="6" s="1"/>
  <c r="B321" i="555"/>
  <c r="B320" i="555"/>
  <c r="AQ319" i="555"/>
  <c r="Y319" i="555"/>
  <c r="AB319" i="555" s="1"/>
  <c r="B319" i="555"/>
  <c r="B318" i="555"/>
  <c r="AQ317" i="555"/>
  <c r="B317" i="555"/>
  <c r="B316" i="555"/>
  <c r="B315" i="555"/>
  <c r="B314" i="555"/>
  <c r="B313" i="555"/>
  <c r="B312" i="555"/>
  <c r="B311" i="555"/>
  <c r="B310" i="555"/>
  <c r="B309" i="555"/>
  <c r="B308" i="555"/>
  <c r="B307" i="555"/>
  <c r="B306" i="555"/>
  <c r="B305" i="555"/>
  <c r="B304" i="555"/>
  <c r="B303" i="555"/>
  <c r="B302" i="555"/>
  <c r="B301" i="555"/>
  <c r="B298" i="555"/>
  <c r="B297" i="555"/>
  <c r="B296" i="555"/>
  <c r="AQ295" i="555"/>
  <c r="B295" i="555"/>
  <c r="AQ294" i="555"/>
  <c r="B294" i="555"/>
  <c r="AQ293" i="555"/>
  <c r="B293" i="555"/>
  <c r="AQ292" i="555"/>
  <c r="B292" i="555"/>
  <c r="B291" i="555"/>
  <c r="AQ290" i="555"/>
  <c r="B290" i="555"/>
  <c r="B289" i="555"/>
  <c r="AD288" i="555"/>
  <c r="Q33" i="240" s="1"/>
  <c r="E33" i="6" s="1"/>
  <c r="B288" i="555"/>
  <c r="AD287" i="555"/>
  <c r="Q32" i="240" s="1"/>
  <c r="E32" i="6" s="1"/>
  <c r="B287" i="555"/>
  <c r="AQ286" i="555"/>
  <c r="B286" i="555"/>
  <c r="AD285" i="555"/>
  <c r="Q31" i="240" s="1"/>
  <c r="E31" i="6" s="1"/>
  <c r="B285" i="555"/>
  <c r="AQ284" i="555"/>
  <c r="B284" i="555"/>
  <c r="AD283" i="555"/>
  <c r="B283" i="555"/>
  <c r="AQ282" i="555"/>
  <c r="B282" i="555"/>
  <c r="B281" i="555"/>
  <c r="AD280" i="555"/>
  <c r="Q30" i="240" s="1"/>
  <c r="E30" i="6" s="1"/>
  <c r="B280" i="555"/>
  <c r="Q28" i="240"/>
  <c r="E28" i="6" s="1"/>
  <c r="Q26" i="240"/>
  <c r="E26" i="6" s="1"/>
  <c r="AQ278" i="555"/>
  <c r="B278" i="555"/>
  <c r="AQ277" i="555"/>
  <c r="B277" i="555"/>
  <c r="AQ276" i="555"/>
  <c r="B276" i="555"/>
  <c r="AQ275" i="555"/>
  <c r="B275" i="555"/>
  <c r="AQ274" i="555"/>
  <c r="B274" i="555"/>
  <c r="AQ273" i="555"/>
  <c r="B273" i="555"/>
  <c r="AQ272" i="555"/>
  <c r="B272" i="555"/>
  <c r="AQ271" i="555"/>
  <c r="B271" i="555"/>
  <c r="AQ270" i="555"/>
  <c r="B270" i="555"/>
  <c r="AQ269" i="555"/>
  <c r="B269" i="555"/>
  <c r="AQ268" i="555"/>
  <c r="B268" i="555"/>
  <c r="AQ267" i="555"/>
  <c r="B267" i="555"/>
  <c r="AQ266" i="555"/>
  <c r="B266" i="555"/>
  <c r="AQ265" i="555"/>
  <c r="B265" i="555"/>
  <c r="AQ264" i="555"/>
  <c r="B264" i="555"/>
  <c r="AQ263" i="555"/>
  <c r="B263" i="555"/>
  <c r="AQ262" i="555"/>
  <c r="B262" i="555"/>
  <c r="AQ261" i="555"/>
  <c r="B261" i="555"/>
  <c r="AQ260" i="555"/>
  <c r="B260" i="555"/>
  <c r="AQ259" i="555"/>
  <c r="B259" i="555"/>
  <c r="AQ258" i="555"/>
  <c r="B258" i="555"/>
  <c r="AQ257" i="555"/>
  <c r="B257" i="555"/>
  <c r="AQ256" i="555"/>
  <c r="B256" i="555"/>
  <c r="AQ255" i="555"/>
  <c r="B255" i="555"/>
  <c r="AQ254" i="555"/>
  <c r="B254" i="555"/>
  <c r="AQ253" i="555"/>
  <c r="B253" i="555"/>
  <c r="AQ252" i="555"/>
  <c r="B252" i="555"/>
  <c r="AQ251" i="555"/>
  <c r="B251" i="555"/>
  <c r="B250" i="555"/>
  <c r="B249" i="555"/>
  <c r="B248" i="555"/>
  <c r="B247" i="555"/>
  <c r="AQ244" i="555"/>
  <c r="B244" i="555"/>
  <c r="AQ243" i="555"/>
  <c r="B243" i="555"/>
  <c r="AQ242" i="555"/>
  <c r="B242" i="555"/>
  <c r="AQ241" i="555"/>
  <c r="B241" i="555"/>
  <c r="AQ240" i="555"/>
  <c r="B240" i="555"/>
  <c r="AQ239" i="555"/>
  <c r="B239" i="555"/>
  <c r="AQ238" i="555"/>
  <c r="B238" i="555"/>
  <c r="AQ237" i="555"/>
  <c r="B237" i="555"/>
  <c r="AQ236" i="555"/>
  <c r="B236" i="555"/>
  <c r="AQ235" i="555"/>
  <c r="B235" i="555"/>
  <c r="AQ234" i="555"/>
  <c r="B234" i="555"/>
  <c r="AQ233" i="555"/>
  <c r="B233" i="555"/>
  <c r="AQ232" i="555"/>
  <c r="B232" i="555"/>
  <c r="AQ231" i="555"/>
  <c r="B231" i="555"/>
  <c r="AQ230" i="555"/>
  <c r="B230" i="555"/>
  <c r="AQ229" i="555"/>
  <c r="B229" i="555"/>
  <c r="AQ228" i="555"/>
  <c r="B228" i="555"/>
  <c r="AQ227" i="555"/>
  <c r="B227" i="555"/>
  <c r="AQ226" i="555"/>
  <c r="B226" i="555"/>
  <c r="B225" i="555"/>
  <c r="B223" i="555"/>
  <c r="AQ222" i="555"/>
  <c r="B222" i="555"/>
  <c r="AQ221" i="555"/>
  <c r="B221" i="555"/>
  <c r="AQ220" i="555"/>
  <c r="B220" i="555"/>
  <c r="AQ219" i="555"/>
  <c r="B219" i="555"/>
  <c r="AQ218" i="555"/>
  <c r="B218" i="555"/>
  <c r="AQ217" i="555"/>
  <c r="B217" i="555"/>
  <c r="B215" i="555"/>
  <c r="AQ214" i="555"/>
  <c r="B214" i="555"/>
  <c r="B213" i="555"/>
  <c r="AQ212" i="555"/>
  <c r="B212" i="555"/>
  <c r="AQ211" i="555"/>
  <c r="B211" i="555"/>
  <c r="AQ210" i="555"/>
  <c r="B210" i="555"/>
  <c r="AQ209" i="555"/>
  <c r="B209" i="555"/>
  <c r="AQ208" i="555"/>
  <c r="B208" i="555"/>
  <c r="AG207" i="555"/>
  <c r="AQ207" i="555"/>
  <c r="B207" i="555"/>
  <c r="AG206" i="555"/>
  <c r="AQ206" i="555"/>
  <c r="B206" i="555"/>
  <c r="AG205" i="555"/>
  <c r="AQ205" i="555"/>
  <c r="B205" i="555"/>
  <c r="AG204" i="555"/>
  <c r="AQ204" i="555"/>
  <c r="B204" i="555"/>
  <c r="AG203" i="555"/>
  <c r="AQ203" i="555"/>
  <c r="B203" i="555"/>
  <c r="AG202" i="555"/>
  <c r="AQ202" i="555"/>
  <c r="B202" i="555"/>
  <c r="AG201" i="555"/>
  <c r="AQ201" i="555"/>
  <c r="B201" i="555"/>
  <c r="AG200" i="555"/>
  <c r="AQ200" i="555"/>
  <c r="B200" i="555"/>
  <c r="B199" i="555"/>
  <c r="AG198" i="555"/>
  <c r="AQ198" i="555"/>
  <c r="B198" i="555"/>
  <c r="AG197" i="555"/>
  <c r="AQ197" i="555"/>
  <c r="B197" i="555"/>
  <c r="AG196" i="555"/>
  <c r="AQ196" i="555"/>
  <c r="B196" i="555"/>
  <c r="AG195" i="555"/>
  <c r="AQ195" i="555"/>
  <c r="B195" i="555"/>
  <c r="AG194" i="555"/>
  <c r="AG193" i="555"/>
  <c r="AQ193" i="555"/>
  <c r="B193" i="555"/>
  <c r="AG192" i="555"/>
  <c r="AQ192" i="555"/>
  <c r="B192" i="555"/>
  <c r="AG191" i="555"/>
  <c r="AQ191" i="555"/>
  <c r="B191" i="555"/>
  <c r="AG190" i="555"/>
  <c r="AQ190" i="555"/>
  <c r="B190" i="555"/>
  <c r="AG189" i="555"/>
  <c r="AQ189" i="555"/>
  <c r="B189" i="555"/>
  <c r="AG188" i="555"/>
  <c r="AQ188" i="555"/>
  <c r="B188" i="555"/>
  <c r="AG187" i="555"/>
  <c r="AQ187" i="555"/>
  <c r="B187" i="555"/>
  <c r="AG186" i="555"/>
  <c r="AQ186" i="555"/>
  <c r="B186" i="555"/>
  <c r="AG185" i="555"/>
  <c r="AQ185" i="555"/>
  <c r="B185" i="555"/>
  <c r="AG184" i="555"/>
  <c r="AQ184" i="555"/>
  <c r="B184" i="555"/>
  <c r="AG183" i="555"/>
  <c r="AQ183" i="555"/>
  <c r="B183" i="555"/>
  <c r="AG182" i="555"/>
  <c r="AQ182" i="555"/>
  <c r="B182" i="555"/>
  <c r="AG181" i="555"/>
  <c r="AQ181" i="555"/>
  <c r="B181" i="555"/>
  <c r="AG180" i="555"/>
  <c r="AQ180" i="555"/>
  <c r="B180" i="555"/>
  <c r="AG179" i="555"/>
  <c r="AQ179" i="555"/>
  <c r="B179" i="555"/>
  <c r="AG178" i="555"/>
  <c r="AQ178" i="555"/>
  <c r="B178" i="555"/>
  <c r="AG177" i="555"/>
  <c r="AQ177" i="555"/>
  <c r="B177" i="555"/>
  <c r="B176" i="555"/>
  <c r="B175" i="555"/>
  <c r="B174" i="555"/>
  <c r="B173" i="555"/>
  <c r="B172" i="555"/>
  <c r="B171" i="555"/>
  <c r="AG170" i="555"/>
  <c r="AQ170" i="555"/>
  <c r="B170" i="555"/>
  <c r="AG169" i="555"/>
  <c r="AQ169" i="555"/>
  <c r="B169" i="555"/>
  <c r="AG168" i="555"/>
  <c r="AQ168" i="555"/>
  <c r="B168" i="555"/>
  <c r="AG167" i="555"/>
  <c r="AQ167" i="555"/>
  <c r="B167" i="555"/>
  <c r="AG166" i="555"/>
  <c r="AQ166" i="555"/>
  <c r="B166" i="555"/>
  <c r="B164" i="555"/>
  <c r="AG163" i="555"/>
  <c r="AQ163" i="555"/>
  <c r="B163" i="555"/>
  <c r="AG162" i="555"/>
  <c r="AQ162" i="555"/>
  <c r="B162" i="555"/>
  <c r="AG161" i="555"/>
  <c r="AQ161" i="555"/>
  <c r="B161" i="555"/>
  <c r="AG160" i="555"/>
  <c r="AQ160" i="555"/>
  <c r="B160" i="555"/>
  <c r="AG159" i="555"/>
  <c r="AQ159" i="555"/>
  <c r="B159" i="555"/>
  <c r="AG158" i="555"/>
  <c r="AQ158" i="555"/>
  <c r="B158" i="555"/>
  <c r="AG157" i="555"/>
  <c r="AQ157" i="555"/>
  <c r="B157" i="555"/>
  <c r="AG156" i="555"/>
  <c r="AQ156" i="555"/>
  <c r="B156" i="555"/>
  <c r="AG155" i="555"/>
  <c r="AQ155" i="555"/>
  <c r="B155" i="555"/>
  <c r="AG154" i="555"/>
  <c r="AQ154" i="555"/>
  <c r="B154" i="555"/>
  <c r="AG153" i="555"/>
  <c r="AQ153" i="555"/>
  <c r="B153" i="555"/>
  <c r="AG152" i="555"/>
  <c r="AQ152" i="555"/>
  <c r="B152" i="555"/>
  <c r="AG151" i="555"/>
  <c r="AQ151" i="555"/>
  <c r="B151" i="555"/>
  <c r="B150" i="555"/>
  <c r="AG149" i="555"/>
  <c r="AQ149" i="555"/>
  <c r="B149" i="555"/>
  <c r="B148" i="555"/>
  <c r="AG147" i="555"/>
  <c r="AQ147" i="555"/>
  <c r="B147" i="555"/>
  <c r="AG146" i="555"/>
  <c r="AQ146" i="555"/>
  <c r="B146" i="555"/>
  <c r="AG145" i="555"/>
  <c r="AQ145" i="555"/>
  <c r="B145" i="555"/>
  <c r="AG144" i="555"/>
  <c r="AQ144" i="555"/>
  <c r="B144" i="555"/>
  <c r="AG143" i="555"/>
  <c r="AQ143" i="555"/>
  <c r="B143" i="555"/>
  <c r="AG142" i="555"/>
  <c r="AQ142" i="555"/>
  <c r="B142" i="555"/>
  <c r="AG141" i="555"/>
  <c r="AQ141" i="555"/>
  <c r="B141" i="555"/>
  <c r="AG140" i="555"/>
  <c r="AQ140" i="555"/>
  <c r="B140" i="555"/>
  <c r="AG139" i="555"/>
  <c r="AQ139" i="555"/>
  <c r="B139" i="555"/>
  <c r="AG138" i="555"/>
  <c r="AQ138" i="555"/>
  <c r="B138" i="555"/>
  <c r="AG137" i="555"/>
  <c r="AQ137" i="555"/>
  <c r="B137" i="555"/>
  <c r="AG136" i="555"/>
  <c r="AQ136" i="555"/>
  <c r="B136" i="555"/>
  <c r="AG135" i="555"/>
  <c r="AQ135" i="555"/>
  <c r="B135" i="555"/>
  <c r="AG134" i="555"/>
  <c r="AQ134" i="555"/>
  <c r="B134" i="555"/>
  <c r="AG133" i="555"/>
  <c r="AQ133" i="555"/>
  <c r="B133" i="555"/>
  <c r="AG132" i="555"/>
  <c r="AQ132" i="555"/>
  <c r="B132" i="555"/>
  <c r="B131" i="555"/>
  <c r="AG130" i="555"/>
  <c r="AQ130" i="555"/>
  <c r="B130" i="555"/>
  <c r="AG129" i="555"/>
  <c r="AQ129" i="555"/>
  <c r="B129" i="555"/>
  <c r="AG128" i="555"/>
  <c r="AQ128" i="555"/>
  <c r="B128" i="555"/>
  <c r="AG127" i="555"/>
  <c r="AQ127" i="555"/>
  <c r="B127" i="555"/>
  <c r="AG126" i="555"/>
  <c r="AQ126" i="555"/>
  <c r="B126" i="555"/>
  <c r="AG125" i="555"/>
  <c r="AQ125" i="555"/>
  <c r="B125" i="555"/>
  <c r="AG124" i="555"/>
  <c r="AQ124" i="555"/>
  <c r="B124" i="555"/>
  <c r="AG123" i="555"/>
  <c r="AQ123" i="555"/>
  <c r="B123" i="555"/>
  <c r="B122" i="555"/>
  <c r="B121" i="555"/>
  <c r="B120" i="555"/>
  <c r="B119" i="555"/>
  <c r="B118" i="555"/>
  <c r="B117" i="555"/>
  <c r="B116" i="555"/>
  <c r="AG115" i="555"/>
  <c r="B115" i="555"/>
  <c r="AG114" i="555"/>
  <c r="AQ114" i="555"/>
  <c r="B114" i="555"/>
  <c r="AG113" i="555"/>
  <c r="AQ113" i="555"/>
  <c r="B113" i="555"/>
  <c r="AG111" i="555"/>
  <c r="AQ111" i="555"/>
  <c r="B111" i="555"/>
  <c r="AG110" i="555"/>
  <c r="AQ110" i="555"/>
  <c r="B110" i="555"/>
  <c r="AG109" i="555"/>
  <c r="AQ109" i="555"/>
  <c r="B109" i="555"/>
  <c r="AG108" i="555"/>
  <c r="AQ108" i="555"/>
  <c r="B108" i="555"/>
  <c r="AG107" i="555"/>
  <c r="AQ107" i="555"/>
  <c r="B107" i="555"/>
  <c r="AG106" i="555"/>
  <c r="AQ106" i="555"/>
  <c r="B106" i="555"/>
  <c r="AG105" i="555"/>
  <c r="AQ105" i="555"/>
  <c r="B105" i="555"/>
  <c r="AG104" i="555"/>
  <c r="AQ104" i="555"/>
  <c r="B104" i="555"/>
  <c r="AG103" i="555"/>
  <c r="AQ103" i="555"/>
  <c r="B103" i="555"/>
  <c r="AG102" i="555"/>
  <c r="AQ102" i="555"/>
  <c r="B102" i="555"/>
  <c r="AG101" i="555"/>
  <c r="AQ101" i="555"/>
  <c r="B101" i="555"/>
  <c r="AG100" i="555"/>
  <c r="AQ100" i="555"/>
  <c r="B100" i="555"/>
  <c r="AG99" i="555"/>
  <c r="AQ99" i="555"/>
  <c r="B99" i="555"/>
  <c r="AG98" i="555"/>
  <c r="AQ98" i="555"/>
  <c r="B98" i="555"/>
  <c r="B96" i="555"/>
  <c r="AD95" i="555"/>
  <c r="B95" i="555"/>
  <c r="B94" i="555"/>
  <c r="B93" i="555"/>
  <c r="B92" i="555"/>
  <c r="B91" i="555"/>
  <c r="B90" i="555"/>
  <c r="B89" i="555"/>
  <c r="B88" i="555"/>
  <c r="B87" i="555"/>
  <c r="B86" i="555"/>
  <c r="B85" i="555"/>
  <c r="B84" i="555"/>
  <c r="B83" i="555"/>
  <c r="B82" i="555"/>
  <c r="B81" i="555"/>
  <c r="B80" i="555"/>
  <c r="B79" i="555"/>
  <c r="B78" i="555"/>
  <c r="B77" i="555"/>
  <c r="B76" i="555"/>
  <c r="B75" i="555"/>
  <c r="B74" i="555"/>
  <c r="B73" i="555"/>
  <c r="B72" i="555"/>
  <c r="B71" i="555"/>
  <c r="B70" i="555"/>
  <c r="B69" i="555"/>
  <c r="B68" i="555"/>
  <c r="B67" i="555"/>
  <c r="B66" i="555"/>
  <c r="B65" i="555"/>
  <c r="B64" i="555"/>
  <c r="B61" i="555"/>
  <c r="B58" i="555"/>
  <c r="B57" i="555"/>
  <c r="AG56" i="555"/>
  <c r="AQ56" i="555"/>
  <c r="B56" i="555"/>
  <c r="AG55" i="555"/>
  <c r="B55" i="555"/>
  <c r="B54" i="555"/>
  <c r="B53" i="555"/>
  <c r="B52" i="555"/>
  <c r="B51" i="555"/>
  <c r="B50" i="555"/>
  <c r="B49" i="555"/>
  <c r="B48" i="555"/>
  <c r="B47" i="555"/>
  <c r="B46" i="555"/>
  <c r="B45" i="555"/>
  <c r="AE44" i="555"/>
  <c r="B44" i="555"/>
  <c r="AD43" i="555"/>
  <c r="B43" i="555"/>
  <c r="AE42" i="555"/>
  <c r="B42" i="555"/>
  <c r="B41" i="555"/>
  <c r="AD40" i="555"/>
  <c r="B40" i="555"/>
  <c r="B39" i="555"/>
  <c r="AE38" i="555"/>
  <c r="B38" i="555"/>
  <c r="AD37" i="555"/>
  <c r="B37" i="555"/>
  <c r="AE36" i="555"/>
  <c r="B36" i="555"/>
  <c r="AD35" i="555"/>
  <c r="B35" i="555"/>
  <c r="AE34" i="555"/>
  <c r="B34" i="555"/>
  <c r="AD33" i="555"/>
  <c r="B33" i="555"/>
  <c r="B32" i="555"/>
  <c r="B31" i="555"/>
  <c r="B30" i="555"/>
  <c r="B29" i="555"/>
  <c r="B28" i="555"/>
  <c r="B27" i="555"/>
  <c r="B26" i="555"/>
  <c r="B25" i="555"/>
  <c r="B24" i="555"/>
  <c r="B23" i="555"/>
  <c r="B21" i="555"/>
  <c r="AE20" i="555"/>
  <c r="B20" i="555"/>
  <c r="B19" i="555"/>
  <c r="AE18" i="555"/>
  <c r="B18" i="555"/>
  <c r="B17" i="555"/>
  <c r="B14" i="555"/>
  <c r="AE13" i="555"/>
  <c r="B13" i="555"/>
  <c r="AD12" i="555"/>
  <c r="B12" i="555"/>
  <c r="B11" i="555"/>
  <c r="AE10" i="555"/>
  <c r="B10" i="555"/>
  <c r="B9" i="555"/>
  <c r="Q42" i="240" l="1"/>
  <c r="E42" i="6" s="1"/>
  <c r="AB707" i="555"/>
  <c r="AG901" i="555"/>
  <c r="AH901" i="555" s="1"/>
  <c r="AG1160" i="555"/>
  <c r="AH1160" i="555" s="1"/>
  <c r="AG1180" i="555"/>
  <c r="AH1180" i="555" s="1"/>
  <c r="AG1184" i="555"/>
  <c r="AH1184" i="555" s="1"/>
  <c r="AG1210" i="555"/>
  <c r="AH1210" i="555" s="1"/>
  <c r="AG280" i="555"/>
  <c r="AH280" i="555" s="1"/>
  <c r="AG288" i="555"/>
  <c r="AH288" i="555" s="1"/>
  <c r="AG648" i="555"/>
  <c r="AH648" i="555" s="1"/>
  <c r="AG1147" i="555"/>
  <c r="AH1147" i="555" s="1"/>
  <c r="AG1183" i="555"/>
  <c r="AH1183" i="555" s="1"/>
  <c r="AG1207" i="555"/>
  <c r="AH1207" i="555" s="1"/>
  <c r="AG323" i="555"/>
  <c r="AH323" i="555" s="1"/>
  <c r="AG636" i="555"/>
  <c r="AH636" i="555" s="1"/>
  <c r="AG666" i="555"/>
  <c r="AH666" i="555" s="1"/>
  <c r="AG1159" i="555"/>
  <c r="AH1159" i="555" s="1"/>
  <c r="AG1185" i="555"/>
  <c r="AH1185" i="555" s="1"/>
  <c r="AG283" i="555"/>
  <c r="AH283" i="555" s="1"/>
  <c r="AG285" i="555"/>
  <c r="AH285" i="555" s="1"/>
  <c r="AG287" i="555"/>
  <c r="AH287" i="555" s="1"/>
  <c r="AB762" i="555"/>
  <c r="AH762" i="555" s="1"/>
  <c r="AG1182" i="555"/>
  <c r="AH1182" i="555" s="1"/>
  <c r="AC709" i="555"/>
  <c r="AH709" i="555"/>
  <c r="AC724" i="555"/>
  <c r="AH724" i="555"/>
  <c r="AC728" i="555"/>
  <c r="AH728" i="555"/>
  <c r="AC736" i="555"/>
  <c r="AH736" i="555"/>
  <c r="AC740" i="555"/>
  <c r="AH740" i="555"/>
  <c r="AC743" i="555"/>
  <c r="AH743" i="555"/>
  <c r="AC749" i="555"/>
  <c r="AH749" i="555"/>
  <c r="AC756" i="555"/>
  <c r="AH756" i="555"/>
  <c r="AC760" i="555"/>
  <c r="AH760" i="555"/>
  <c r="AC763" i="555"/>
  <c r="AH763" i="555"/>
  <c r="AC768" i="555"/>
  <c r="AH768" i="555"/>
  <c r="AC832" i="555"/>
  <c r="AH832" i="555"/>
  <c r="AC839" i="555"/>
  <c r="AH839" i="555"/>
  <c r="AC851" i="555"/>
  <c r="AH851" i="555"/>
  <c r="AC857" i="555"/>
  <c r="AH857" i="555"/>
  <c r="AC864" i="555"/>
  <c r="AH864" i="555"/>
  <c r="AC878" i="555"/>
  <c r="AH878" i="555"/>
  <c r="AC886" i="555"/>
  <c r="AH886" i="555"/>
  <c r="AC924" i="555"/>
  <c r="AH924" i="555"/>
  <c r="AC931" i="555"/>
  <c r="AH931" i="555"/>
  <c r="AC944" i="555"/>
  <c r="AH944" i="555"/>
  <c r="AC968" i="555"/>
  <c r="AH968" i="555"/>
  <c r="AC979" i="555"/>
  <c r="AH979" i="555"/>
  <c r="AC1031" i="555"/>
  <c r="AH1031" i="555"/>
  <c r="AC1038" i="555"/>
  <c r="AH1038" i="555"/>
  <c r="AC1052" i="555"/>
  <c r="AH1052" i="555"/>
  <c r="AC1128" i="555"/>
  <c r="AH1128" i="555"/>
  <c r="AC1140" i="555"/>
  <c r="AH1140" i="555"/>
  <c r="AC1166" i="555"/>
  <c r="AH1166" i="555"/>
  <c r="AC1171" i="555"/>
  <c r="AH1171" i="555"/>
  <c r="AC1175" i="555"/>
  <c r="AH1175" i="555"/>
  <c r="AC1177" i="555"/>
  <c r="AH1177" i="555"/>
  <c r="AC1179" i="555"/>
  <c r="AH1179" i="555"/>
  <c r="AC1203" i="555"/>
  <c r="AH1203" i="555"/>
  <c r="AC1209" i="555"/>
  <c r="AH1209" i="555"/>
  <c r="AC708" i="555"/>
  <c r="AH708" i="555"/>
  <c r="AC714" i="555"/>
  <c r="AH714" i="555"/>
  <c r="AC719" i="555"/>
  <c r="AH719" i="555"/>
  <c r="AC723" i="555"/>
  <c r="AH723" i="555"/>
  <c r="AC727" i="555"/>
  <c r="AH727" i="555"/>
  <c r="AC739" i="555"/>
  <c r="AH739" i="555"/>
  <c r="AC742" i="555"/>
  <c r="AH742" i="555"/>
  <c r="AC746" i="555"/>
  <c r="AH746" i="555"/>
  <c r="AC752" i="555"/>
  <c r="AH752" i="555"/>
  <c r="AC755" i="555"/>
  <c r="AH755" i="555"/>
  <c r="AC759" i="555"/>
  <c r="AH759" i="555"/>
  <c r="AC770" i="555"/>
  <c r="AH770" i="555"/>
  <c r="AC834" i="555"/>
  <c r="AH834" i="555"/>
  <c r="AC841" i="555"/>
  <c r="AH841" i="555"/>
  <c r="AC848" i="555"/>
  <c r="AH848" i="555"/>
  <c r="AC853" i="555"/>
  <c r="AH853" i="555"/>
  <c r="AC859" i="555"/>
  <c r="AH859" i="555"/>
  <c r="AC866" i="555"/>
  <c r="AH866" i="555"/>
  <c r="AC873" i="555"/>
  <c r="AH873" i="555"/>
  <c r="AC880" i="555"/>
  <c r="AH880" i="555"/>
  <c r="AC890" i="555"/>
  <c r="AH890" i="555"/>
  <c r="AC908" i="555"/>
  <c r="AH908" i="555"/>
  <c r="AC916" i="555"/>
  <c r="AH916" i="555"/>
  <c r="AC926" i="555"/>
  <c r="AH926" i="555"/>
  <c r="AC932" i="555"/>
  <c r="AH932" i="555"/>
  <c r="AC938" i="555"/>
  <c r="AH938" i="555"/>
  <c r="AC946" i="555"/>
  <c r="AH946" i="555"/>
  <c r="AC951" i="555"/>
  <c r="AH951" i="555"/>
  <c r="AC970" i="555"/>
  <c r="AH970" i="555"/>
  <c r="AC981" i="555"/>
  <c r="AH981" i="555"/>
  <c r="AC1005" i="555"/>
  <c r="AH1005" i="555"/>
  <c r="AC1023" i="555"/>
  <c r="AH1023" i="555"/>
  <c r="AC1069" i="555"/>
  <c r="AH1069" i="555"/>
  <c r="AC1079" i="555"/>
  <c r="AH1079" i="555"/>
  <c r="AC1152" i="555"/>
  <c r="AH1152" i="555"/>
  <c r="AC1169" i="555"/>
  <c r="AH1169" i="555"/>
  <c r="AC1170" i="555"/>
  <c r="AH1170" i="555"/>
  <c r="AC1174" i="555"/>
  <c r="AH1174" i="555"/>
  <c r="AC1206" i="555"/>
  <c r="AH1206" i="555"/>
  <c r="AC711" i="555"/>
  <c r="AH711" i="555"/>
  <c r="AC713" i="555"/>
  <c r="AH713" i="555"/>
  <c r="AC715" i="555"/>
  <c r="AH715" i="555"/>
  <c r="AC718" i="555"/>
  <c r="AH718" i="555"/>
  <c r="AC722" i="555"/>
  <c r="AH722" i="555"/>
  <c r="AC726" i="555"/>
  <c r="AH726" i="555"/>
  <c r="AC738" i="555"/>
  <c r="AH738" i="555"/>
  <c r="AC745" i="555"/>
  <c r="AH745" i="555"/>
  <c r="AC751" i="555"/>
  <c r="AH751" i="555"/>
  <c r="AC754" i="555"/>
  <c r="AH754" i="555"/>
  <c r="AC758" i="555"/>
  <c r="AH758" i="555"/>
  <c r="AC772" i="555"/>
  <c r="AH772" i="555"/>
  <c r="AC785" i="555"/>
  <c r="AH785" i="555"/>
  <c r="AC835" i="555"/>
  <c r="AH835" i="555"/>
  <c r="AC843" i="555"/>
  <c r="AH843" i="555"/>
  <c r="AC855" i="555"/>
  <c r="AH855" i="555"/>
  <c r="AC868" i="555"/>
  <c r="AH868" i="555"/>
  <c r="AC875" i="555"/>
  <c r="AH875" i="555"/>
  <c r="AC882" i="555"/>
  <c r="AH882" i="555"/>
  <c r="AC892" i="555"/>
  <c r="AH892" i="555"/>
  <c r="AC903" i="555"/>
  <c r="AH903" i="555"/>
  <c r="AC910" i="555"/>
  <c r="AH910" i="555"/>
  <c r="AC917" i="555"/>
  <c r="AH917" i="555"/>
  <c r="AC928" i="555"/>
  <c r="AH928" i="555"/>
  <c r="AC934" i="555"/>
  <c r="AH934" i="555"/>
  <c r="AC940" i="555"/>
  <c r="AH940" i="555"/>
  <c r="AC948" i="555"/>
  <c r="AH948" i="555"/>
  <c r="AC954" i="555"/>
  <c r="AH954" i="555"/>
  <c r="AC961" i="555"/>
  <c r="AH961" i="555"/>
  <c r="AC975" i="555"/>
  <c r="AH975" i="555"/>
  <c r="AC1004" i="555"/>
  <c r="AH1004" i="555"/>
  <c r="AC1021" i="555"/>
  <c r="AH1021" i="555"/>
  <c r="AC1034" i="555"/>
  <c r="AH1034" i="555"/>
  <c r="AC1040" i="555"/>
  <c r="AH1040" i="555"/>
  <c r="AC1078" i="555"/>
  <c r="AH1078" i="555"/>
  <c r="AC1087" i="555"/>
  <c r="AH1087" i="555"/>
  <c r="AC1143" i="555"/>
  <c r="AH1143" i="555"/>
  <c r="AC1168" i="555"/>
  <c r="AH1168" i="555"/>
  <c r="AC710" i="555"/>
  <c r="AH710" i="555"/>
  <c r="AC717" i="555"/>
  <c r="AH717" i="555"/>
  <c r="AC725" i="555"/>
  <c r="AH725" i="555"/>
  <c r="AC729" i="555"/>
  <c r="AH729" i="555"/>
  <c r="AC737" i="555"/>
  <c r="AH737" i="555"/>
  <c r="AC741" i="555"/>
  <c r="AH741" i="555"/>
  <c r="AC744" i="555"/>
  <c r="AH744" i="555"/>
  <c r="AC750" i="555"/>
  <c r="AH750" i="555"/>
  <c r="AC753" i="555"/>
  <c r="AH753" i="555"/>
  <c r="AC757" i="555"/>
  <c r="AH757" i="555"/>
  <c r="AC774" i="555"/>
  <c r="AH774" i="555"/>
  <c r="AC792" i="555"/>
  <c r="AH792" i="555"/>
  <c r="AC837" i="555"/>
  <c r="AH837" i="555"/>
  <c r="AC845" i="555"/>
  <c r="AH845" i="555"/>
  <c r="AC862" i="555"/>
  <c r="AH862" i="555"/>
  <c r="AC870" i="555"/>
  <c r="AH870" i="555"/>
  <c r="AC884" i="555"/>
  <c r="AH884" i="555"/>
  <c r="AC894" i="555"/>
  <c r="AH894" i="555"/>
  <c r="AC912" i="555"/>
  <c r="AH912" i="555"/>
  <c r="AC919" i="555"/>
  <c r="AH919" i="555"/>
  <c r="AC930" i="555"/>
  <c r="AH930" i="555"/>
  <c r="AC935" i="555"/>
  <c r="AH935" i="555"/>
  <c r="AC942" i="555"/>
  <c r="AH942" i="555"/>
  <c r="AC957" i="555"/>
  <c r="AH957" i="555"/>
  <c r="AC966" i="555"/>
  <c r="AH966" i="555"/>
  <c r="AC973" i="555"/>
  <c r="AH973" i="555"/>
  <c r="AC977" i="555"/>
  <c r="AH977" i="555"/>
  <c r="AC1019" i="555"/>
  <c r="AH1019" i="555"/>
  <c r="AC1036" i="555"/>
  <c r="AH1036" i="555"/>
  <c r="AC1042" i="555"/>
  <c r="AH1042" i="555"/>
  <c r="AC1050" i="555"/>
  <c r="AH1050" i="555"/>
  <c r="AC1089" i="555"/>
  <c r="AH1089" i="555"/>
  <c r="AC1103" i="555"/>
  <c r="AH1103" i="555"/>
  <c r="AC1139" i="555"/>
  <c r="AH1139" i="555"/>
  <c r="AC1156" i="555"/>
  <c r="AH1156" i="555"/>
  <c r="AC1167" i="555"/>
  <c r="AH1167" i="555"/>
  <c r="AC358" i="555"/>
  <c r="AH358" i="555"/>
  <c r="AC371" i="555"/>
  <c r="AH371" i="555"/>
  <c r="AC381" i="555"/>
  <c r="AH381" i="555"/>
  <c r="AC385" i="555"/>
  <c r="AH385" i="555"/>
  <c r="AC398" i="555"/>
  <c r="AH398" i="555"/>
  <c r="AC427" i="555"/>
  <c r="AH427" i="555"/>
  <c r="AC430" i="555"/>
  <c r="AH430" i="555"/>
  <c r="AC432" i="555"/>
  <c r="AH432" i="555"/>
  <c r="AC435" i="555"/>
  <c r="AH435" i="555"/>
  <c r="AC441" i="555"/>
  <c r="AH441" i="555"/>
  <c r="AC449" i="555"/>
  <c r="AH449" i="555"/>
  <c r="AC456" i="555"/>
  <c r="AH456" i="555"/>
  <c r="AC459" i="555"/>
  <c r="AH459" i="555"/>
  <c r="AC481" i="555"/>
  <c r="AH481" i="555"/>
  <c r="AC483" i="555"/>
  <c r="AH483" i="555"/>
  <c r="AC487" i="555"/>
  <c r="AH487" i="555"/>
  <c r="AC640" i="555"/>
  <c r="AH640" i="555"/>
  <c r="AC652" i="555"/>
  <c r="AH652" i="555"/>
  <c r="AC680" i="555"/>
  <c r="AH680" i="555"/>
  <c r="AC686" i="555"/>
  <c r="AH686" i="555"/>
  <c r="AC357" i="555"/>
  <c r="AH357" i="555"/>
  <c r="AC370" i="555"/>
  <c r="AH370" i="555"/>
  <c r="AC374" i="555"/>
  <c r="AH374" i="555"/>
  <c r="AC377" i="555"/>
  <c r="AH377" i="555"/>
  <c r="AC391" i="555"/>
  <c r="AH391" i="555"/>
  <c r="AC393" i="555"/>
  <c r="AH393" i="555"/>
  <c r="AC407" i="555"/>
  <c r="AH407" i="555"/>
  <c r="AC429" i="555"/>
  <c r="AH429" i="555"/>
  <c r="AC434" i="555"/>
  <c r="AH434" i="555"/>
  <c r="AC444" i="555"/>
  <c r="AH444" i="555"/>
  <c r="AC448" i="555"/>
  <c r="AH448" i="555"/>
  <c r="AC455" i="555"/>
  <c r="AH455" i="555"/>
  <c r="AC458" i="555"/>
  <c r="AH458" i="555"/>
  <c r="AC480" i="555"/>
  <c r="AH480" i="555"/>
  <c r="AC668" i="555"/>
  <c r="AH668" i="555"/>
  <c r="AC319" i="555"/>
  <c r="AH319" i="555"/>
  <c r="AC322" i="555"/>
  <c r="AH322" i="555"/>
  <c r="AC360" i="555"/>
  <c r="AH360" i="555"/>
  <c r="AC369" i="555"/>
  <c r="AH369" i="555"/>
  <c r="AC373" i="555"/>
  <c r="AH373" i="555"/>
  <c r="AC376" i="555"/>
  <c r="AH376" i="555"/>
  <c r="AC433" i="555"/>
  <c r="AH433" i="555"/>
  <c r="AC442" i="555"/>
  <c r="AH442" i="555"/>
  <c r="AC447" i="555"/>
  <c r="AH447" i="555"/>
  <c r="AC454" i="555"/>
  <c r="AH454" i="555"/>
  <c r="AC479" i="555"/>
  <c r="AH479" i="555"/>
  <c r="AC482" i="555"/>
  <c r="AH482" i="555"/>
  <c r="AC632" i="555"/>
  <c r="AH632" i="555"/>
  <c r="AC646" i="555"/>
  <c r="AH646" i="555"/>
  <c r="AC657" i="555"/>
  <c r="AH657" i="555"/>
  <c r="AC667" i="555"/>
  <c r="AH667" i="555"/>
  <c r="AC670" i="555"/>
  <c r="AH670" i="555"/>
  <c r="AC325" i="555"/>
  <c r="AH325" i="555"/>
  <c r="AC359" i="555"/>
  <c r="AH359" i="555"/>
  <c r="AC372" i="555"/>
  <c r="AH372" i="555"/>
  <c r="AC375" i="555"/>
  <c r="AH375" i="555"/>
  <c r="AC403" i="555"/>
  <c r="AH403" i="555"/>
  <c r="AC428" i="555"/>
  <c r="AH428" i="555"/>
  <c r="AC431" i="555"/>
  <c r="AH431" i="555"/>
  <c r="AC436" i="555"/>
  <c r="AH436" i="555"/>
  <c r="AC445" i="555"/>
  <c r="AH445" i="555"/>
  <c r="AC457" i="555"/>
  <c r="AH457" i="555"/>
  <c r="AC461" i="555"/>
  <c r="AH461" i="555"/>
  <c r="AC464" i="555"/>
  <c r="AH464" i="555"/>
  <c r="AC478" i="555"/>
  <c r="AH478" i="555"/>
  <c r="AC638" i="555"/>
  <c r="AH638" i="555"/>
  <c r="AC654" i="555"/>
  <c r="AH654" i="555"/>
  <c r="AC656" i="555"/>
  <c r="AH656" i="555"/>
  <c r="AC664" i="555"/>
  <c r="AH664" i="555"/>
  <c r="AD67" i="555"/>
  <c r="AF23" i="555"/>
  <c r="AG23" i="555" s="1"/>
  <c r="AH23" i="555" s="1"/>
  <c r="AF26" i="555"/>
  <c r="AF30" i="555"/>
  <c r="AG30" i="555" s="1"/>
  <c r="AH30" i="555" s="1"/>
  <c r="AF29" i="555"/>
  <c r="Q39" i="240"/>
  <c r="E39" i="6" s="1"/>
  <c r="AF24" i="555"/>
  <c r="AF31" i="555"/>
  <c r="AF27" i="555"/>
  <c r="AG27" i="555" s="1"/>
  <c r="AH27" i="555" s="1"/>
  <c r="AF14" i="555"/>
  <c r="AF25" i="555"/>
  <c r="AF28" i="555"/>
  <c r="AF32" i="555"/>
  <c r="AD9" i="555"/>
  <c r="AF1070" i="555"/>
  <c r="AF1072" i="555"/>
  <c r="AF1090" i="555"/>
  <c r="AF1092" i="555"/>
  <c r="AF1094" i="555"/>
  <c r="AG1094" i="555" s="1"/>
  <c r="AH1094" i="555" s="1"/>
  <c r="AF1096" i="555"/>
  <c r="AF1098" i="555"/>
  <c r="AF1099" i="555"/>
  <c r="AF1100" i="555"/>
  <c r="AF1102" i="555"/>
  <c r="AG1102" i="555" s="1"/>
  <c r="AH1102" i="555" s="1"/>
  <c r="AF1106" i="555"/>
  <c r="AF1107" i="555"/>
  <c r="AF1110" i="555"/>
  <c r="AF1112" i="555"/>
  <c r="AF1116" i="555"/>
  <c r="AF1118" i="555"/>
  <c r="AF1121" i="555"/>
  <c r="AF1123" i="555"/>
  <c r="AF1125" i="555"/>
  <c r="AG1125" i="555" s="1"/>
  <c r="AH1125" i="555" s="1"/>
  <c r="AF1127" i="555"/>
  <c r="AF1145" i="555"/>
  <c r="AF1154" i="555"/>
  <c r="AF1157" i="555"/>
  <c r="AF1165" i="555"/>
  <c r="AE1172" i="555"/>
  <c r="AD1215" i="555"/>
  <c r="AD1217" i="555"/>
  <c r="AF1220" i="555"/>
  <c r="AF712" i="555"/>
  <c r="AF721" i="555"/>
  <c r="AF731" i="555"/>
  <c r="AF733" i="555"/>
  <c r="AF735" i="555"/>
  <c r="AF761" i="555"/>
  <c r="AF766" i="555"/>
  <c r="AF775" i="555"/>
  <c r="AF777" i="555"/>
  <c r="AF779" i="555"/>
  <c r="AF781" i="555"/>
  <c r="AF783" i="555"/>
  <c r="AF786" i="555"/>
  <c r="AF788" i="555"/>
  <c r="AF790" i="555"/>
  <c r="AF793" i="555"/>
  <c r="AF795" i="555"/>
  <c r="AF797" i="555"/>
  <c r="AF800" i="555"/>
  <c r="AF801" i="555"/>
  <c r="AF803" i="555"/>
  <c r="AF805" i="555"/>
  <c r="AF809" i="555"/>
  <c r="AD811" i="555"/>
  <c r="AD814" i="555"/>
  <c r="AE816" i="555"/>
  <c r="AD818" i="555"/>
  <c r="AD820" i="555"/>
  <c r="AG820" i="555" s="1"/>
  <c r="AH820" i="555" s="1"/>
  <c r="AD822" i="555"/>
  <c r="AD824" i="555"/>
  <c r="AG824" i="555" s="1"/>
  <c r="AH824" i="555" s="1"/>
  <c r="AD826" i="555"/>
  <c r="AF828" i="555"/>
  <c r="AD830" i="555"/>
  <c r="AF871" i="555"/>
  <c r="AF898" i="555"/>
  <c r="AF900" i="555"/>
  <c r="AF914" i="555"/>
  <c r="AF959" i="555"/>
  <c r="AF963" i="555"/>
  <c r="AF965" i="555"/>
  <c r="AF983" i="555"/>
  <c r="AF985" i="555"/>
  <c r="AG985" i="555" s="1"/>
  <c r="AH985" i="555" s="1"/>
  <c r="AF987" i="555"/>
  <c r="AF989" i="555"/>
  <c r="AG989" i="555" s="1"/>
  <c r="AH989" i="555" s="1"/>
  <c r="AF991" i="555"/>
  <c r="AF993" i="555"/>
  <c r="AG993" i="555" s="1"/>
  <c r="AH993" i="555" s="1"/>
  <c r="AF995" i="555"/>
  <c r="AF997" i="555"/>
  <c r="AF999" i="555"/>
  <c r="AF1001" i="555"/>
  <c r="AF1003" i="555"/>
  <c r="AF1007" i="555"/>
  <c r="AF1009" i="555"/>
  <c r="AF1011" i="555"/>
  <c r="AE1013" i="555"/>
  <c r="AD1015" i="555"/>
  <c r="AE1017" i="555"/>
  <c r="AF1024" i="555"/>
  <c r="AF1026" i="555"/>
  <c r="AF1030" i="555"/>
  <c r="AF1033" i="555"/>
  <c r="AF1044" i="555"/>
  <c r="AF1046" i="555"/>
  <c r="AF1049" i="555"/>
  <c r="AE1212" i="555"/>
  <c r="AF1071" i="555"/>
  <c r="AF1073" i="555"/>
  <c r="AF1074" i="555"/>
  <c r="AF1085" i="555"/>
  <c r="AF1091" i="555"/>
  <c r="AF1093" i="555"/>
  <c r="AF1095" i="555"/>
  <c r="AF1097" i="555"/>
  <c r="AF1101" i="555"/>
  <c r="AF1104" i="555"/>
  <c r="AF1105" i="555"/>
  <c r="AF1108" i="555"/>
  <c r="AF1109" i="555"/>
  <c r="AF1111" i="555"/>
  <c r="AF1113" i="555"/>
  <c r="AF1114" i="555"/>
  <c r="AF1115" i="555"/>
  <c r="AF1117" i="555"/>
  <c r="AF1120" i="555"/>
  <c r="AF1122" i="555"/>
  <c r="AF1124" i="555"/>
  <c r="AF1126" i="555"/>
  <c r="AE1144" i="555"/>
  <c r="AF1153" i="555"/>
  <c r="AF1155" i="555"/>
  <c r="AD1158" i="555"/>
  <c r="AF1164" i="555"/>
  <c r="AE1173" i="555"/>
  <c r="AF1176" i="555"/>
  <c r="AF1216" i="555"/>
  <c r="AF1218" i="555"/>
  <c r="AF720" i="555"/>
  <c r="AF730" i="555"/>
  <c r="AF732" i="555"/>
  <c r="AF734" i="555"/>
  <c r="AF765" i="555"/>
  <c r="AF767" i="555"/>
  <c r="AF776" i="555"/>
  <c r="AF778" i="555"/>
  <c r="AF780" i="555"/>
  <c r="AF782" i="555"/>
  <c r="AF784" i="555"/>
  <c r="AF787" i="555"/>
  <c r="AF789" i="555"/>
  <c r="AF791" i="555"/>
  <c r="AF794" i="555"/>
  <c r="AF796" i="555"/>
  <c r="AF798" i="555"/>
  <c r="AF799" i="555"/>
  <c r="AF802" i="555"/>
  <c r="AF804" i="555"/>
  <c r="AF808" i="555"/>
  <c r="AD810" i="555"/>
  <c r="AD812" i="555"/>
  <c r="AD813" i="555"/>
  <c r="AE815" i="555"/>
  <c r="AD817" i="555"/>
  <c r="AD819" i="555"/>
  <c r="AD821" i="555"/>
  <c r="AD823" i="555"/>
  <c r="AE825" i="555"/>
  <c r="AE827" i="555"/>
  <c r="AD829" i="555"/>
  <c r="AF897" i="555"/>
  <c r="AF899" i="555"/>
  <c r="AF958" i="555"/>
  <c r="AF962" i="555"/>
  <c r="AF964" i="555"/>
  <c r="AF982" i="555"/>
  <c r="AF984" i="555"/>
  <c r="AF986" i="555"/>
  <c r="AF988" i="555"/>
  <c r="AF990" i="555"/>
  <c r="AF992" i="555"/>
  <c r="AF994" i="555"/>
  <c r="AF996" i="555"/>
  <c r="AF998" i="555"/>
  <c r="AF1000" i="555"/>
  <c r="AF1002" i="555"/>
  <c r="AF1008" i="555"/>
  <c r="AF1010" i="555"/>
  <c r="AG1010" i="555" s="1"/>
  <c r="AH1010" i="555" s="1"/>
  <c r="AD1012" i="555"/>
  <c r="AG1012" i="555" s="1"/>
  <c r="AH1012" i="555" s="1"/>
  <c r="AD1014" i="555"/>
  <c r="AE1016" i="555"/>
  <c r="AF1025" i="555"/>
  <c r="AF1027" i="555"/>
  <c r="AF1032" i="555"/>
  <c r="AF1039" i="555"/>
  <c r="AF1045" i="555"/>
  <c r="AF1047" i="555"/>
  <c r="AF1048" i="555"/>
  <c r="AF1057" i="555"/>
  <c r="AF1060" i="555"/>
  <c r="AF1063" i="555"/>
  <c r="AD1187" i="555"/>
  <c r="AE1208" i="555"/>
  <c r="AF57" i="555"/>
  <c r="AF64" i="555"/>
  <c r="AD116" i="555"/>
  <c r="AF120" i="555"/>
  <c r="AF122" i="555"/>
  <c r="AF148" i="555"/>
  <c r="AF171" i="555"/>
  <c r="AF175" i="555"/>
  <c r="AF213" i="555"/>
  <c r="AF248" i="555"/>
  <c r="AF250" i="555"/>
  <c r="AD291" i="555"/>
  <c r="Q25" i="240" s="1"/>
  <c r="E25" i="6" s="1"/>
  <c r="AF296" i="555"/>
  <c r="AF298" i="555"/>
  <c r="AF301" i="555"/>
  <c r="AF303" i="555"/>
  <c r="AF305" i="555"/>
  <c r="AF307" i="555"/>
  <c r="AF309" i="555"/>
  <c r="AF312" i="555"/>
  <c r="AF314" i="555"/>
  <c r="AF316" i="555"/>
  <c r="AD320" i="555"/>
  <c r="AF326" i="555"/>
  <c r="AF328" i="555"/>
  <c r="AF330" i="555"/>
  <c r="AF332" i="555"/>
  <c r="AF334" i="555"/>
  <c r="AF336" i="555"/>
  <c r="AF338" i="555"/>
  <c r="AF340" i="555"/>
  <c r="AF342" i="555"/>
  <c r="AF344" i="555"/>
  <c r="AF347" i="555"/>
  <c r="AF349" i="555"/>
  <c r="AF351" i="555"/>
  <c r="AF353" i="555"/>
  <c r="AF355" i="555"/>
  <c r="AF362" i="555"/>
  <c r="AF364" i="555"/>
  <c r="AF366" i="555"/>
  <c r="AF368" i="555"/>
  <c r="AF379" i="555"/>
  <c r="AF382" i="555"/>
  <c r="AF384" i="555"/>
  <c r="AF387" i="555"/>
  <c r="AF389" i="555"/>
  <c r="AD394" i="555"/>
  <c r="AF396" i="555"/>
  <c r="AD399" i="555"/>
  <c r="AF401" i="555"/>
  <c r="AF404" i="555"/>
  <c r="AF406" i="555"/>
  <c r="AF438" i="555"/>
  <c r="AF439" i="555"/>
  <c r="AF446" i="555"/>
  <c r="AF451" i="555"/>
  <c r="AF453" i="555"/>
  <c r="AF485" i="555"/>
  <c r="AF488" i="555"/>
  <c r="AF504" i="555"/>
  <c r="AF511" i="555"/>
  <c r="AF514" i="555"/>
  <c r="AF517" i="555"/>
  <c r="AF524" i="555"/>
  <c r="AF534" i="555"/>
  <c r="AF536" i="555"/>
  <c r="AF538" i="555"/>
  <c r="AF540" i="555"/>
  <c r="AF542" i="555"/>
  <c r="AF544" i="555"/>
  <c r="AE546" i="555"/>
  <c r="AF550" i="555"/>
  <c r="AF552" i="555"/>
  <c r="AF554" i="555"/>
  <c r="AF556" i="555"/>
  <c r="AF561" i="555"/>
  <c r="AF569" i="555"/>
  <c r="AF641" i="555"/>
  <c r="AF644" i="555"/>
  <c r="AF649" i="555"/>
  <c r="AF651" i="555"/>
  <c r="AD48" i="555"/>
  <c r="AF53" i="555"/>
  <c r="AF66" i="555"/>
  <c r="AF118" i="555"/>
  <c r="AF164" i="555"/>
  <c r="AF173" i="555"/>
  <c r="AF225" i="555"/>
  <c r="AF41" i="555"/>
  <c r="AD69" i="555"/>
  <c r="Q44" i="240" s="1"/>
  <c r="E44" i="6" s="1"/>
  <c r="AF71" i="555"/>
  <c r="AD73" i="555"/>
  <c r="AD75" i="555"/>
  <c r="AD77" i="555"/>
  <c r="AD79" i="555"/>
  <c r="AD81" i="555"/>
  <c r="AD83" i="555"/>
  <c r="AF86" i="555"/>
  <c r="AF88" i="555"/>
  <c r="AF90" i="555"/>
  <c r="AF92" i="555"/>
  <c r="AF94" i="555"/>
  <c r="AF618" i="555"/>
  <c r="AF621" i="555"/>
  <c r="AF624" i="555"/>
  <c r="AF626" i="555"/>
  <c r="AF631" i="555"/>
  <c r="AF658" i="555"/>
  <c r="AE660" i="555"/>
  <c r="AF663" i="555"/>
  <c r="AF671" i="555"/>
  <c r="AF673" i="555"/>
  <c r="AF676" i="555"/>
  <c r="AF679" i="555"/>
  <c r="AF683" i="555"/>
  <c r="Q70" i="240"/>
  <c r="E70" i="6" s="1"/>
  <c r="AD688" i="555"/>
  <c r="AF689" i="555"/>
  <c r="AF700" i="555"/>
  <c r="AF702" i="555"/>
  <c r="AF704" i="555"/>
  <c r="AF705" i="555"/>
  <c r="AF50" i="555"/>
  <c r="AD45" i="555"/>
  <c r="AF49" i="555"/>
  <c r="AF52" i="555"/>
  <c r="AF58" i="555"/>
  <c r="AF121" i="555"/>
  <c r="AF131" i="555"/>
  <c r="AF150" i="555"/>
  <c r="AF174" i="555"/>
  <c r="AF199" i="555"/>
  <c r="AF247" i="555"/>
  <c r="AF249" i="555"/>
  <c r="AF281" i="555"/>
  <c r="AF289" i="555"/>
  <c r="AF297" i="555"/>
  <c r="AF302" i="555"/>
  <c r="AF304" i="555"/>
  <c r="AF306" i="555"/>
  <c r="AF308" i="555"/>
  <c r="AF310" i="555"/>
  <c r="AF311" i="555"/>
  <c r="AF313" i="555"/>
  <c r="AF315" i="555"/>
  <c r="AF318" i="555"/>
  <c r="AD321" i="555"/>
  <c r="AD324" i="555"/>
  <c r="AF327" i="555"/>
  <c r="AF329" i="555"/>
  <c r="AF331" i="555"/>
  <c r="AF333" i="555"/>
  <c r="AF335" i="555"/>
  <c r="AF337" i="555"/>
  <c r="AF339" i="555"/>
  <c r="AF341" i="555"/>
  <c r="AF343" i="555"/>
  <c r="AF345" i="555"/>
  <c r="AF346" i="555"/>
  <c r="AF348" i="555"/>
  <c r="AF350" i="555"/>
  <c r="AF352" i="555"/>
  <c r="AF354" i="555"/>
  <c r="AF356" i="555"/>
  <c r="AF361" i="555"/>
  <c r="AF363" i="555"/>
  <c r="AF365" i="555"/>
  <c r="AF367" i="555"/>
  <c r="AE378" i="555"/>
  <c r="AE380" i="555"/>
  <c r="AF383" i="555"/>
  <c r="AF386" i="555"/>
  <c r="AF388" i="555"/>
  <c r="AF390" i="555"/>
  <c r="AD392" i="555"/>
  <c r="AF395" i="555"/>
  <c r="AF397" i="555"/>
  <c r="AF400" i="555"/>
  <c r="AF402" i="555"/>
  <c r="AF405" i="555"/>
  <c r="AF437" i="555"/>
  <c r="AF443" i="555"/>
  <c r="AF452" i="555"/>
  <c r="AF460" i="555"/>
  <c r="AF484" i="555"/>
  <c r="AF486" i="555"/>
  <c r="AF503" i="555"/>
  <c r="AF507" i="555"/>
  <c r="AF513" i="555"/>
  <c r="AF520" i="555"/>
  <c r="AF529" i="555"/>
  <c r="AF535" i="555"/>
  <c r="AF537" i="555"/>
  <c r="AF539" i="555"/>
  <c r="AF541" i="555"/>
  <c r="AF543" i="555"/>
  <c r="AF545" i="555"/>
  <c r="AE547" i="555"/>
  <c r="AF551" i="555"/>
  <c r="AD553" i="555"/>
  <c r="AF555" i="555"/>
  <c r="AD558" i="555"/>
  <c r="AF562" i="555"/>
  <c r="AF637" i="555"/>
  <c r="AF639" i="555"/>
  <c r="AF642" i="555"/>
  <c r="AF650" i="555"/>
  <c r="AF653" i="555"/>
  <c r="AF655" i="555"/>
  <c r="AF39" i="555"/>
  <c r="AF46" i="555"/>
  <c r="AF47" i="555"/>
  <c r="AF51" i="555"/>
  <c r="AF54" i="555"/>
  <c r="AF61" i="555"/>
  <c r="AF65" i="555"/>
  <c r="AD117" i="555"/>
  <c r="AD119" i="555"/>
  <c r="AF172" i="555"/>
  <c r="AF176" i="555"/>
  <c r="AF215" i="555"/>
  <c r="AF223" i="555"/>
  <c r="AE70" i="555"/>
  <c r="D21" i="19" s="1"/>
  <c r="AD72" i="555"/>
  <c r="AD74" i="555"/>
  <c r="AD76" i="555"/>
  <c r="AD78" i="555"/>
  <c r="AD80" i="555"/>
  <c r="AD82" i="555"/>
  <c r="AE84" i="555"/>
  <c r="D18" i="19" s="1"/>
  <c r="AF85" i="555"/>
  <c r="AF87" i="555"/>
  <c r="AF89" i="555"/>
  <c r="AF91" i="555"/>
  <c r="AF93" i="555"/>
  <c r="AF96" i="555"/>
  <c r="AF620" i="555"/>
  <c r="AF622" i="555"/>
  <c r="AF625" i="555"/>
  <c r="AG625" i="555" s="1"/>
  <c r="AH625" i="555" s="1"/>
  <c r="AE630" i="555"/>
  <c r="D25" i="19" s="1"/>
  <c r="AF633" i="555"/>
  <c r="AF659" i="555"/>
  <c r="AF661" i="555"/>
  <c r="AF662" i="555"/>
  <c r="AF672" i="555"/>
  <c r="AF674" i="555"/>
  <c r="AF675" i="555"/>
  <c r="AF677" i="555"/>
  <c r="AF682" i="555"/>
  <c r="AF684" i="555"/>
  <c r="AD687" i="555"/>
  <c r="AF699" i="555"/>
  <c r="AF701" i="555"/>
  <c r="AF703" i="555"/>
  <c r="AF21" i="555"/>
  <c r="AD19" i="555"/>
  <c r="Q40" i="240" s="1"/>
  <c r="E40" i="6" s="1"/>
  <c r="AD17" i="555"/>
  <c r="AF11" i="555"/>
  <c r="Z1205" i="555"/>
  <c r="AB1205" i="555" s="1"/>
  <c r="Z1211" i="555"/>
  <c r="AB1211" i="555" s="1"/>
  <c r="Z1213" i="555"/>
  <c r="AB1213" i="555" s="1"/>
  <c r="Z1181" i="555"/>
  <c r="AB1181" i="555" s="1"/>
  <c r="Z1202" i="555"/>
  <c r="AB1202" i="555" s="1"/>
  <c r="Z1161" i="555"/>
  <c r="AB1161" i="555" s="1"/>
  <c r="Z1162" i="555"/>
  <c r="AB1162" i="555" s="1"/>
  <c r="AA1138" i="555"/>
  <c r="AB1138" i="555" s="1"/>
  <c r="Z1142" i="555"/>
  <c r="AB1142" i="555" s="1"/>
  <c r="Z1129" i="555"/>
  <c r="AB1129" i="555" s="1"/>
  <c r="Z1086" i="555"/>
  <c r="AB1086" i="555" s="1"/>
  <c r="Z1088" i="555"/>
  <c r="AB1088" i="555" s="1"/>
  <c r="Z1080" i="555"/>
  <c r="AB1080" i="555" s="1"/>
  <c r="Z1077" i="555"/>
  <c r="AB1077" i="555" s="1"/>
  <c r="Z1068" i="555"/>
  <c r="AB1068" i="555" s="1"/>
  <c r="Z1051" i="555"/>
  <c r="AB1051" i="555" s="1"/>
  <c r="Z1041" i="555"/>
  <c r="AB1041" i="555" s="1"/>
  <c r="Z1043" i="555"/>
  <c r="AB1043" i="555" s="1"/>
  <c r="Z1035" i="555"/>
  <c r="AB1035" i="555" s="1"/>
  <c r="Z1037" i="555"/>
  <c r="AB1037" i="555" s="1"/>
  <c r="Z1028" i="555"/>
  <c r="AB1028" i="555" s="1"/>
  <c r="Z1029" i="555"/>
  <c r="AB1029" i="555" s="1"/>
  <c r="Z1022" i="555"/>
  <c r="AB1022" i="555" s="1"/>
  <c r="Z1018" i="555"/>
  <c r="AB1018" i="555" s="1"/>
  <c r="Z1020" i="555"/>
  <c r="AB1020" i="555" s="1"/>
  <c r="Z1006" i="555"/>
  <c r="AB1006" i="555" s="1"/>
  <c r="Z974" i="555"/>
  <c r="AB974" i="555" s="1"/>
  <c r="Z976" i="555"/>
  <c r="AB976" i="555" s="1"/>
  <c r="Z978" i="555"/>
  <c r="AB978" i="555" s="1"/>
  <c r="Z980" i="555"/>
  <c r="AB980" i="555" s="1"/>
  <c r="Z967" i="555"/>
  <c r="AB967" i="555" s="1"/>
  <c r="Z969" i="555"/>
  <c r="AB969" i="555" s="1"/>
  <c r="Z971" i="555"/>
  <c r="AB971" i="555" s="1"/>
  <c r="Z972" i="555"/>
  <c r="AB972" i="555" s="1"/>
  <c r="Z949" i="555"/>
  <c r="AB949" i="555" s="1"/>
  <c r="Z950" i="555"/>
  <c r="AB950" i="555" s="1"/>
  <c r="Z953" i="555"/>
  <c r="AB953" i="555" s="1"/>
  <c r="Z956" i="555"/>
  <c r="AB956" i="555" s="1"/>
  <c r="Z960" i="555"/>
  <c r="AB960" i="555" s="1"/>
  <c r="Z915" i="555"/>
  <c r="AB915" i="555" s="1"/>
  <c r="Z918" i="555"/>
  <c r="AB918" i="555" s="1"/>
  <c r="Z923" i="555"/>
  <c r="AB923" i="555" s="1"/>
  <c r="Z925" i="555"/>
  <c r="AB925" i="555" s="1"/>
  <c r="Z927" i="555"/>
  <c r="AB927" i="555" s="1"/>
  <c r="Z929" i="555"/>
  <c r="AB929" i="555" s="1"/>
  <c r="Z933" i="555"/>
  <c r="AB933" i="555" s="1"/>
  <c r="Z936" i="555"/>
  <c r="AB936" i="555" s="1"/>
  <c r="Z937" i="555"/>
  <c r="AB937" i="555" s="1"/>
  <c r="Z939" i="555"/>
  <c r="AB939" i="555" s="1"/>
  <c r="Z941" i="555"/>
  <c r="AB941" i="555" s="1"/>
  <c r="Z943" i="555"/>
  <c r="AB943" i="555" s="1"/>
  <c r="Z945" i="555"/>
  <c r="AB945" i="555" s="1"/>
  <c r="Z947" i="555"/>
  <c r="AB947" i="555" s="1"/>
  <c r="Z902" i="555"/>
  <c r="AB902" i="555" s="1"/>
  <c r="Z905" i="555"/>
  <c r="AB905" i="555" s="1"/>
  <c r="Z906" i="555"/>
  <c r="AB906" i="555" s="1"/>
  <c r="Z907" i="555"/>
  <c r="AB907" i="555" s="1"/>
  <c r="Z909" i="555"/>
  <c r="AB909" i="555" s="1"/>
  <c r="Z911" i="555"/>
  <c r="AB911" i="555" s="1"/>
  <c r="Z895" i="555"/>
  <c r="AB895" i="555" s="1"/>
  <c r="Z896" i="555"/>
  <c r="AB896" i="555" s="1"/>
  <c r="Z872" i="555"/>
  <c r="AB872" i="555" s="1"/>
  <c r="Z874" i="555"/>
  <c r="AB874" i="555" s="1"/>
  <c r="Z876" i="555"/>
  <c r="AB876" i="555" s="1"/>
  <c r="Z877" i="555"/>
  <c r="AB877" i="555" s="1"/>
  <c r="Z879" i="555"/>
  <c r="AB879" i="555" s="1"/>
  <c r="Z881" i="555"/>
  <c r="AB881" i="555" s="1"/>
  <c r="Z883" i="555"/>
  <c r="AB883" i="555" s="1"/>
  <c r="Z885" i="555"/>
  <c r="AB885" i="555" s="1"/>
  <c r="Z889" i="555"/>
  <c r="AB889" i="555" s="1"/>
  <c r="Z891" i="555"/>
  <c r="AB891" i="555" s="1"/>
  <c r="Z893" i="555"/>
  <c r="AB893" i="555" s="1"/>
  <c r="Z861" i="555"/>
  <c r="AB861" i="555" s="1"/>
  <c r="Z863" i="555"/>
  <c r="AB863" i="555" s="1"/>
  <c r="Z865" i="555"/>
  <c r="AB865" i="555" s="1"/>
  <c r="Z867" i="555"/>
  <c r="AB867" i="555" s="1"/>
  <c r="Z869" i="555"/>
  <c r="AB869" i="555" s="1"/>
  <c r="Z856" i="555"/>
  <c r="AB856" i="555" s="1"/>
  <c r="Z858" i="555"/>
  <c r="AB858" i="555" s="1"/>
  <c r="Z860" i="555"/>
  <c r="AB860" i="555" s="1"/>
  <c r="Z836" i="555"/>
  <c r="AB836" i="555" s="1"/>
  <c r="Z838" i="555"/>
  <c r="AB838" i="555" s="1"/>
  <c r="Z840" i="555"/>
  <c r="AB840" i="555" s="1"/>
  <c r="Z842" i="555"/>
  <c r="AB842" i="555" s="1"/>
  <c r="Z844" i="555"/>
  <c r="AB844" i="555" s="1"/>
  <c r="Z846" i="555"/>
  <c r="AB846" i="555" s="1"/>
  <c r="Z847" i="555"/>
  <c r="AB847" i="555" s="1"/>
  <c r="Z849" i="555"/>
  <c r="AB849" i="555" s="1"/>
  <c r="Z850" i="555"/>
  <c r="AB850" i="555" s="1"/>
  <c r="Z852" i="555"/>
  <c r="AB852" i="555" s="1"/>
  <c r="Z854" i="555"/>
  <c r="AB854" i="555" s="1"/>
  <c r="AA831" i="555"/>
  <c r="AB831" i="555" s="1"/>
  <c r="AA833" i="555"/>
  <c r="AB833" i="555" s="1"/>
  <c r="Z807" i="555"/>
  <c r="AB807" i="555" s="1"/>
  <c r="Z773" i="555"/>
  <c r="AB773" i="555" s="1"/>
  <c r="Z769" i="555"/>
  <c r="AB769" i="555" s="1"/>
  <c r="Z771" i="555"/>
  <c r="AB771" i="555" s="1"/>
  <c r="Z764" i="555"/>
  <c r="AB764" i="555" s="1"/>
  <c r="AA747" i="555"/>
  <c r="AB747" i="555" s="1"/>
  <c r="AA748" i="555"/>
  <c r="AB748" i="555" s="1"/>
  <c r="AA716" i="555"/>
  <c r="AB716" i="555" s="1"/>
  <c r="Y690" i="555"/>
  <c r="AB690" i="555" s="1"/>
  <c r="Y678" i="555"/>
  <c r="AB678" i="555" s="1"/>
  <c r="Y681" i="555"/>
  <c r="AB681" i="555" s="1"/>
  <c r="Y669" i="555"/>
  <c r="AB669" i="555" s="1"/>
  <c r="Y665" i="555"/>
  <c r="AB665" i="555" s="1"/>
  <c r="AA647" i="555"/>
  <c r="AB647" i="555" s="1"/>
  <c r="Y645" i="555"/>
  <c r="AB645" i="555" s="1"/>
  <c r="Y643" i="555"/>
  <c r="AB643" i="555" s="1"/>
  <c r="Y635" i="555"/>
  <c r="AB635" i="555" s="1"/>
  <c r="Y628" i="555"/>
  <c r="AB628" i="555" s="1"/>
  <c r="Y627" i="555"/>
  <c r="AB627" i="555" s="1"/>
  <c r="Y629" i="555"/>
  <c r="AB629" i="555" s="1"/>
  <c r="AA623" i="555"/>
  <c r="AB623" i="555" s="1"/>
  <c r="Y619" i="555"/>
  <c r="AB619" i="555" s="1"/>
  <c r="AA599" i="555"/>
  <c r="AB599" i="555" s="1"/>
  <c r="AA601" i="555"/>
  <c r="AB601" i="555" s="1"/>
  <c r="AA604" i="555"/>
  <c r="AB604" i="555" s="1"/>
  <c r="AA606" i="555"/>
  <c r="AB606" i="555" s="1"/>
  <c r="AA608" i="555"/>
  <c r="AB608" i="555" s="1"/>
  <c r="AA610" i="555"/>
  <c r="AB610" i="555" s="1"/>
  <c r="AA612" i="555"/>
  <c r="AB612" i="555" s="1"/>
  <c r="AA613" i="555"/>
  <c r="AB613" i="555" s="1"/>
  <c r="AA614" i="555"/>
  <c r="AB614" i="555" s="1"/>
  <c r="AA615" i="555"/>
  <c r="AB615" i="555" s="1"/>
  <c r="AA617" i="555"/>
  <c r="AB617" i="555" s="1"/>
  <c r="AA603" i="555"/>
  <c r="AB603" i="555" s="1"/>
  <c r="AA598" i="555"/>
  <c r="AB598" i="555" s="1"/>
  <c r="AA600" i="555"/>
  <c r="AB600" i="555" s="1"/>
  <c r="AA602" i="555"/>
  <c r="AB602" i="555" s="1"/>
  <c r="AA605" i="555"/>
  <c r="AB605" i="555" s="1"/>
  <c r="AA607" i="555"/>
  <c r="AB607" i="555" s="1"/>
  <c r="AA609" i="555"/>
  <c r="AB609" i="555" s="1"/>
  <c r="AA611" i="555"/>
  <c r="AB611" i="555" s="1"/>
  <c r="AA616" i="555"/>
  <c r="AB616" i="555" s="1"/>
  <c r="Y594" i="555"/>
  <c r="AB594" i="555" s="1"/>
  <c r="Y570" i="555"/>
  <c r="AB570" i="555" s="1"/>
  <c r="Y595" i="555"/>
  <c r="AB595" i="555" s="1"/>
  <c r="Y596" i="555"/>
  <c r="AB596" i="555" s="1"/>
  <c r="Y563" i="555"/>
  <c r="AB563" i="555" s="1"/>
  <c r="Y560" i="555"/>
  <c r="AB560" i="555" s="1"/>
  <c r="Y557" i="555"/>
  <c r="AB557" i="555" s="1"/>
  <c r="Y530" i="555"/>
  <c r="AB530" i="555" s="1"/>
  <c r="Y532" i="555"/>
  <c r="AB532" i="555" s="1"/>
  <c r="Y531" i="555"/>
  <c r="AB531" i="555" s="1"/>
  <c r="Y533" i="555"/>
  <c r="AB533" i="555" s="1"/>
  <c r="Y521" i="555"/>
  <c r="AB521" i="555" s="1"/>
  <c r="Y523" i="555"/>
  <c r="AB523" i="555" s="1"/>
  <c r="Y525" i="555"/>
  <c r="AB525" i="555" s="1"/>
  <c r="Y528" i="555"/>
  <c r="AB528" i="555" s="1"/>
  <c r="Y519" i="555"/>
  <c r="AB519" i="555" s="1"/>
  <c r="Y522" i="555"/>
  <c r="AB522" i="555" s="1"/>
  <c r="Y526" i="555"/>
  <c r="AB526" i="555" s="1"/>
  <c r="Y527" i="555"/>
  <c r="AB527" i="555" s="1"/>
  <c r="Y516" i="555"/>
  <c r="AB516" i="555" s="1"/>
  <c r="Y512" i="555"/>
  <c r="AB512" i="555" s="1"/>
  <c r="Y515" i="555"/>
  <c r="AB515" i="555" s="1"/>
  <c r="Y518" i="555"/>
  <c r="AB518" i="555" s="1"/>
  <c r="Y505" i="555"/>
  <c r="AB505" i="555" s="1"/>
  <c r="Y508" i="555"/>
  <c r="AB508" i="555" s="1"/>
  <c r="Y510" i="555"/>
  <c r="AB510" i="555" s="1"/>
  <c r="Y506" i="555"/>
  <c r="AB506" i="555" s="1"/>
  <c r="Y509" i="555"/>
  <c r="AB509" i="555" s="1"/>
  <c r="Y502" i="555"/>
  <c r="AB502" i="555" s="1"/>
  <c r="Y501" i="555"/>
  <c r="AB501" i="555" s="1"/>
  <c r="Y490" i="555"/>
  <c r="AB490" i="555" s="1"/>
  <c r="Y491" i="555"/>
  <c r="AB491" i="555" s="1"/>
  <c r="Y493" i="555"/>
  <c r="AB493" i="555" s="1"/>
  <c r="Y495" i="555"/>
  <c r="AB495" i="555" s="1"/>
  <c r="Y496" i="555"/>
  <c r="AB496" i="555" s="1"/>
  <c r="Y498" i="555"/>
  <c r="AB498" i="555" s="1"/>
  <c r="Y500" i="555"/>
  <c r="AB500" i="555" s="1"/>
  <c r="Y489" i="555"/>
  <c r="AB489" i="555" s="1"/>
  <c r="Y492" i="555"/>
  <c r="AB492" i="555" s="1"/>
  <c r="Y494" i="555"/>
  <c r="AB494" i="555" s="1"/>
  <c r="Y497" i="555"/>
  <c r="AB497" i="555" s="1"/>
  <c r="Y499" i="555"/>
  <c r="AB499" i="555" s="1"/>
  <c r="Y317" i="555"/>
  <c r="AB317" i="555" s="1"/>
  <c r="Y295" i="555"/>
  <c r="AB295" i="555" s="1"/>
  <c r="Y293" i="555"/>
  <c r="AB293" i="555" s="1"/>
  <c r="Y292" i="555"/>
  <c r="AB292" i="555" s="1"/>
  <c r="Y294" i="555"/>
  <c r="AB294" i="555" s="1"/>
  <c r="Y290" i="555"/>
  <c r="AB290" i="555" s="1"/>
  <c r="Y286" i="555"/>
  <c r="AB286" i="555" s="1"/>
  <c r="Y284" i="555"/>
  <c r="AB284" i="555" s="1"/>
  <c r="Y282" i="555"/>
  <c r="AB282" i="555" s="1"/>
  <c r="Y272" i="555"/>
  <c r="AB272" i="555" s="1"/>
  <c r="Y274" i="555"/>
  <c r="AB274" i="555" s="1"/>
  <c r="Y276" i="555"/>
  <c r="AB276" i="555" s="1"/>
  <c r="Y277" i="555"/>
  <c r="AB277" i="555" s="1"/>
  <c r="Y271" i="555"/>
  <c r="AB271" i="555" s="1"/>
  <c r="Y273" i="555"/>
  <c r="AB273" i="555" s="1"/>
  <c r="Y275" i="555"/>
  <c r="AB275" i="555" s="1"/>
  <c r="Y278" i="555"/>
  <c r="AB278" i="555" s="1"/>
  <c r="AA254" i="555"/>
  <c r="AB254" i="555" s="1"/>
  <c r="AA256" i="555"/>
  <c r="AB256" i="555" s="1"/>
  <c r="AA259" i="555"/>
  <c r="AB259" i="555" s="1"/>
  <c r="AA258" i="555"/>
  <c r="AB258" i="555" s="1"/>
  <c r="AA260" i="555"/>
  <c r="AB260" i="555" s="1"/>
  <c r="AA262" i="555"/>
  <c r="AB262" i="555" s="1"/>
  <c r="AA264" i="555"/>
  <c r="AB264" i="555" s="1"/>
  <c r="AA265" i="555"/>
  <c r="AB265" i="555" s="1"/>
  <c r="AA268" i="555"/>
  <c r="AB268" i="555" s="1"/>
  <c r="AA270" i="555"/>
  <c r="AB270" i="555" s="1"/>
  <c r="AA253" i="555"/>
  <c r="AB253" i="555" s="1"/>
  <c r="AA255" i="555"/>
  <c r="AB255" i="555" s="1"/>
  <c r="AA257" i="555"/>
  <c r="AB257" i="555" s="1"/>
  <c r="AA261" i="555"/>
  <c r="AB261" i="555" s="1"/>
  <c r="AA263" i="555"/>
  <c r="AB263" i="555" s="1"/>
  <c r="AA266" i="555"/>
  <c r="AB266" i="555" s="1"/>
  <c r="AA267" i="555"/>
  <c r="AB267" i="555" s="1"/>
  <c r="AA269" i="555"/>
  <c r="AB269" i="555" s="1"/>
  <c r="AA252" i="555"/>
  <c r="AB252" i="555" s="1"/>
  <c r="AA251" i="555"/>
  <c r="AB251" i="555" s="1"/>
  <c r="Y233" i="555"/>
  <c r="AB233" i="555" s="1"/>
  <c r="Y234" i="555"/>
  <c r="AB234" i="555" s="1"/>
  <c r="Y235" i="555"/>
  <c r="AB235" i="555" s="1"/>
  <c r="Y236" i="555"/>
  <c r="AB236" i="555" s="1"/>
  <c r="Y237" i="555"/>
  <c r="AB237" i="555" s="1"/>
  <c r="Y240" i="555"/>
  <c r="AB240" i="555" s="1"/>
  <c r="Y241" i="555"/>
  <c r="AB241" i="555" s="1"/>
  <c r="Y243" i="555"/>
  <c r="AB243" i="555" s="1"/>
  <c r="Y244" i="555"/>
  <c r="AB244" i="555" s="1"/>
  <c r="Y238" i="555"/>
  <c r="AB238" i="555" s="1"/>
  <c r="Y239" i="555"/>
  <c r="AB239" i="555" s="1"/>
  <c r="Y242" i="555"/>
  <c r="AB242" i="555" s="1"/>
  <c r="Y226" i="555"/>
  <c r="AB226" i="555" s="1"/>
  <c r="Y228" i="555"/>
  <c r="AB228" i="555" s="1"/>
  <c r="Y230" i="555"/>
  <c r="AB230" i="555" s="1"/>
  <c r="Y227" i="555"/>
  <c r="AB227" i="555" s="1"/>
  <c r="Y229" i="555"/>
  <c r="AB229" i="555" s="1"/>
  <c r="Y231" i="555"/>
  <c r="AB231" i="555" s="1"/>
  <c r="Y232" i="555"/>
  <c r="AB232" i="555" s="1"/>
  <c r="Y219" i="555"/>
  <c r="AB219" i="555" s="1"/>
  <c r="Y220" i="555"/>
  <c r="AB220" i="555" s="1"/>
  <c r="Y217" i="555"/>
  <c r="AB217" i="555" s="1"/>
  <c r="Y221" i="555"/>
  <c r="AB221" i="555" s="1"/>
  <c r="Y218" i="555"/>
  <c r="AB218" i="555" s="1"/>
  <c r="Y222" i="555"/>
  <c r="AB222" i="555" s="1"/>
  <c r="Y214" i="555"/>
  <c r="AB214" i="555" s="1"/>
  <c r="Y212" i="555"/>
  <c r="AB212" i="555" s="1"/>
  <c r="Y209" i="555"/>
  <c r="AB209" i="555" s="1"/>
  <c r="Y210" i="555"/>
  <c r="AB210" i="555" s="1"/>
  <c r="Y211" i="555"/>
  <c r="AB211" i="555" s="1"/>
  <c r="Y208" i="555"/>
  <c r="AB208" i="555" s="1"/>
  <c r="Y207" i="555"/>
  <c r="AB207" i="555" s="1"/>
  <c r="AC207" i="555" s="1"/>
  <c r="Y202" i="555"/>
  <c r="AB202" i="555" s="1"/>
  <c r="AC202" i="555" s="1"/>
  <c r="Y200" i="555"/>
  <c r="AB200" i="555" s="1"/>
  <c r="AC200" i="555" s="1"/>
  <c r="Y204" i="555"/>
  <c r="AB204" i="555" s="1"/>
  <c r="AC204" i="555" s="1"/>
  <c r="Y201" i="555"/>
  <c r="AB201" i="555" s="1"/>
  <c r="AC201" i="555" s="1"/>
  <c r="Y205" i="555"/>
  <c r="AB205" i="555" s="1"/>
  <c r="AC205" i="555" s="1"/>
  <c r="Y203" i="555"/>
  <c r="AB203" i="555" s="1"/>
  <c r="AC203" i="555" s="1"/>
  <c r="Y206" i="555"/>
  <c r="AB206" i="555" s="1"/>
  <c r="AC206" i="555" s="1"/>
  <c r="Y179" i="555"/>
  <c r="AB179" i="555" s="1"/>
  <c r="AC179" i="555" s="1"/>
  <c r="Y187" i="555"/>
  <c r="AB187" i="555" s="1"/>
  <c r="AC187" i="555" s="1"/>
  <c r="Y192" i="555"/>
  <c r="AB192" i="555" s="1"/>
  <c r="AC192" i="555" s="1"/>
  <c r="Y181" i="555"/>
  <c r="AB181" i="555" s="1"/>
  <c r="AC181" i="555" s="1"/>
  <c r="Y189" i="555"/>
  <c r="AB189" i="555" s="1"/>
  <c r="AC189" i="555" s="1"/>
  <c r="Y195" i="555"/>
  <c r="AB195" i="555" s="1"/>
  <c r="AC195" i="555" s="1"/>
  <c r="Y185" i="555"/>
  <c r="AB185" i="555" s="1"/>
  <c r="AC185" i="555" s="1"/>
  <c r="Y197" i="555"/>
  <c r="AB197" i="555" s="1"/>
  <c r="AC197" i="555" s="1"/>
  <c r="Y178" i="555"/>
  <c r="AB178" i="555" s="1"/>
  <c r="AC178" i="555" s="1"/>
  <c r="Y180" i="555"/>
  <c r="AB180" i="555" s="1"/>
  <c r="AC180" i="555" s="1"/>
  <c r="Y182" i="555"/>
  <c r="AB182" i="555" s="1"/>
  <c r="AC182" i="555" s="1"/>
  <c r="Y184" i="555"/>
  <c r="AB184" i="555" s="1"/>
  <c r="AC184" i="555" s="1"/>
  <c r="Y186" i="555"/>
  <c r="AB186" i="555" s="1"/>
  <c r="AC186" i="555" s="1"/>
  <c r="Y188" i="555"/>
  <c r="AB188" i="555" s="1"/>
  <c r="AC188" i="555" s="1"/>
  <c r="Y190" i="555"/>
  <c r="AB190" i="555" s="1"/>
  <c r="AC190" i="555" s="1"/>
  <c r="Y191" i="555"/>
  <c r="AB191" i="555" s="1"/>
  <c r="AC191" i="555" s="1"/>
  <c r="Y193" i="555"/>
  <c r="AB193" i="555" s="1"/>
  <c r="AC193" i="555" s="1"/>
  <c r="Y196" i="555"/>
  <c r="AB196" i="555" s="1"/>
  <c r="AC196" i="555" s="1"/>
  <c r="Y198" i="555"/>
  <c r="Y177" i="555"/>
  <c r="AB177" i="555" s="1"/>
  <c r="AC177" i="555" s="1"/>
  <c r="Y183" i="555"/>
  <c r="AB183" i="555" s="1"/>
  <c r="AC183" i="555" s="1"/>
  <c r="Y194" i="555"/>
  <c r="AB194" i="555" s="1"/>
  <c r="AC194" i="555" s="1"/>
  <c r="Y166" i="555"/>
  <c r="AB166" i="555" s="1"/>
  <c r="AC166" i="555" s="1"/>
  <c r="Y170" i="555"/>
  <c r="AB170" i="555" s="1"/>
  <c r="AC170" i="555" s="1"/>
  <c r="Y168" i="555"/>
  <c r="AB168" i="555" s="1"/>
  <c r="AC168" i="555" s="1"/>
  <c r="Y167" i="555"/>
  <c r="AB167" i="555" s="1"/>
  <c r="AC167" i="555" s="1"/>
  <c r="Y169" i="555"/>
  <c r="AB169" i="555" s="1"/>
  <c r="AC169" i="555" s="1"/>
  <c r="Y163" i="555"/>
  <c r="AB163" i="555" s="1"/>
  <c r="AC163" i="555" s="1"/>
  <c r="Y151" i="555"/>
  <c r="AB151" i="555" s="1"/>
  <c r="AC151" i="555" s="1"/>
  <c r="Y153" i="555"/>
  <c r="AB153" i="555" s="1"/>
  <c r="AC153" i="555" s="1"/>
  <c r="Y156" i="555"/>
  <c r="AB156" i="555" s="1"/>
  <c r="AC156" i="555" s="1"/>
  <c r="Y158" i="555"/>
  <c r="AB158" i="555" s="1"/>
  <c r="AC158" i="555" s="1"/>
  <c r="Y161" i="555"/>
  <c r="AB161" i="555" s="1"/>
  <c r="AC161" i="555" s="1"/>
  <c r="Y162" i="555"/>
  <c r="AB162" i="555" s="1"/>
  <c r="AC162" i="555" s="1"/>
  <c r="Y152" i="555"/>
  <c r="AB152" i="555" s="1"/>
  <c r="AC152" i="555" s="1"/>
  <c r="Y154" i="555"/>
  <c r="AB154" i="555" s="1"/>
  <c r="AC154" i="555" s="1"/>
  <c r="Y155" i="555"/>
  <c r="AB155" i="555" s="1"/>
  <c r="AC155" i="555" s="1"/>
  <c r="Y157" i="555"/>
  <c r="AB157" i="555" s="1"/>
  <c r="AC157" i="555" s="1"/>
  <c r="Y159" i="555"/>
  <c r="AB159" i="555" s="1"/>
  <c r="AC159" i="555" s="1"/>
  <c r="Y160" i="555"/>
  <c r="AB160" i="555" s="1"/>
  <c r="AC160" i="555" s="1"/>
  <c r="Y149" i="555"/>
  <c r="AB149" i="555" s="1"/>
  <c r="AC149" i="555" s="1"/>
  <c r="Y134" i="555"/>
  <c r="AB134" i="555" s="1"/>
  <c r="AC134" i="555" s="1"/>
  <c r="Y136" i="555"/>
  <c r="AB136" i="555" s="1"/>
  <c r="AC136" i="555" s="1"/>
  <c r="Y138" i="555"/>
  <c r="AB138" i="555" s="1"/>
  <c r="AC138" i="555" s="1"/>
  <c r="Y140" i="555"/>
  <c r="AB140" i="555" s="1"/>
  <c r="AC140" i="555" s="1"/>
  <c r="Y142" i="555"/>
  <c r="AB142" i="555" s="1"/>
  <c r="AC142" i="555" s="1"/>
  <c r="Y144" i="555"/>
  <c r="AB144" i="555" s="1"/>
  <c r="AC144" i="555" s="1"/>
  <c r="Y146" i="555"/>
  <c r="AB146" i="555" s="1"/>
  <c r="AC146" i="555" s="1"/>
  <c r="Y133" i="555"/>
  <c r="AB133" i="555" s="1"/>
  <c r="AC133" i="555" s="1"/>
  <c r="Y135" i="555"/>
  <c r="AB135" i="555" s="1"/>
  <c r="AC135" i="555" s="1"/>
  <c r="Y137" i="555"/>
  <c r="AB137" i="555" s="1"/>
  <c r="AC137" i="555" s="1"/>
  <c r="Y139" i="555"/>
  <c r="AB139" i="555" s="1"/>
  <c r="AC139" i="555" s="1"/>
  <c r="Y141" i="555"/>
  <c r="AB141" i="555" s="1"/>
  <c r="AC141" i="555" s="1"/>
  <c r="Y143" i="555"/>
  <c r="AB143" i="555" s="1"/>
  <c r="AC143" i="555" s="1"/>
  <c r="Y145" i="555"/>
  <c r="AB145" i="555" s="1"/>
  <c r="AC145" i="555" s="1"/>
  <c r="Y147" i="555"/>
  <c r="AB147" i="555" s="1"/>
  <c r="AC147" i="555" s="1"/>
  <c r="Y132" i="555"/>
  <c r="AB132" i="555" s="1"/>
  <c r="AC132" i="555" s="1"/>
  <c r="Y127" i="555"/>
  <c r="AB127" i="555" s="1"/>
  <c r="AC127" i="555" s="1"/>
  <c r="Y126" i="555"/>
  <c r="AB126" i="555" s="1"/>
  <c r="AC126" i="555" s="1"/>
  <c r="Y129" i="555"/>
  <c r="AB129" i="555" s="1"/>
  <c r="AC129" i="555" s="1"/>
  <c r="Y123" i="555"/>
  <c r="AB123" i="555" s="1"/>
  <c r="AC123" i="555" s="1"/>
  <c r="Y130" i="555"/>
  <c r="AB130" i="555" s="1"/>
  <c r="AC130" i="555" s="1"/>
  <c r="Y124" i="555"/>
  <c r="AB124" i="555" s="1"/>
  <c r="AC124" i="555" s="1"/>
  <c r="Y125" i="555"/>
  <c r="AB125" i="555" s="1"/>
  <c r="AC125" i="555" s="1"/>
  <c r="Y128" i="555"/>
  <c r="AB128" i="555" s="1"/>
  <c r="AC128" i="555" s="1"/>
  <c r="Y104" i="555"/>
  <c r="AB104" i="555" s="1"/>
  <c r="AC104" i="555" s="1"/>
  <c r="Y109" i="555"/>
  <c r="AB109" i="555" s="1"/>
  <c r="AC109" i="555" s="1"/>
  <c r="Y99" i="555"/>
  <c r="AB99" i="555" s="1"/>
  <c r="AC99" i="555" s="1"/>
  <c r="Y101" i="555"/>
  <c r="AB101" i="555" s="1"/>
  <c r="AC101" i="555" s="1"/>
  <c r="Y103" i="555"/>
  <c r="AB103" i="555" s="1"/>
  <c r="AC103" i="555" s="1"/>
  <c r="Y111" i="555"/>
  <c r="AB111" i="555" s="1"/>
  <c r="AC111" i="555" s="1"/>
  <c r="Y114" i="555"/>
  <c r="AB114" i="555" s="1"/>
  <c r="AC114" i="555" s="1"/>
  <c r="Y106" i="555"/>
  <c r="AB106" i="555" s="1"/>
  <c r="AC106" i="555" s="1"/>
  <c r="Y110" i="555"/>
  <c r="AB110" i="555" s="1"/>
  <c r="AC110" i="555" s="1"/>
  <c r="Y107" i="555"/>
  <c r="AB107" i="555" s="1"/>
  <c r="AC107" i="555" s="1"/>
  <c r="Y105" i="555"/>
  <c r="AB105" i="555" s="1"/>
  <c r="AC105" i="555" s="1"/>
  <c r="Y108" i="555"/>
  <c r="AB108" i="555" s="1"/>
  <c r="AC108" i="555" s="1"/>
  <c r="Y100" i="555"/>
  <c r="AB100" i="555" s="1"/>
  <c r="AC100" i="555" s="1"/>
  <c r="Y102" i="555"/>
  <c r="AB102" i="555" s="1"/>
  <c r="AC102" i="555" s="1"/>
  <c r="Y113" i="555"/>
  <c r="AB113" i="555" s="1"/>
  <c r="AC113" i="555" s="1"/>
  <c r="Y115" i="555"/>
  <c r="AB115" i="555" s="1"/>
  <c r="AC115" i="555" s="1"/>
  <c r="Y98" i="555"/>
  <c r="AB98" i="555" s="1"/>
  <c r="AC98" i="555" s="1"/>
  <c r="Y56" i="555"/>
  <c r="AB56" i="555" s="1"/>
  <c r="AC56" i="555" s="1"/>
  <c r="Y55" i="555"/>
  <c r="V182" i="555"/>
  <c r="V191" i="555"/>
  <c r="V120" i="555"/>
  <c r="V130" i="555"/>
  <c r="V40" i="555"/>
  <c r="V45" i="555"/>
  <c r="V73" i="555"/>
  <c r="V79" i="555"/>
  <c r="V80" i="555"/>
  <c r="V83" i="555"/>
  <c r="V88" i="555"/>
  <c r="V99" i="555"/>
  <c r="V103" i="555"/>
  <c r="V134" i="555"/>
  <c r="V153" i="555"/>
  <c r="V173" i="555"/>
  <c r="V346" i="555"/>
  <c r="V359" i="555"/>
  <c r="V365" i="555"/>
  <c r="V434" i="555"/>
  <c r="V445" i="555"/>
  <c r="V478" i="555"/>
  <c r="V486" i="555"/>
  <c r="V495" i="555"/>
  <c r="V508" i="555"/>
  <c r="V510" i="555"/>
  <c r="V516" i="555"/>
  <c r="V520" i="555"/>
  <c r="V523" i="555"/>
  <c r="V524" i="555"/>
  <c r="V529" i="555"/>
  <c r="V535" i="555"/>
  <c r="V539" i="555"/>
  <c r="V543" i="555"/>
  <c r="V545" i="555"/>
  <c r="V634" i="555"/>
  <c r="V829" i="555"/>
  <c r="V901" i="555"/>
  <c r="V902" i="555"/>
  <c r="V906" i="555"/>
  <c r="V909" i="555"/>
  <c r="V914" i="555"/>
  <c r="V950" i="555"/>
  <c r="V953" i="555"/>
  <c r="V956" i="555"/>
  <c r="V958" i="555"/>
  <c r="V960" i="555"/>
  <c r="V962" i="555"/>
  <c r="V1024" i="555"/>
  <c r="V1025" i="555"/>
  <c r="V1026" i="555"/>
  <c r="V1027" i="555"/>
  <c r="V1080" i="555"/>
  <c r="V1110" i="555"/>
  <c r="V1111" i="555"/>
  <c r="V1120" i="555"/>
  <c r="V1163" i="555"/>
  <c r="AP1163" i="555" s="1"/>
  <c r="V1172" i="555"/>
  <c r="AP1172" i="555" s="1"/>
  <c r="V1177" i="555"/>
  <c r="V1179" i="555"/>
  <c r="V205" i="555"/>
  <c r="V217" i="555"/>
  <c r="V221" i="555"/>
  <c r="V227" i="555"/>
  <c r="V229" i="555"/>
  <c r="V232" i="555"/>
  <c r="V286" i="555"/>
  <c r="V354" i="555"/>
  <c r="V395" i="555"/>
  <c r="V453" i="555"/>
  <c r="V488" i="555"/>
  <c r="V551" i="555"/>
  <c r="V563" i="555"/>
  <c r="V594" i="555"/>
  <c r="V601" i="555"/>
  <c r="V604" i="555"/>
  <c r="V608" i="555"/>
  <c r="V612" i="555"/>
  <c r="V617" i="555"/>
  <c r="V623" i="555"/>
  <c r="V633" i="555"/>
  <c r="V805" i="555"/>
  <c r="V848" i="555"/>
  <c r="V873" i="555"/>
  <c r="V880" i="555"/>
  <c r="V884" i="555"/>
  <c r="V890" i="555"/>
  <c r="V894" i="555"/>
  <c r="V900" i="555"/>
  <c r="V1004" i="555"/>
  <c r="V1019" i="555"/>
  <c r="V1032" i="555"/>
  <c r="V1045" i="555"/>
  <c r="V1074" i="555"/>
  <c r="V1077" i="555"/>
  <c r="V1085" i="555"/>
  <c r="V1086" i="555"/>
  <c r="V1093" i="555"/>
  <c r="V1100" i="555"/>
  <c r="V1101" i="555"/>
  <c r="V1102" i="555"/>
  <c r="V184" i="555"/>
  <c r="V21" i="555"/>
  <c r="V24" i="555"/>
  <c r="V26" i="555"/>
  <c r="V27" i="555"/>
  <c r="V31" i="555"/>
  <c r="V34" i="555"/>
  <c r="V35" i="555"/>
  <c r="V43" i="555"/>
  <c r="V50" i="555"/>
  <c r="V51" i="555"/>
  <c r="V100" i="555"/>
  <c r="V113" i="555"/>
  <c r="V115" i="555"/>
  <c r="V143" i="555"/>
  <c r="V149" i="555"/>
  <c r="V171" i="555"/>
  <c r="V208" i="555"/>
  <c r="V281" i="555"/>
  <c r="V326" i="555"/>
  <c r="V330" i="555"/>
  <c r="V332" i="555"/>
  <c r="V335" i="555"/>
  <c r="V339" i="555"/>
  <c r="V383" i="555"/>
  <c r="V492" i="555"/>
  <c r="V499" i="555"/>
  <c r="V503" i="555"/>
  <c r="V509" i="555"/>
  <c r="V515" i="555"/>
  <c r="V519" i="555"/>
  <c r="V547" i="555"/>
  <c r="AP547" i="555" s="1"/>
  <c r="V557" i="555"/>
  <c r="V570" i="555"/>
  <c r="V672" i="555"/>
  <c r="V674" i="555"/>
  <c r="V675" i="555"/>
  <c r="V677" i="555"/>
  <c r="V813" i="555"/>
  <c r="V814" i="555"/>
  <c r="V817" i="555"/>
  <c r="V818" i="555"/>
  <c r="V819" i="555"/>
  <c r="V821" i="555"/>
  <c r="V822" i="555"/>
  <c r="V824" i="555"/>
  <c r="V825" i="555"/>
  <c r="V827" i="555"/>
  <c r="V832" i="555"/>
  <c r="V908" i="555"/>
  <c r="V912" i="555"/>
  <c r="V983" i="555"/>
  <c r="V984" i="555"/>
  <c r="V987" i="555"/>
  <c r="V988" i="555"/>
  <c r="V991" i="555"/>
  <c r="V992" i="555"/>
  <c r="V995" i="555"/>
  <c r="V996" i="555"/>
  <c r="V998" i="555"/>
  <c r="V1002" i="555"/>
  <c r="V1048" i="555"/>
  <c r="V1063" i="555"/>
  <c r="V1114" i="555"/>
  <c r="V1168" i="555"/>
  <c r="V1181" i="555"/>
  <c r="V1200" i="555"/>
  <c r="V1201" i="555"/>
  <c r="V1204" i="555"/>
  <c r="V1210" i="555"/>
  <c r="V1212" i="555"/>
  <c r="AP1212" i="555" s="1"/>
  <c r="V14" i="555"/>
  <c r="V107" i="555"/>
  <c r="V178" i="555"/>
  <c r="V203" i="555"/>
  <c r="V91" i="555"/>
  <c r="V93" i="555"/>
  <c r="V163" i="555"/>
  <c r="V199" i="555"/>
  <c r="V219" i="555"/>
  <c r="V241" i="555"/>
  <c r="V244" i="555"/>
  <c r="V247" i="555"/>
  <c r="V249" i="555"/>
  <c r="V290" i="555"/>
  <c r="V293" i="555"/>
  <c r="V343" i="555"/>
  <c r="V371" i="555"/>
  <c r="V399" i="555"/>
  <c r="AP399" i="555" s="1"/>
  <c r="V457" i="555"/>
  <c r="V480" i="555"/>
  <c r="V558" i="555"/>
  <c r="AP558" i="555" s="1"/>
  <c r="V561" i="555"/>
  <c r="V619" i="555"/>
  <c r="V625" i="555"/>
  <c r="V629" i="555"/>
  <c r="V635" i="555"/>
  <c r="V646" i="555"/>
  <c r="V648" i="555"/>
  <c r="V652" i="555"/>
  <c r="V653" i="555"/>
  <c r="V654" i="555"/>
  <c r="V656" i="555"/>
  <c r="V657" i="555"/>
  <c r="V664" i="555"/>
  <c r="V666" i="555"/>
  <c r="V668" i="555"/>
  <c r="V701" i="555"/>
  <c r="V847" i="555"/>
  <c r="V849" i="555"/>
  <c r="V872" i="555"/>
  <c r="V876" i="555"/>
  <c r="V879" i="555"/>
  <c r="V883" i="555"/>
  <c r="V889" i="555"/>
  <c r="V893" i="555"/>
  <c r="V899" i="555"/>
  <c r="V1006" i="555"/>
  <c r="V1041" i="555"/>
  <c r="V1113" i="555"/>
  <c r="V1155" i="555"/>
  <c r="V1156" i="555"/>
  <c r="V1164" i="555"/>
  <c r="V1165" i="555"/>
  <c r="V1206" i="555"/>
  <c r="V681" i="555"/>
  <c r="V1178" i="555"/>
  <c r="V282" i="555"/>
  <c r="V197" i="555"/>
  <c r="V238" i="555"/>
  <c r="V324" i="555"/>
  <c r="V175" i="555"/>
  <c r="V214" i="555"/>
  <c r="V999" i="555"/>
  <c r="V533" i="555"/>
  <c r="V683" i="555"/>
  <c r="V1107" i="555"/>
  <c r="V23" i="555"/>
  <c r="V138" i="555"/>
  <c r="V102" i="555"/>
  <c r="V117" i="555"/>
  <c r="V1042" i="555"/>
  <c r="V69" i="555"/>
  <c r="V136" i="555"/>
  <c r="V541" i="555"/>
  <c r="V553" i="555"/>
  <c r="AP553" i="555" s="1"/>
  <c r="V53" i="555"/>
  <c r="V57" i="555"/>
  <c r="V114" i="555"/>
  <c r="V158" i="555"/>
  <c r="V631" i="555"/>
  <c r="V1157" i="555"/>
  <c r="V1162" i="555"/>
  <c r="V439" i="555"/>
  <c r="V603" i="555"/>
  <c r="V881" i="555"/>
  <c r="V993" i="555"/>
  <c r="V38" i="555"/>
  <c r="V41" i="555"/>
  <c r="V70" i="555"/>
  <c r="V118" i="555"/>
  <c r="V142" i="555"/>
  <c r="V164" i="555"/>
  <c r="V231" i="555"/>
  <c r="V357" i="555"/>
  <c r="V699" i="555"/>
  <c r="V1175" i="555"/>
  <c r="V1180" i="555"/>
  <c r="V90" i="555"/>
  <c r="V146" i="555"/>
  <c r="V193" i="555"/>
  <c r="V256" i="555"/>
  <c r="V266" i="555"/>
  <c r="V348" i="555"/>
  <c r="V376" i="555"/>
  <c r="V42" i="555"/>
  <c r="V49" i="555"/>
  <c r="V66" i="555"/>
  <c r="V72" i="555"/>
  <c r="V81" i="555"/>
  <c r="V84" i="555"/>
  <c r="V86" i="555"/>
  <c r="V87" i="555"/>
  <c r="V144" i="555"/>
  <c r="V76" i="555"/>
  <c r="V122" i="555"/>
  <c r="V129" i="555"/>
  <c r="V151" i="555"/>
  <c r="V195" i="555"/>
  <c r="V30" i="555"/>
  <c r="V111" i="555"/>
  <c r="V186" i="555"/>
  <c r="V188" i="555"/>
  <c r="V190" i="555"/>
  <c r="V207" i="555"/>
  <c r="V251" i="555"/>
  <c r="V263" i="555"/>
  <c r="V275" i="555"/>
  <c r="V211" i="555"/>
  <c r="V212" i="555"/>
  <c r="V215" i="555"/>
  <c r="V233" i="555"/>
  <c r="V225" i="555"/>
  <c r="V248" i="555"/>
  <c r="V252" i="555"/>
  <c r="V267" i="555"/>
  <c r="V498" i="555"/>
  <c r="V363" i="555"/>
  <c r="V378" i="555"/>
  <c r="AP378" i="555" s="1"/>
  <c r="V388" i="555"/>
  <c r="V396" i="555"/>
  <c r="V407" i="555"/>
  <c r="V429" i="555"/>
  <c r="V537" i="555"/>
  <c r="V400" i="555"/>
  <c r="V521" i="555"/>
  <c r="V599" i="555"/>
  <c r="V650" i="555"/>
  <c r="V661" i="555"/>
  <c r="V526" i="555"/>
  <c r="V687" i="555"/>
  <c r="V659" i="555"/>
  <c r="V662" i="555"/>
  <c r="V703" i="555"/>
  <c r="V774" i="555"/>
  <c r="V934" i="555"/>
  <c r="V935" i="555"/>
  <c r="V877" i="555"/>
  <c r="V895" i="555"/>
  <c r="V874" i="555"/>
  <c r="V957" i="555"/>
  <c r="V985" i="555"/>
  <c r="V990" i="555"/>
  <c r="V1013" i="555"/>
  <c r="V1079" i="555"/>
  <c r="V1094" i="555"/>
  <c r="V1097" i="555"/>
  <c r="V1099" i="555"/>
  <c r="V1066" i="555"/>
  <c r="V1078" i="555"/>
  <c r="V1090" i="555"/>
  <c r="V1166" i="555"/>
  <c r="V1127" i="555"/>
  <c r="V1152" i="555"/>
  <c r="V1209" i="555"/>
  <c r="V1109" i="555"/>
  <c r="V1146" i="555"/>
  <c r="V1176" i="555"/>
  <c r="V1215" i="555"/>
  <c r="AP1215" i="555" s="1"/>
  <c r="V9" i="555"/>
  <c r="V11" i="555"/>
  <c r="V17" i="555"/>
  <c r="V39" i="555"/>
  <c r="V124" i="555"/>
  <c r="V126" i="555"/>
  <c r="V132" i="555"/>
  <c r="V135" i="555"/>
  <c r="V139" i="555"/>
  <c r="V156" i="555"/>
  <c r="V161" i="555"/>
  <c r="V167" i="555"/>
  <c r="V169" i="555"/>
  <c r="V201" i="555"/>
  <c r="V206" i="555"/>
  <c r="V46" i="555"/>
  <c r="V65" i="555"/>
  <c r="V71" i="555"/>
  <c r="V75" i="555"/>
  <c r="V77" i="555"/>
  <c r="V96" i="555"/>
  <c r="V104" i="555"/>
  <c r="V105" i="555"/>
  <c r="V108" i="555"/>
  <c r="V110" i="555"/>
  <c r="V121" i="555"/>
  <c r="V123" i="555"/>
  <c r="V127" i="555"/>
  <c r="V180" i="555"/>
  <c r="V131" i="555"/>
  <c r="V194" i="555"/>
  <c r="V235" i="555"/>
  <c r="V237" i="555"/>
  <c r="V240" i="555"/>
  <c r="V243" i="555"/>
  <c r="V277" i="555"/>
  <c r="V297" i="555"/>
  <c r="V304" i="555"/>
  <c r="V308" i="555"/>
  <c r="V311" i="555"/>
  <c r="V319" i="555"/>
  <c r="V369" i="555"/>
  <c r="V372" i="555"/>
  <c r="V387" i="555"/>
  <c r="V352" i="555"/>
  <c r="V356" i="555"/>
  <c r="V361" i="555"/>
  <c r="V380" i="555"/>
  <c r="AP380" i="555" s="1"/>
  <c r="V384" i="555"/>
  <c r="V368" i="555"/>
  <c r="V382" i="555"/>
  <c r="V385" i="555"/>
  <c r="V461" i="555"/>
  <c r="V491" i="555"/>
  <c r="V500" i="555"/>
  <c r="V501" i="555"/>
  <c r="V505" i="555"/>
  <c r="V512" i="555"/>
  <c r="V517" i="555"/>
  <c r="V527" i="555"/>
  <c r="V531" i="555"/>
  <c r="V555" i="555"/>
  <c r="V606" i="555"/>
  <c r="V610" i="555"/>
  <c r="V613" i="555"/>
  <c r="V614" i="555"/>
  <c r="V615" i="555"/>
  <c r="V621" i="555"/>
  <c r="V627" i="555"/>
  <c r="V643" i="555"/>
  <c r="V669" i="555"/>
  <c r="V673" i="555"/>
  <c r="V676" i="555"/>
  <c r="V679" i="555"/>
  <c r="V680" i="555"/>
  <c r="V502" i="555"/>
  <c r="V823" i="555"/>
  <c r="V830" i="555"/>
  <c r="V891" i="555"/>
  <c r="V910" i="555"/>
  <c r="V391" i="555"/>
  <c r="V489" i="555"/>
  <c r="V513" i="555"/>
  <c r="V815" i="555"/>
  <c r="V828" i="555"/>
  <c r="V903" i="555"/>
  <c r="V936" i="555"/>
  <c r="V826" i="555"/>
  <c r="V986" i="555"/>
  <c r="V997" i="555"/>
  <c r="V1000" i="555"/>
  <c r="V1001" i="555"/>
  <c r="V1012" i="555"/>
  <c r="V1031" i="555"/>
  <c r="V1040" i="555"/>
  <c r="V1187" i="555"/>
  <c r="AP1187" i="555" s="1"/>
  <c r="V1205" i="555"/>
  <c r="V885" i="555"/>
  <c r="V954" i="555"/>
  <c r="V959" i="555"/>
  <c r="V961" i="555"/>
  <c r="V989" i="555"/>
  <c r="V994" i="555"/>
  <c r="V1044" i="555"/>
  <c r="V1087" i="555"/>
  <c r="V1089" i="555"/>
  <c r="V1095" i="555"/>
  <c r="V951" i="555"/>
  <c r="V1071" i="555"/>
  <c r="V1073" i="555"/>
  <c r="V1091" i="555"/>
  <c r="V1154" i="555"/>
  <c r="V64" i="555"/>
  <c r="V162" i="555"/>
  <c r="V94" i="555"/>
  <c r="V133" i="555"/>
  <c r="V150" i="555"/>
  <c r="V154" i="555"/>
  <c r="V166" i="555"/>
  <c r="V12" i="555"/>
  <c r="V19" i="555"/>
  <c r="V25" i="555"/>
  <c r="V28" i="555"/>
  <c r="V32" i="555"/>
  <c r="V36" i="555"/>
  <c r="AG42" i="555"/>
  <c r="AH42" i="555" s="1"/>
  <c r="V44" i="555"/>
  <c r="V47" i="555"/>
  <c r="V52" i="555"/>
  <c r="V54" i="555"/>
  <c r="V56" i="555"/>
  <c r="V61" i="555"/>
  <c r="V125" i="555"/>
  <c r="V137" i="555"/>
  <c r="V147" i="555"/>
  <c r="V148" i="555"/>
  <c r="V157" i="555"/>
  <c r="V10" i="555"/>
  <c r="V18" i="555"/>
  <c r="V13" i="555"/>
  <c r="V20" i="555"/>
  <c r="V29" i="555"/>
  <c r="V33" i="555"/>
  <c r="V37" i="555"/>
  <c r="V48" i="555"/>
  <c r="V55" i="555"/>
  <c r="AP55" i="555" s="1"/>
  <c r="AQ55" i="555" s="1"/>
  <c r="V58" i="555"/>
  <c r="AN67" i="555"/>
  <c r="V74" i="555"/>
  <c r="V78" i="555"/>
  <c r="V82" i="555"/>
  <c r="V85" i="555"/>
  <c r="V89" i="555"/>
  <c r="V92" i="555"/>
  <c r="V95" i="555"/>
  <c r="V98" i="555"/>
  <c r="V101" i="555"/>
  <c r="V106" i="555"/>
  <c r="V109" i="555"/>
  <c r="V116" i="555"/>
  <c r="V119" i="555"/>
  <c r="V128" i="555"/>
  <c r="V140" i="555"/>
  <c r="V141" i="555"/>
  <c r="V145" i="555"/>
  <c r="V160" i="555"/>
  <c r="V226" i="555"/>
  <c r="V230" i="555"/>
  <c r="V172" i="555"/>
  <c r="V176" i="555"/>
  <c r="V177" i="555"/>
  <c r="V181" i="555"/>
  <c r="V185" i="555"/>
  <c r="V189" i="555"/>
  <c r="V192" i="555"/>
  <c r="V198" i="555"/>
  <c r="V202" i="555"/>
  <c r="V210" i="555"/>
  <c r="V213" i="555"/>
  <c r="V218" i="555"/>
  <c r="V222" i="555"/>
  <c r="V223" i="555"/>
  <c r="V152" i="555"/>
  <c r="V155" i="555"/>
  <c r="V159" i="555"/>
  <c r="V168" i="555"/>
  <c r="V170" i="555"/>
  <c r="V174" i="555"/>
  <c r="V179" i="555"/>
  <c r="V183" i="555"/>
  <c r="V187" i="555"/>
  <c r="V196" i="555"/>
  <c r="V200" i="555"/>
  <c r="V204" i="555"/>
  <c r="V209" i="555"/>
  <c r="V220" i="555"/>
  <c r="V228" i="555"/>
  <c r="V234" i="555"/>
  <c r="V239" i="555"/>
  <c r="V242" i="555"/>
  <c r="V250" i="555"/>
  <c r="V253" i="555"/>
  <c r="V257" i="555"/>
  <c r="V260" i="555"/>
  <c r="V264" i="555"/>
  <c r="V268" i="555"/>
  <c r="V272" i="555"/>
  <c r="V276" i="555"/>
  <c r="V280" i="555"/>
  <c r="V283" i="555"/>
  <c r="V287" i="555"/>
  <c r="V291" i="555"/>
  <c r="V294" i="555"/>
  <c r="V298" i="555"/>
  <c r="V301" i="555"/>
  <c r="V305" i="555"/>
  <c r="V309" i="555"/>
  <c r="V312" i="555"/>
  <c r="V316" i="555"/>
  <c r="V320" i="555"/>
  <c r="V322" i="555"/>
  <c r="V325" i="555"/>
  <c r="V327" i="555"/>
  <c r="V331" i="555"/>
  <c r="V336" i="555"/>
  <c r="V340" i="555"/>
  <c r="V344" i="555"/>
  <c r="V349" i="555"/>
  <c r="V351" i="555"/>
  <c r="V353" i="555"/>
  <c r="V355" i="555"/>
  <c r="V358" i="555"/>
  <c r="V362" i="555"/>
  <c r="V364" i="555"/>
  <c r="V366" i="555"/>
  <c r="V370" i="555"/>
  <c r="V373" i="555"/>
  <c r="V374" i="555"/>
  <c r="V375" i="555"/>
  <c r="V379" i="555"/>
  <c r="V394" i="555"/>
  <c r="AP394" i="555" s="1"/>
  <c r="V254" i="555"/>
  <c r="V259" i="555"/>
  <c r="V261" i="555"/>
  <c r="V269" i="555"/>
  <c r="V271" i="555"/>
  <c r="V273" i="555"/>
  <c r="V284" i="555"/>
  <c r="V288" i="555"/>
  <c r="V295" i="555"/>
  <c r="V302" i="555"/>
  <c r="V306" i="555"/>
  <c r="V310" i="555"/>
  <c r="V313" i="555"/>
  <c r="V315" i="555"/>
  <c r="V317" i="555"/>
  <c r="V321" i="555"/>
  <c r="V328" i="555"/>
  <c r="V333" i="555"/>
  <c r="V337" i="555"/>
  <c r="V341" i="555"/>
  <c r="V345" i="555"/>
  <c r="V350" i="555"/>
  <c r="V377" i="555"/>
  <c r="V392" i="555"/>
  <c r="V428" i="555"/>
  <c r="V435" i="555"/>
  <c r="V437" i="555"/>
  <c r="V454" i="555"/>
  <c r="V236" i="555"/>
  <c r="V255" i="555"/>
  <c r="V258" i="555"/>
  <c r="V262" i="555"/>
  <c r="V265" i="555"/>
  <c r="V270" i="555"/>
  <c r="V274" i="555"/>
  <c r="V278" i="555"/>
  <c r="V285" i="555"/>
  <c r="V289" i="555"/>
  <c r="V292" i="555"/>
  <c r="V296" i="555"/>
  <c r="V303" i="555"/>
  <c r="V307" i="555"/>
  <c r="V314" i="555"/>
  <c r="V318" i="555"/>
  <c r="V323" i="555"/>
  <c r="V329" i="555"/>
  <c r="V334" i="555"/>
  <c r="V338" i="555"/>
  <c r="V342" i="555"/>
  <c r="V347" i="555"/>
  <c r="V360" i="555"/>
  <c r="V367" i="555"/>
  <c r="V430" i="555"/>
  <c r="V447" i="555"/>
  <c r="V381" i="555"/>
  <c r="V389" i="555"/>
  <c r="V398" i="555"/>
  <c r="V403" i="555"/>
  <c r="V406" i="555"/>
  <c r="V441" i="555"/>
  <c r="V443" i="555"/>
  <c r="V460" i="555"/>
  <c r="V487" i="555"/>
  <c r="V514" i="555"/>
  <c r="V532" i="555"/>
  <c r="V534" i="555"/>
  <c r="V538" i="555"/>
  <c r="V481" i="555"/>
  <c r="V483" i="555"/>
  <c r="V490" i="555"/>
  <c r="V504" i="555"/>
  <c r="V506" i="555"/>
  <c r="V518" i="555"/>
  <c r="V530" i="555"/>
  <c r="V402" i="555"/>
  <c r="V405" i="555"/>
  <c r="V427" i="555"/>
  <c r="V431" i="555"/>
  <c r="V436" i="555"/>
  <c r="V438" i="555"/>
  <c r="AI438" i="555" s="1"/>
  <c r="V444" i="555"/>
  <c r="V446" i="555"/>
  <c r="AI446" i="555" s="1"/>
  <c r="V448" i="555"/>
  <c r="V451" i="555"/>
  <c r="V455" i="555"/>
  <c r="V458" i="555"/>
  <c r="V464" i="555"/>
  <c r="V493" i="555"/>
  <c r="V494" i="555"/>
  <c r="V507" i="555"/>
  <c r="V522" i="555"/>
  <c r="V525" i="555"/>
  <c r="V528" i="555"/>
  <c r="V386" i="555"/>
  <c r="V390" i="555"/>
  <c r="V393" i="555"/>
  <c r="V397" i="555"/>
  <c r="V401" i="555"/>
  <c r="V404" i="555"/>
  <c r="V432" i="555"/>
  <c r="V433" i="555"/>
  <c r="V442" i="555"/>
  <c r="V449" i="555"/>
  <c r="V452" i="555"/>
  <c r="V456" i="555"/>
  <c r="V459" i="555"/>
  <c r="V479" i="555"/>
  <c r="V482" i="555"/>
  <c r="V484" i="555"/>
  <c r="V485" i="555"/>
  <c r="V496" i="555"/>
  <c r="V497" i="555"/>
  <c r="V511" i="555"/>
  <c r="V536" i="555"/>
  <c r="V542" i="555"/>
  <c r="V550" i="555"/>
  <c r="V556" i="555"/>
  <c r="V560" i="555"/>
  <c r="V569" i="555"/>
  <c r="V598" i="555"/>
  <c r="V602" i="555"/>
  <c r="V607" i="555"/>
  <c r="V611" i="555"/>
  <c r="V616" i="555"/>
  <c r="V620" i="555"/>
  <c r="V624" i="555"/>
  <c r="V628" i="555"/>
  <c r="V636" i="555"/>
  <c r="V637" i="555"/>
  <c r="V639" i="555"/>
  <c r="V642" i="555"/>
  <c r="V644" i="555"/>
  <c r="V645" i="555"/>
  <c r="V649" i="555"/>
  <c r="V655" i="555"/>
  <c r="V665" i="555"/>
  <c r="V710" i="555"/>
  <c r="V714" i="555"/>
  <c r="V718" i="555"/>
  <c r="V722" i="555"/>
  <c r="V726" i="555"/>
  <c r="V731" i="555"/>
  <c r="V735" i="555"/>
  <c r="V738" i="555"/>
  <c r="V745" i="555"/>
  <c r="V749" i="555"/>
  <c r="V756" i="555"/>
  <c r="V767" i="555"/>
  <c r="V771" i="555"/>
  <c r="V775" i="555"/>
  <c r="V780" i="555"/>
  <c r="V787" i="555"/>
  <c r="V791" i="555"/>
  <c r="V794" i="555"/>
  <c r="V798" i="555"/>
  <c r="V678" i="555"/>
  <c r="V689" i="555"/>
  <c r="V690" i="555"/>
  <c r="V704" i="555"/>
  <c r="V709" i="555"/>
  <c r="V713" i="555"/>
  <c r="V715" i="555"/>
  <c r="V717" i="555"/>
  <c r="V725" i="555"/>
  <c r="V729" i="555"/>
  <c r="V730" i="555"/>
  <c r="V734" i="555"/>
  <c r="V737" i="555"/>
  <c r="V741" i="555"/>
  <c r="V744" i="555"/>
  <c r="V752" i="555"/>
  <c r="V755" i="555"/>
  <c r="V761" i="555"/>
  <c r="V764" i="555"/>
  <c r="V770" i="555"/>
  <c r="V776" i="555"/>
  <c r="V781" i="555"/>
  <c r="V782" i="555"/>
  <c r="V788" i="555"/>
  <c r="V795" i="555"/>
  <c r="V540" i="555"/>
  <c r="V544" i="555"/>
  <c r="V546" i="555"/>
  <c r="AP546" i="555" s="1"/>
  <c r="V552" i="555"/>
  <c r="V554" i="555"/>
  <c r="V562" i="555"/>
  <c r="V595" i="555"/>
  <c r="V596" i="555"/>
  <c r="V600" i="555"/>
  <c r="V605" i="555"/>
  <c r="V609" i="555"/>
  <c r="V618" i="555"/>
  <c r="V622" i="555"/>
  <c r="V626" i="555"/>
  <c r="V630" i="555"/>
  <c r="V632" i="555"/>
  <c r="V638" i="555"/>
  <c r="V640" i="555"/>
  <c r="V641" i="555"/>
  <c r="V647" i="555"/>
  <c r="V651" i="555"/>
  <c r="V658" i="555"/>
  <c r="V660" i="555"/>
  <c r="V663" i="555"/>
  <c r="V667" i="555"/>
  <c r="V670" i="555"/>
  <c r="V682" i="555"/>
  <c r="V684" i="555"/>
  <c r="V686" i="555"/>
  <c r="V688" i="555"/>
  <c r="V702" i="555"/>
  <c r="V705" i="555"/>
  <c r="V708" i="555"/>
  <c r="V721" i="555"/>
  <c r="V724" i="555"/>
  <c r="V728" i="555"/>
  <c r="V733" i="555"/>
  <c r="V736" i="555"/>
  <c r="V740" i="555"/>
  <c r="V743" i="555"/>
  <c r="V748" i="555"/>
  <c r="V751" i="555"/>
  <c r="V754" i="555"/>
  <c r="V765" i="555"/>
  <c r="V769" i="555"/>
  <c r="V773" i="555"/>
  <c r="V777" i="555"/>
  <c r="V778" i="555"/>
  <c r="V783" i="555"/>
  <c r="V785" i="555"/>
  <c r="V789" i="555"/>
  <c r="V792" i="555"/>
  <c r="V796" i="555"/>
  <c r="V671" i="555"/>
  <c r="V700" i="555"/>
  <c r="V707" i="555"/>
  <c r="V711" i="555"/>
  <c r="V712" i="555"/>
  <c r="V716" i="555"/>
  <c r="V719" i="555"/>
  <c r="V720" i="555"/>
  <c r="V723" i="555"/>
  <c r="V727" i="555"/>
  <c r="V732" i="555"/>
  <c r="V739" i="555"/>
  <c r="V742" i="555"/>
  <c r="V746" i="555"/>
  <c r="V747" i="555"/>
  <c r="V750" i="555"/>
  <c r="V753" i="555"/>
  <c r="V766" i="555"/>
  <c r="V768" i="555"/>
  <c r="V772" i="555"/>
  <c r="V779" i="555"/>
  <c r="V784" i="555"/>
  <c r="V786" i="555"/>
  <c r="V790" i="555"/>
  <c r="V793" i="555"/>
  <c r="V797" i="555"/>
  <c r="V757" i="555"/>
  <c r="V758" i="555"/>
  <c r="V759" i="555"/>
  <c r="V760" i="555"/>
  <c r="V762" i="555"/>
  <c r="V763" i="555"/>
  <c r="V807" i="555"/>
  <c r="V808" i="555"/>
  <c r="V809" i="555"/>
  <c r="V837" i="555"/>
  <c r="V841" i="555"/>
  <c r="V799" i="555"/>
  <c r="V800" i="555"/>
  <c r="V801" i="555"/>
  <c r="V802" i="555"/>
  <c r="V803" i="555"/>
  <c r="V804" i="555"/>
  <c r="V816" i="555"/>
  <c r="V820" i="555"/>
  <c r="V833" i="555"/>
  <c r="V836" i="555"/>
  <c r="V840" i="555"/>
  <c r="V835" i="555"/>
  <c r="V839" i="555"/>
  <c r="V810" i="555"/>
  <c r="V811" i="555"/>
  <c r="V812" i="555"/>
  <c r="V838" i="555"/>
  <c r="V850" i="555"/>
  <c r="V851" i="555"/>
  <c r="V852" i="555"/>
  <c r="V855" i="555"/>
  <c r="V857" i="555"/>
  <c r="V917" i="555"/>
  <c r="V834" i="555"/>
  <c r="V858" i="555"/>
  <c r="V861" i="555"/>
  <c r="V831" i="555"/>
  <c r="V853" i="555"/>
  <c r="V859" i="555"/>
  <c r="V862" i="555"/>
  <c r="V916" i="555"/>
  <c r="V842" i="555"/>
  <c r="V843" i="555"/>
  <c r="V844" i="555"/>
  <c r="V845" i="555"/>
  <c r="V846" i="555"/>
  <c r="V854" i="555"/>
  <c r="V856" i="555"/>
  <c r="V860" i="555"/>
  <c r="V915" i="555"/>
  <c r="V863" i="555"/>
  <c r="V864" i="555"/>
  <c r="V865" i="555"/>
  <c r="V866" i="555"/>
  <c r="V867" i="555"/>
  <c r="V868" i="555"/>
  <c r="V869" i="555"/>
  <c r="V870" i="555"/>
  <c r="V871" i="555"/>
  <c r="V875" i="555"/>
  <c r="V878" i="555"/>
  <c r="V882" i="555"/>
  <c r="V886" i="555"/>
  <c r="V892" i="555"/>
  <c r="V896" i="555"/>
  <c r="V897" i="555"/>
  <c r="V905" i="555"/>
  <c r="V907" i="555"/>
  <c r="V911" i="555"/>
  <c r="V941" i="555"/>
  <c r="V967" i="555"/>
  <c r="V971" i="555"/>
  <c r="V918" i="555"/>
  <c r="V919" i="555"/>
  <c r="V923" i="555"/>
  <c r="V924" i="555"/>
  <c r="V925" i="555"/>
  <c r="V926" i="555"/>
  <c r="V927" i="555"/>
  <c r="V928" i="555"/>
  <c r="V929" i="555"/>
  <c r="V930" i="555"/>
  <c r="V931" i="555"/>
  <c r="V932" i="555"/>
  <c r="V942" i="555"/>
  <c r="V966" i="555"/>
  <c r="V970" i="555"/>
  <c r="V973" i="555"/>
  <c r="V939" i="555"/>
  <c r="V964" i="555"/>
  <c r="V965" i="555"/>
  <c r="V969" i="555"/>
  <c r="V972" i="555"/>
  <c r="V898" i="555"/>
  <c r="V940" i="555"/>
  <c r="V963" i="555"/>
  <c r="V968" i="555"/>
  <c r="V933" i="555"/>
  <c r="V937" i="555"/>
  <c r="V938" i="555"/>
  <c r="V943" i="555"/>
  <c r="V944" i="555"/>
  <c r="V945" i="555"/>
  <c r="V946" i="555"/>
  <c r="V947" i="555"/>
  <c r="V948" i="555"/>
  <c r="V949" i="555"/>
  <c r="V974" i="555"/>
  <c r="V975" i="555"/>
  <c r="V976" i="555"/>
  <c r="V977" i="555"/>
  <c r="V978" i="555"/>
  <c r="V979" i="555"/>
  <c r="V980" i="555"/>
  <c r="V981" i="555"/>
  <c r="V982" i="555"/>
  <c r="V1018" i="555"/>
  <c r="V1021" i="555"/>
  <c r="V1015" i="555"/>
  <c r="V1005" i="555"/>
  <c r="V1017" i="555"/>
  <c r="V1020" i="555"/>
  <c r="V1003" i="555"/>
  <c r="V1014" i="555"/>
  <c r="V1016" i="555"/>
  <c r="V1034" i="555"/>
  <c r="V1038" i="555"/>
  <c r="V1046" i="555"/>
  <c r="V1049" i="555"/>
  <c r="V1050" i="555"/>
  <c r="V1022" i="555"/>
  <c r="V1023" i="555"/>
  <c r="V1028" i="555"/>
  <c r="V1029" i="555"/>
  <c r="V1030" i="555"/>
  <c r="V1037" i="555"/>
  <c r="V1047" i="555"/>
  <c r="V1036" i="555"/>
  <c r="V1052" i="555"/>
  <c r="V1007" i="555"/>
  <c r="V1008" i="555"/>
  <c r="V1009" i="555"/>
  <c r="V1010" i="555"/>
  <c r="V1011" i="555"/>
  <c r="V1033" i="555"/>
  <c r="V1035" i="555"/>
  <c r="V1039" i="555"/>
  <c r="V1051" i="555"/>
  <c r="V1043" i="555"/>
  <c r="V1060" i="555"/>
  <c r="V1067" i="555"/>
  <c r="V1072" i="555"/>
  <c r="V1088" i="555"/>
  <c r="V1092" i="555"/>
  <c r="V1096" i="555"/>
  <c r="V1057" i="555"/>
  <c r="V1070" i="555"/>
  <c r="V1068" i="555"/>
  <c r="V1069" i="555"/>
  <c r="V1098" i="555"/>
  <c r="V1104" i="555"/>
  <c r="V1112" i="555"/>
  <c r="V1115" i="555"/>
  <c r="V1140" i="555"/>
  <c r="V1142" i="555"/>
  <c r="V1143" i="555"/>
  <c r="V1125" i="555"/>
  <c r="V1106" i="555"/>
  <c r="V1121" i="555"/>
  <c r="V1138" i="555"/>
  <c r="V1103" i="555"/>
  <c r="V1105" i="555"/>
  <c r="V1108" i="555"/>
  <c r="V1139" i="555"/>
  <c r="V1159" i="555"/>
  <c r="V1144" i="555"/>
  <c r="V1145" i="555"/>
  <c r="V1147" i="555"/>
  <c r="V1158" i="555"/>
  <c r="V1161" i="555"/>
  <c r="V1117" i="555"/>
  <c r="V1122" i="555"/>
  <c r="V1126" i="555"/>
  <c r="V1129" i="555"/>
  <c r="V1153" i="555"/>
  <c r="V1116" i="555"/>
  <c r="V1118" i="555"/>
  <c r="V1123" i="555"/>
  <c r="V1124" i="555"/>
  <c r="V1128" i="555"/>
  <c r="V1160" i="555"/>
  <c r="V1184" i="555"/>
  <c r="V1169" i="555"/>
  <c r="V1174" i="555"/>
  <c r="V1183" i="555"/>
  <c r="V1167" i="555"/>
  <c r="V1170" i="555"/>
  <c r="V1171" i="555"/>
  <c r="V1173" i="555"/>
  <c r="AP1173" i="555" s="1"/>
  <c r="V1182" i="555"/>
  <c r="V1198" i="555"/>
  <c r="V1185" i="555"/>
  <c r="V1186" i="555"/>
  <c r="V1207" i="555"/>
  <c r="V1208" i="555"/>
  <c r="AP1208" i="555" s="1"/>
  <c r="V1202" i="555"/>
  <c r="V1203" i="555"/>
  <c r="V1214" i="555"/>
  <c r="V1199" i="555"/>
  <c r="V1217" i="555"/>
  <c r="AP1217" i="555" s="1"/>
  <c r="V1211" i="555"/>
  <c r="V1216" i="555"/>
  <c r="V1220" i="555"/>
  <c r="V1213" i="555"/>
  <c r="V1218" i="555"/>
  <c r="D23" i="19" l="1"/>
  <c r="D16" i="19"/>
  <c r="Q86" i="240"/>
  <c r="E86" i="6" s="1"/>
  <c r="P18" i="241"/>
  <c r="P25" i="241"/>
  <c r="AB198" i="555"/>
  <c r="AC198" i="555" s="1"/>
  <c r="AC762" i="555"/>
  <c r="Q61" i="240"/>
  <c r="E61" i="6" s="1"/>
  <c r="P23" i="241"/>
  <c r="AF1233" i="555"/>
  <c r="Z1233" i="555"/>
  <c r="Q15" i="240"/>
  <c r="E15" i="6" s="1"/>
  <c r="Q22" i="240"/>
  <c r="E22" i="6" s="1"/>
  <c r="AC707" i="555"/>
  <c r="AB1233" i="555"/>
  <c r="AA1233" i="555"/>
  <c r="Q12" i="240"/>
  <c r="E12" i="6" s="1"/>
  <c r="V1233" i="555"/>
  <c r="Q46" i="240"/>
  <c r="E46" i="6" s="1"/>
  <c r="Q16" i="240"/>
  <c r="E16" i="6" s="1"/>
  <c r="Q27" i="240"/>
  <c r="E27" i="6" s="1"/>
  <c r="P21" i="241"/>
  <c r="P16" i="241"/>
  <c r="Q48" i="240"/>
  <c r="E48" i="6" s="1"/>
  <c r="AH707" i="555"/>
  <c r="AG17" i="555"/>
  <c r="AH17" i="555" s="1"/>
  <c r="AG67" i="555"/>
  <c r="AH67" i="555" s="1"/>
  <c r="AO1218" i="555"/>
  <c r="AN1218" i="555"/>
  <c r="AN485" i="555"/>
  <c r="AO485" i="555"/>
  <c r="AG57" i="555"/>
  <c r="AH57" i="555" s="1"/>
  <c r="AG1045" i="555"/>
  <c r="AH1045" i="555" s="1"/>
  <c r="AG1027" i="555"/>
  <c r="AH1027" i="555" s="1"/>
  <c r="AG996" i="555"/>
  <c r="AH996" i="555" s="1"/>
  <c r="AG988" i="555"/>
  <c r="AH988" i="555" s="1"/>
  <c r="AG899" i="555"/>
  <c r="AH899" i="555" s="1"/>
  <c r="AG827" i="555"/>
  <c r="AH827" i="555" s="1"/>
  <c r="AG819" i="555"/>
  <c r="AH819" i="555" s="1"/>
  <c r="AG812" i="555"/>
  <c r="AH812" i="555" s="1"/>
  <c r="AG802" i="555"/>
  <c r="AH802" i="555" s="1"/>
  <c r="AG798" i="555"/>
  <c r="AH798" i="555" s="1"/>
  <c r="AG789" i="555"/>
  <c r="AH789" i="555" s="1"/>
  <c r="AG780" i="555"/>
  <c r="AH780" i="555" s="1"/>
  <c r="AG765" i="555"/>
  <c r="AH765" i="555" s="1"/>
  <c r="AG730" i="555"/>
  <c r="AH730" i="555" s="1"/>
  <c r="AG1173" i="555"/>
  <c r="AH1173" i="555" s="1"/>
  <c r="AG1155" i="555"/>
  <c r="AH1155" i="555" s="1"/>
  <c r="AG1124" i="555"/>
  <c r="AH1124" i="555" s="1"/>
  <c r="AG1115" i="555"/>
  <c r="AH1115" i="555" s="1"/>
  <c r="AG1097" i="555"/>
  <c r="AH1097" i="555" s="1"/>
  <c r="AG1013" i="555"/>
  <c r="AH1013" i="555" s="1"/>
  <c r="AG1007" i="555"/>
  <c r="AH1007" i="555" s="1"/>
  <c r="AG997" i="555"/>
  <c r="AH997" i="555" s="1"/>
  <c r="AG914" i="555"/>
  <c r="AH914" i="555" s="1"/>
  <c r="AG898" i="555"/>
  <c r="AH898" i="555" s="1"/>
  <c r="AG822" i="555"/>
  <c r="AH822" i="555" s="1"/>
  <c r="AG814" i="555"/>
  <c r="AH814" i="555" s="1"/>
  <c r="AG811" i="555"/>
  <c r="AH811" i="555" s="1"/>
  <c r="AG797" i="555"/>
  <c r="AH797" i="555" s="1"/>
  <c r="AG788" i="555"/>
  <c r="AH788" i="555" s="1"/>
  <c r="AG779" i="555"/>
  <c r="AH779" i="555" s="1"/>
  <c r="AG761" i="555"/>
  <c r="AH761" i="555" s="1"/>
  <c r="AG721" i="555"/>
  <c r="AH721" i="555" s="1"/>
  <c r="AG1215" i="555"/>
  <c r="AH1215" i="555" s="1"/>
  <c r="AG1157" i="555"/>
  <c r="AH1157" i="555" s="1"/>
  <c r="AG1121" i="555"/>
  <c r="AH1121" i="555" s="1"/>
  <c r="AG1110" i="555"/>
  <c r="AH1110" i="555" s="1"/>
  <c r="AG1106" i="555"/>
  <c r="AH1106" i="555" s="1"/>
  <c r="AC747" i="555"/>
  <c r="AH747" i="555"/>
  <c r="AC773" i="555"/>
  <c r="AH773" i="555"/>
  <c r="AC833" i="555"/>
  <c r="AH833" i="555"/>
  <c r="AC850" i="555"/>
  <c r="AH850" i="555"/>
  <c r="AC844" i="555"/>
  <c r="AH844" i="555"/>
  <c r="AC836" i="555"/>
  <c r="AH836" i="555"/>
  <c r="AC869" i="555"/>
  <c r="AH869" i="555"/>
  <c r="AC861" i="555"/>
  <c r="AH861" i="555"/>
  <c r="AC885" i="555"/>
  <c r="AH885" i="555"/>
  <c r="AC877" i="555"/>
  <c r="AH877" i="555"/>
  <c r="AC896" i="555"/>
  <c r="AH896" i="555"/>
  <c r="AC907" i="555"/>
  <c r="AH907" i="555"/>
  <c r="AC947" i="555"/>
  <c r="AH947" i="555"/>
  <c r="AC939" i="555"/>
  <c r="AH939" i="555"/>
  <c r="AC933" i="555"/>
  <c r="AH933" i="555"/>
  <c r="AC927" i="555"/>
  <c r="AH927" i="555"/>
  <c r="AC953" i="555"/>
  <c r="AH953" i="555"/>
  <c r="AC971" i="555"/>
  <c r="AH971" i="555"/>
  <c r="AC980" i="555"/>
  <c r="AH980" i="555"/>
  <c r="AC1006" i="555"/>
  <c r="AH1006" i="555"/>
  <c r="AC1022" i="555"/>
  <c r="AH1022" i="555"/>
  <c r="AC1037" i="555"/>
  <c r="AH1037" i="555"/>
  <c r="AC1041" i="555"/>
  <c r="AH1041" i="555"/>
  <c r="AC1068" i="555"/>
  <c r="AH1068" i="555"/>
  <c r="AC1080" i="555"/>
  <c r="AH1080" i="555"/>
  <c r="AC1138" i="555"/>
  <c r="AH1138" i="555"/>
  <c r="AC1202" i="555"/>
  <c r="AH1202" i="555"/>
  <c r="AC1205" i="555"/>
  <c r="AH1205" i="555"/>
  <c r="AC764" i="555"/>
  <c r="AH764" i="555"/>
  <c r="AC807" i="555"/>
  <c r="AH807" i="555"/>
  <c r="AC831" i="555"/>
  <c r="AH831" i="555"/>
  <c r="AC849" i="555"/>
  <c r="AH849" i="555"/>
  <c r="AC842" i="555"/>
  <c r="AH842" i="555"/>
  <c r="AC860" i="555"/>
  <c r="AH860" i="555"/>
  <c r="AC867" i="555"/>
  <c r="AH867" i="555"/>
  <c r="AC893" i="555"/>
  <c r="AH893" i="555"/>
  <c r="AC883" i="555"/>
  <c r="AH883" i="555"/>
  <c r="AC876" i="555"/>
  <c r="AH876" i="555"/>
  <c r="AC895" i="555"/>
  <c r="AH895" i="555"/>
  <c r="AC906" i="555"/>
  <c r="AH906" i="555"/>
  <c r="AC945" i="555"/>
  <c r="AH945" i="555"/>
  <c r="AC937" i="555"/>
  <c r="AH937" i="555"/>
  <c r="AC925" i="555"/>
  <c r="AH925" i="555"/>
  <c r="AC915" i="555"/>
  <c r="AH915" i="555"/>
  <c r="AC950" i="555"/>
  <c r="AH950" i="555"/>
  <c r="AC969" i="555"/>
  <c r="AH969" i="555"/>
  <c r="AC978" i="555"/>
  <c r="AH978" i="555"/>
  <c r="AC1020" i="555"/>
  <c r="AH1020" i="555"/>
  <c r="AC1029" i="555"/>
  <c r="AH1029" i="555"/>
  <c r="AC1035" i="555"/>
  <c r="AH1035" i="555"/>
  <c r="AC1088" i="555"/>
  <c r="AH1088" i="555"/>
  <c r="AC1142" i="555"/>
  <c r="AH1142" i="555"/>
  <c r="AC1181" i="555"/>
  <c r="AH1181" i="555"/>
  <c r="AG1208" i="555"/>
  <c r="AH1208" i="555" s="1"/>
  <c r="AG1048" i="555"/>
  <c r="AH1048" i="555" s="1"/>
  <c r="AG1039" i="555"/>
  <c r="AH1039" i="555" s="1"/>
  <c r="AG1002" i="555"/>
  <c r="AH1002" i="555" s="1"/>
  <c r="AG994" i="555"/>
  <c r="AH994" i="555" s="1"/>
  <c r="AG986" i="555"/>
  <c r="AH986" i="555" s="1"/>
  <c r="AG964" i="555"/>
  <c r="AH964" i="555" s="1"/>
  <c r="AG897" i="555"/>
  <c r="AH897" i="555" s="1"/>
  <c r="AG825" i="555"/>
  <c r="AH825" i="555" s="1"/>
  <c r="AG817" i="555"/>
  <c r="AH817" i="555" s="1"/>
  <c r="AG810" i="555"/>
  <c r="AH810" i="555" s="1"/>
  <c r="AG796" i="555"/>
  <c r="AH796" i="555" s="1"/>
  <c r="AG787" i="555"/>
  <c r="AH787" i="555" s="1"/>
  <c r="AG778" i="555"/>
  <c r="AH778" i="555" s="1"/>
  <c r="AG720" i="555"/>
  <c r="AH720" i="555" s="1"/>
  <c r="AG1153" i="555"/>
  <c r="AH1153" i="555" s="1"/>
  <c r="AG1122" i="555"/>
  <c r="AH1122" i="555" s="1"/>
  <c r="AG1114" i="555"/>
  <c r="AH1114" i="555" s="1"/>
  <c r="AG1111" i="555"/>
  <c r="AH1111" i="555" s="1"/>
  <c r="AG1095" i="555"/>
  <c r="AH1095" i="555" s="1"/>
  <c r="AG1085" i="555"/>
  <c r="AH1085" i="555" s="1"/>
  <c r="AG1049" i="555"/>
  <c r="AH1049" i="555" s="1"/>
  <c r="AG1026" i="555"/>
  <c r="AH1026" i="555" s="1"/>
  <c r="AG1003" i="555"/>
  <c r="AH1003" i="555" s="1"/>
  <c r="AG995" i="555"/>
  <c r="AH995" i="555" s="1"/>
  <c r="AG987" i="555"/>
  <c r="AH987" i="555" s="1"/>
  <c r="AG965" i="555"/>
  <c r="AH965" i="555" s="1"/>
  <c r="AG871" i="555"/>
  <c r="AH871" i="555" s="1"/>
  <c r="AG809" i="555"/>
  <c r="AH809" i="555" s="1"/>
  <c r="AG801" i="555"/>
  <c r="AH801" i="555" s="1"/>
  <c r="AG795" i="555"/>
  <c r="AH795" i="555" s="1"/>
  <c r="AG786" i="555"/>
  <c r="AH786" i="555" s="1"/>
  <c r="AG777" i="555"/>
  <c r="AH777" i="555" s="1"/>
  <c r="AG735" i="555"/>
  <c r="AH735" i="555" s="1"/>
  <c r="AG712" i="555"/>
  <c r="AG1154" i="555"/>
  <c r="AH1154" i="555" s="1"/>
  <c r="AG1127" i="555"/>
  <c r="AH1127" i="555" s="1"/>
  <c r="AG1118" i="555"/>
  <c r="AH1118" i="555" s="1"/>
  <c r="AG1099" i="555"/>
  <c r="AH1099" i="555" s="1"/>
  <c r="AG1092" i="555"/>
  <c r="AH1092" i="555" s="1"/>
  <c r="AC771" i="555"/>
  <c r="AH771" i="555"/>
  <c r="AC854" i="555"/>
  <c r="AH854" i="555"/>
  <c r="AC840" i="555"/>
  <c r="AH840" i="555"/>
  <c r="AC865" i="555"/>
  <c r="AH865" i="555"/>
  <c r="AC881" i="555"/>
  <c r="AH881" i="555"/>
  <c r="AC911" i="555"/>
  <c r="AH911" i="555"/>
  <c r="AC943" i="555"/>
  <c r="AH943" i="555"/>
  <c r="AC960" i="555"/>
  <c r="AH960" i="555"/>
  <c r="AC967" i="555"/>
  <c r="AH967" i="555"/>
  <c r="AC1018" i="555"/>
  <c r="AH1018" i="555"/>
  <c r="AC1086" i="555"/>
  <c r="AH1086" i="555"/>
  <c r="AC1162" i="555"/>
  <c r="AH1162" i="555"/>
  <c r="AC1213" i="555"/>
  <c r="AH1213" i="555"/>
  <c r="AG1187" i="555"/>
  <c r="AH1187" i="555" s="1"/>
  <c r="AG1060" i="555"/>
  <c r="AH1060" i="555" s="1"/>
  <c r="AG1025" i="555"/>
  <c r="AH1025" i="555" s="1"/>
  <c r="AG1016" i="555"/>
  <c r="AH1016" i="555" s="1"/>
  <c r="AG1000" i="555"/>
  <c r="AH1000" i="555" s="1"/>
  <c r="AG992" i="555"/>
  <c r="AH992" i="555" s="1"/>
  <c r="AG984" i="555"/>
  <c r="AH984" i="555" s="1"/>
  <c r="AG962" i="555"/>
  <c r="AH962" i="555" s="1"/>
  <c r="AG823" i="555"/>
  <c r="AH823" i="555" s="1"/>
  <c r="AG815" i="555"/>
  <c r="AH815" i="555" s="1"/>
  <c r="AG808" i="555"/>
  <c r="AH808" i="555" s="1"/>
  <c r="AG794" i="555"/>
  <c r="AH794" i="555" s="1"/>
  <c r="AG784" i="555"/>
  <c r="AH784" i="555" s="1"/>
  <c r="AG776" i="555"/>
  <c r="AH776" i="555" s="1"/>
  <c r="AG734" i="555"/>
  <c r="AH734" i="555" s="1"/>
  <c r="AG1218" i="555"/>
  <c r="AH1218" i="555" s="1"/>
  <c r="AG1164" i="555"/>
  <c r="AH1164" i="555" s="1"/>
  <c r="AG1144" i="555"/>
  <c r="AH1144" i="555" s="1"/>
  <c r="AG1120" i="555"/>
  <c r="AH1120" i="555" s="1"/>
  <c r="AG1109" i="555"/>
  <c r="AH1109" i="555" s="1"/>
  <c r="AG1105" i="555"/>
  <c r="AH1105" i="555" s="1"/>
  <c r="AG1101" i="555"/>
  <c r="AH1101" i="555" s="1"/>
  <c r="AG1093" i="555"/>
  <c r="AH1093" i="555" s="1"/>
  <c r="AG1074" i="555"/>
  <c r="AH1074" i="555" s="1"/>
  <c r="AG1212" i="555"/>
  <c r="AH1212" i="555" s="1"/>
  <c r="AG1046" i="555"/>
  <c r="AH1046" i="555" s="1"/>
  <c r="AG1017" i="555"/>
  <c r="AH1017" i="555" s="1"/>
  <c r="AG1011" i="555"/>
  <c r="AH1011" i="555" s="1"/>
  <c r="AG1001" i="555"/>
  <c r="AH1001" i="555" s="1"/>
  <c r="AG963" i="555"/>
  <c r="AH963" i="555" s="1"/>
  <c r="AG830" i="555"/>
  <c r="AH830" i="555" s="1"/>
  <c r="AG826" i="555"/>
  <c r="AH826" i="555" s="1"/>
  <c r="AG818" i="555"/>
  <c r="AH818" i="555" s="1"/>
  <c r="AG805" i="555"/>
  <c r="AH805" i="555" s="1"/>
  <c r="AG800" i="555"/>
  <c r="AH800" i="555" s="1"/>
  <c r="AG793" i="555"/>
  <c r="AH793" i="555" s="1"/>
  <c r="AG783" i="555"/>
  <c r="AH783" i="555" s="1"/>
  <c r="AG775" i="555"/>
  <c r="AH775" i="555" s="1"/>
  <c r="AG733" i="555"/>
  <c r="AH733" i="555" s="1"/>
  <c r="AG1172" i="555"/>
  <c r="AH1172" i="555" s="1"/>
  <c r="AG1116" i="555"/>
  <c r="AH1116" i="555" s="1"/>
  <c r="AG1112" i="555"/>
  <c r="AH1112" i="555" s="1"/>
  <c r="AG1098" i="555"/>
  <c r="AH1098" i="555" s="1"/>
  <c r="AG1090" i="555"/>
  <c r="AH1090" i="555" s="1"/>
  <c r="AG1072" i="555"/>
  <c r="AH1072" i="555" s="1"/>
  <c r="AC716" i="555"/>
  <c r="AH716" i="555"/>
  <c r="AC847" i="555"/>
  <c r="AH847" i="555"/>
  <c r="AC858" i="555"/>
  <c r="AH858" i="555"/>
  <c r="AC891" i="555"/>
  <c r="AH891" i="555"/>
  <c r="AC874" i="555"/>
  <c r="AH874" i="555"/>
  <c r="AC905" i="555"/>
  <c r="AH905" i="555"/>
  <c r="AC936" i="555"/>
  <c r="AH936" i="555"/>
  <c r="AC923" i="555"/>
  <c r="AH923" i="555"/>
  <c r="AC949" i="555"/>
  <c r="AH949" i="555"/>
  <c r="AC976" i="555"/>
  <c r="AH976" i="555"/>
  <c r="AC1028" i="555"/>
  <c r="AH1028" i="555"/>
  <c r="AC748" i="555"/>
  <c r="AH748" i="555"/>
  <c r="AC769" i="555"/>
  <c r="AH769" i="555"/>
  <c r="AC852" i="555"/>
  <c r="AH852" i="555"/>
  <c r="AC846" i="555"/>
  <c r="AH846" i="555"/>
  <c r="AC838" i="555"/>
  <c r="AH838" i="555"/>
  <c r="AC856" i="555"/>
  <c r="AH856" i="555"/>
  <c r="AC863" i="555"/>
  <c r="AH863" i="555"/>
  <c r="AC889" i="555"/>
  <c r="AH889" i="555"/>
  <c r="AC879" i="555"/>
  <c r="AH879" i="555"/>
  <c r="AC872" i="555"/>
  <c r="AH872" i="555"/>
  <c r="AC909" i="555"/>
  <c r="AH909" i="555"/>
  <c r="AC902" i="555"/>
  <c r="AH902" i="555"/>
  <c r="AC941" i="555"/>
  <c r="AH941" i="555"/>
  <c r="AC929" i="555"/>
  <c r="AH929" i="555"/>
  <c r="AC918" i="555"/>
  <c r="AH918" i="555"/>
  <c r="AC956" i="555"/>
  <c r="AH956" i="555"/>
  <c r="AC972" i="555"/>
  <c r="AH972" i="555"/>
  <c r="AC974" i="555"/>
  <c r="AH974" i="555"/>
  <c r="AC1043" i="555"/>
  <c r="AH1043" i="555"/>
  <c r="AC1051" i="555"/>
  <c r="AH1051" i="555"/>
  <c r="AC1077" i="555"/>
  <c r="AH1077" i="555"/>
  <c r="AC1129" i="555"/>
  <c r="AH1129" i="555"/>
  <c r="AC1161" i="555"/>
  <c r="AH1161" i="555"/>
  <c r="AC1211" i="555"/>
  <c r="AH1211" i="555"/>
  <c r="AG1057" i="555"/>
  <c r="AH1057" i="555" s="1"/>
  <c r="AG1047" i="555"/>
  <c r="AH1047" i="555" s="1"/>
  <c r="AG1014" i="555"/>
  <c r="AH1014" i="555" s="1"/>
  <c r="AG1008" i="555"/>
  <c r="AH1008" i="555" s="1"/>
  <c r="AG998" i="555"/>
  <c r="AH998" i="555" s="1"/>
  <c r="AG990" i="555"/>
  <c r="AH990" i="555" s="1"/>
  <c r="AG982" i="555"/>
  <c r="AH982" i="555" s="1"/>
  <c r="AG958" i="555"/>
  <c r="AH958" i="555" s="1"/>
  <c r="AG829" i="555"/>
  <c r="AH829" i="555" s="1"/>
  <c r="AG821" i="555"/>
  <c r="AH821" i="555" s="1"/>
  <c r="AG813" i="555"/>
  <c r="AH813" i="555" s="1"/>
  <c r="AG804" i="555"/>
  <c r="AH804" i="555" s="1"/>
  <c r="AG799" i="555"/>
  <c r="AH799" i="555" s="1"/>
  <c r="AG791" i="555"/>
  <c r="AH791" i="555" s="1"/>
  <c r="AG782" i="555"/>
  <c r="AH782" i="555" s="1"/>
  <c r="AG767" i="555"/>
  <c r="AH767" i="555" s="1"/>
  <c r="AG732" i="555"/>
  <c r="AH732" i="555" s="1"/>
  <c r="AG1216" i="555"/>
  <c r="AH1216" i="555" s="1"/>
  <c r="AG1158" i="555"/>
  <c r="AH1158" i="555" s="1"/>
  <c r="AG1126" i="555"/>
  <c r="AH1126" i="555" s="1"/>
  <c r="AG1117" i="555"/>
  <c r="AH1117" i="555" s="1"/>
  <c r="AG1113" i="555"/>
  <c r="AH1113" i="555" s="1"/>
  <c r="AG1108" i="555"/>
  <c r="AH1108" i="555" s="1"/>
  <c r="AG1104" i="555"/>
  <c r="AH1104" i="555" s="1"/>
  <c r="AG1091" i="555"/>
  <c r="AH1091" i="555" s="1"/>
  <c r="AG1073" i="555"/>
  <c r="AH1073" i="555" s="1"/>
  <c r="AG1044" i="555"/>
  <c r="AH1044" i="555" s="1"/>
  <c r="AG1024" i="555"/>
  <c r="AH1024" i="555" s="1"/>
  <c r="AG1015" i="555"/>
  <c r="AH1015" i="555" s="1"/>
  <c r="AG1009" i="555"/>
  <c r="AH1009" i="555" s="1"/>
  <c r="AG999" i="555"/>
  <c r="AH999" i="555" s="1"/>
  <c r="AG991" i="555"/>
  <c r="AH991" i="555" s="1"/>
  <c r="AG983" i="555"/>
  <c r="AH983" i="555" s="1"/>
  <c r="AG959" i="555"/>
  <c r="AH959" i="555" s="1"/>
  <c r="AG816" i="555"/>
  <c r="AH816" i="555" s="1"/>
  <c r="AG803" i="555"/>
  <c r="AH803" i="555" s="1"/>
  <c r="AG790" i="555"/>
  <c r="AH790" i="555" s="1"/>
  <c r="AG781" i="555"/>
  <c r="AH781" i="555" s="1"/>
  <c r="AG766" i="555"/>
  <c r="AH766" i="555" s="1"/>
  <c r="AG731" i="555"/>
  <c r="AH731" i="555" s="1"/>
  <c r="AG1217" i="555"/>
  <c r="AH1217" i="555" s="1"/>
  <c r="AG1165" i="555"/>
  <c r="AH1165" i="555" s="1"/>
  <c r="AG1123" i="555"/>
  <c r="AH1123" i="555" s="1"/>
  <c r="AG1107" i="555"/>
  <c r="AH1107" i="555" s="1"/>
  <c r="AG1100" i="555"/>
  <c r="AH1100" i="555" s="1"/>
  <c r="AG1096" i="555"/>
  <c r="AH1096" i="555" s="1"/>
  <c r="AG701" i="555"/>
  <c r="AH701" i="555" s="1"/>
  <c r="AG687" i="555"/>
  <c r="AH687" i="555" s="1"/>
  <c r="AG675" i="555"/>
  <c r="AH675" i="555" s="1"/>
  <c r="AG672" i="555"/>
  <c r="AH672" i="555" s="1"/>
  <c r="AG659" i="555"/>
  <c r="AH659" i="555" s="1"/>
  <c r="AG622" i="555"/>
  <c r="AH622" i="555" s="1"/>
  <c r="AG223" i="555"/>
  <c r="AH223" i="555" s="1"/>
  <c r="AG642" i="555"/>
  <c r="AH642" i="555" s="1"/>
  <c r="AG558" i="555"/>
  <c r="AH558" i="555" s="1"/>
  <c r="AG551" i="555"/>
  <c r="AH551" i="555" s="1"/>
  <c r="AG541" i="555"/>
  <c r="AH541" i="555" s="1"/>
  <c r="AG529" i="555"/>
  <c r="AH529" i="555" s="1"/>
  <c r="AG507" i="555"/>
  <c r="AH507" i="555" s="1"/>
  <c r="AG443" i="555"/>
  <c r="AH443" i="555" s="1"/>
  <c r="AG402" i="555"/>
  <c r="AH402" i="555" s="1"/>
  <c r="AG392" i="555"/>
  <c r="AH392" i="555" s="1"/>
  <c r="AG367" i="555"/>
  <c r="AH367" i="555" s="1"/>
  <c r="AG352" i="555"/>
  <c r="AH352" i="555" s="1"/>
  <c r="AG346" i="555"/>
  <c r="AH346" i="555" s="1"/>
  <c r="AG339" i="555"/>
  <c r="AH339" i="555" s="1"/>
  <c r="AG331" i="555"/>
  <c r="AH331" i="555" s="1"/>
  <c r="AG318" i="555"/>
  <c r="AH318" i="555" s="1"/>
  <c r="AG310" i="555"/>
  <c r="AH310" i="555" s="1"/>
  <c r="AG302" i="555"/>
  <c r="AH302" i="555" s="1"/>
  <c r="AG247" i="555"/>
  <c r="AH247" i="555" s="1"/>
  <c r="AG704" i="555"/>
  <c r="AH704" i="555" s="1"/>
  <c r="AG689" i="555"/>
  <c r="AH689" i="555" s="1"/>
  <c r="AG671" i="555"/>
  <c r="AH671" i="555" s="1"/>
  <c r="AG660" i="555"/>
  <c r="AH660" i="555" s="1"/>
  <c r="AG624" i="555"/>
  <c r="AH624" i="555" s="1"/>
  <c r="AG225" i="555"/>
  <c r="AH225" i="555" s="1"/>
  <c r="AG651" i="555"/>
  <c r="AH651" i="555" s="1"/>
  <c r="AG546" i="555"/>
  <c r="AH546" i="555" s="1"/>
  <c r="AG538" i="555"/>
  <c r="AH538" i="555" s="1"/>
  <c r="AG517" i="555"/>
  <c r="AH517" i="555" s="1"/>
  <c r="AG488" i="555"/>
  <c r="AH488" i="555" s="1"/>
  <c r="AG451" i="555"/>
  <c r="AH451" i="555" s="1"/>
  <c r="AG406" i="555"/>
  <c r="AH406" i="555" s="1"/>
  <c r="AG396" i="555"/>
  <c r="AH396" i="555" s="1"/>
  <c r="AG387" i="555"/>
  <c r="AH387" i="555" s="1"/>
  <c r="AG379" i="555"/>
  <c r="AH379" i="555" s="1"/>
  <c r="AG349" i="555"/>
  <c r="AH349" i="555" s="1"/>
  <c r="AG344" i="555"/>
  <c r="AH344" i="555" s="1"/>
  <c r="AG336" i="555"/>
  <c r="AH336" i="555" s="1"/>
  <c r="AG328" i="555"/>
  <c r="AH328" i="555" s="1"/>
  <c r="AG320" i="555"/>
  <c r="AH320" i="555" s="1"/>
  <c r="AG303" i="555"/>
  <c r="AH303" i="555" s="1"/>
  <c r="AG296" i="555"/>
  <c r="AH296" i="555" s="1"/>
  <c r="AH200" i="555"/>
  <c r="AH189" i="555"/>
  <c r="AH170" i="555"/>
  <c r="AH155" i="555"/>
  <c r="AH137" i="555"/>
  <c r="AH123" i="555"/>
  <c r="AH195" i="555"/>
  <c r="AH182" i="555"/>
  <c r="AH142" i="555"/>
  <c r="AH124" i="555"/>
  <c r="AH104" i="555"/>
  <c r="AH187" i="555"/>
  <c r="AH157" i="555"/>
  <c r="AH139" i="555"/>
  <c r="AH108" i="555"/>
  <c r="AH203" i="555"/>
  <c r="AH184" i="555"/>
  <c r="AH167" i="555"/>
  <c r="AH151" i="555"/>
  <c r="AH140" i="555"/>
  <c r="AH126" i="555"/>
  <c r="AH109" i="555"/>
  <c r="AC209" i="555"/>
  <c r="AH209" i="555"/>
  <c r="AC232" i="555"/>
  <c r="AH232" i="555"/>
  <c r="AC228" i="555"/>
  <c r="AH228" i="555"/>
  <c r="AC243" i="555"/>
  <c r="AH243" i="555"/>
  <c r="AC237" i="555"/>
  <c r="AH237" i="555"/>
  <c r="AC233" i="555"/>
  <c r="AH233" i="555"/>
  <c r="AC251" i="555"/>
  <c r="AH251" i="555"/>
  <c r="AC261" i="555"/>
  <c r="AH261" i="555"/>
  <c r="AC270" i="555"/>
  <c r="AH270" i="555"/>
  <c r="AC265" i="555"/>
  <c r="AH265" i="555"/>
  <c r="AC258" i="555"/>
  <c r="AH258" i="555"/>
  <c r="AC278" i="555"/>
  <c r="AH278" i="555"/>
  <c r="AC271" i="555"/>
  <c r="AH271" i="555"/>
  <c r="AC274" i="555"/>
  <c r="AH274" i="555"/>
  <c r="AC282" i="555"/>
  <c r="AH282" i="555"/>
  <c r="AC294" i="555"/>
  <c r="AH294" i="555"/>
  <c r="AC317" i="555"/>
  <c r="AH317" i="555"/>
  <c r="AC489" i="555"/>
  <c r="AH489" i="555"/>
  <c r="AC495" i="555"/>
  <c r="AH495" i="555"/>
  <c r="AC506" i="555"/>
  <c r="AH506" i="555"/>
  <c r="AC505" i="555"/>
  <c r="AH505" i="555"/>
  <c r="AC512" i="555"/>
  <c r="AH512" i="555"/>
  <c r="AC526" i="555"/>
  <c r="AH526" i="555"/>
  <c r="AC528" i="555"/>
  <c r="AH528" i="555"/>
  <c r="AC525" i="555"/>
  <c r="AH525" i="555"/>
  <c r="AC533" i="555"/>
  <c r="AH533" i="555"/>
  <c r="AC557" i="555"/>
  <c r="AH557" i="555"/>
  <c r="AC605" i="555"/>
  <c r="AH605" i="555"/>
  <c r="AC598" i="555"/>
  <c r="AH598" i="555"/>
  <c r="AC612" i="555"/>
  <c r="AH612" i="555"/>
  <c r="AC604" i="555"/>
  <c r="AH604" i="555"/>
  <c r="AC619" i="555"/>
  <c r="AH619" i="555"/>
  <c r="AC628" i="555"/>
  <c r="AH628" i="555"/>
  <c r="AC647" i="555"/>
  <c r="AH647" i="555"/>
  <c r="AC665" i="555"/>
  <c r="AH665" i="555"/>
  <c r="AC678" i="555"/>
  <c r="AH678" i="555"/>
  <c r="AC211" i="555"/>
  <c r="AH211" i="555"/>
  <c r="AC210" i="555"/>
  <c r="AH210" i="555"/>
  <c r="AC222" i="555"/>
  <c r="AH222" i="555"/>
  <c r="AC221" i="555"/>
  <c r="AH221" i="555"/>
  <c r="AC231" i="555"/>
  <c r="AH231" i="555"/>
  <c r="AC226" i="555"/>
  <c r="AH226" i="555"/>
  <c r="AC239" i="555"/>
  <c r="AH239" i="555"/>
  <c r="AC241" i="555"/>
  <c r="AH241" i="555"/>
  <c r="AC236" i="555"/>
  <c r="AH236" i="555"/>
  <c r="AC252" i="555"/>
  <c r="AH252" i="555"/>
  <c r="AC266" i="555"/>
  <c r="AH266" i="555"/>
  <c r="AC257" i="555"/>
  <c r="AH257" i="555"/>
  <c r="AC268" i="555"/>
  <c r="AH268" i="555"/>
  <c r="AC264" i="555"/>
  <c r="AH264" i="555"/>
  <c r="AC259" i="555"/>
  <c r="AH259" i="555"/>
  <c r="AC275" i="555"/>
  <c r="AH275" i="555"/>
  <c r="AC272" i="555"/>
  <c r="AH272" i="555"/>
  <c r="AC284" i="555"/>
  <c r="AH284" i="555"/>
  <c r="AC292" i="555"/>
  <c r="AH292" i="555"/>
  <c r="AC494" i="555"/>
  <c r="AH494" i="555"/>
  <c r="AC500" i="555"/>
  <c r="AH500" i="555"/>
  <c r="AC493" i="555"/>
  <c r="AH493" i="555"/>
  <c r="AC501" i="555"/>
  <c r="AH501" i="555"/>
  <c r="AC518" i="555"/>
  <c r="AH518" i="555"/>
  <c r="AC516" i="555"/>
  <c r="AH516" i="555"/>
  <c r="AC527" i="555"/>
  <c r="AH527" i="555"/>
  <c r="AC523" i="555"/>
  <c r="AH523" i="555"/>
  <c r="AC531" i="555"/>
  <c r="AH531" i="555"/>
  <c r="AC560" i="555"/>
  <c r="AH560" i="555"/>
  <c r="AC595" i="555"/>
  <c r="AH595" i="555"/>
  <c r="AC611" i="555"/>
  <c r="AH611" i="555"/>
  <c r="AC603" i="555"/>
  <c r="AH603" i="555"/>
  <c r="AC614" i="555"/>
  <c r="AH614" i="555"/>
  <c r="AC610" i="555"/>
  <c r="AH610" i="555"/>
  <c r="AC601" i="555"/>
  <c r="AH601" i="555"/>
  <c r="AC623" i="555"/>
  <c r="AH623" i="555"/>
  <c r="AC635" i="555"/>
  <c r="AH635" i="555"/>
  <c r="AC669" i="555"/>
  <c r="AH669" i="555"/>
  <c r="AC690" i="555"/>
  <c r="AH690" i="555"/>
  <c r="AG699" i="555"/>
  <c r="AH699" i="555" s="1"/>
  <c r="AG684" i="555"/>
  <c r="AH684" i="555" s="1"/>
  <c r="AG633" i="555"/>
  <c r="AH633" i="555" s="1"/>
  <c r="AG620" i="555"/>
  <c r="AH620" i="555" s="1"/>
  <c r="AG215" i="555"/>
  <c r="AH215" i="555" s="1"/>
  <c r="AG639" i="555"/>
  <c r="AH639" i="555" s="1"/>
  <c r="AG547" i="555"/>
  <c r="AH547" i="555" s="1"/>
  <c r="AG539" i="555"/>
  <c r="AH539" i="555" s="1"/>
  <c r="AG520" i="555"/>
  <c r="AH520" i="555" s="1"/>
  <c r="AG503" i="555"/>
  <c r="AH503" i="555" s="1"/>
  <c r="AG460" i="555"/>
  <c r="AH460" i="555" s="1"/>
  <c r="AG400" i="555"/>
  <c r="AH400" i="555" s="1"/>
  <c r="AG390" i="555"/>
  <c r="AH390" i="555" s="1"/>
  <c r="AG383" i="555"/>
  <c r="AH383" i="555" s="1"/>
  <c r="AG365" i="555"/>
  <c r="AH365" i="555" s="1"/>
  <c r="AG361" i="555"/>
  <c r="AH361" i="555" s="1"/>
  <c r="AG350" i="555"/>
  <c r="AH350" i="555" s="1"/>
  <c r="AG345" i="555"/>
  <c r="AH345" i="555" s="1"/>
  <c r="AG337" i="555"/>
  <c r="AH337" i="555" s="1"/>
  <c r="AG329" i="555"/>
  <c r="AH329" i="555" s="1"/>
  <c r="AG324" i="555"/>
  <c r="AH324" i="555" s="1"/>
  <c r="AG315" i="555"/>
  <c r="AH315" i="555" s="1"/>
  <c r="AG308" i="555"/>
  <c r="AH308" i="555" s="1"/>
  <c r="AG289" i="555"/>
  <c r="AH289" i="555" s="1"/>
  <c r="AG702" i="555"/>
  <c r="AH702" i="555" s="1"/>
  <c r="AG688" i="555"/>
  <c r="AH688" i="555" s="1"/>
  <c r="AG683" i="555"/>
  <c r="AH683" i="555" s="1"/>
  <c r="AG621" i="555"/>
  <c r="AH621" i="555" s="1"/>
  <c r="AG649" i="555"/>
  <c r="AH649" i="555" s="1"/>
  <c r="AG569" i="555"/>
  <c r="AH569" i="555" s="1"/>
  <c r="AG554" i="555"/>
  <c r="AH554" i="555" s="1"/>
  <c r="AG544" i="555"/>
  <c r="AH544" i="555" s="1"/>
  <c r="AG536" i="555"/>
  <c r="AH536" i="555" s="1"/>
  <c r="AG514" i="555"/>
  <c r="AH514" i="555" s="1"/>
  <c r="AG485" i="555"/>
  <c r="AH485" i="555" s="1"/>
  <c r="AG446" i="555"/>
  <c r="AH446" i="555" s="1"/>
  <c r="AG404" i="555"/>
  <c r="AH404" i="555" s="1"/>
  <c r="AG394" i="555"/>
  <c r="AH394" i="555" s="1"/>
  <c r="AG384" i="555"/>
  <c r="AH384" i="555" s="1"/>
  <c r="AG364" i="555"/>
  <c r="AH364" i="555" s="1"/>
  <c r="AG355" i="555"/>
  <c r="AH355" i="555" s="1"/>
  <c r="AG347" i="555"/>
  <c r="AH347" i="555" s="1"/>
  <c r="AG342" i="555"/>
  <c r="AH342" i="555" s="1"/>
  <c r="AG334" i="555"/>
  <c r="AH334" i="555" s="1"/>
  <c r="AG326" i="555"/>
  <c r="AH326" i="555" s="1"/>
  <c r="AG316" i="555"/>
  <c r="AH316" i="555" s="1"/>
  <c r="AG309" i="555"/>
  <c r="AH309" i="555" s="1"/>
  <c r="AG301" i="555"/>
  <c r="AH301" i="555" s="1"/>
  <c r="AG291" i="555"/>
  <c r="AH291" i="555" s="1"/>
  <c r="AG250" i="555"/>
  <c r="AH250" i="555" s="1"/>
  <c r="AH185" i="555"/>
  <c r="AH168" i="555"/>
  <c r="AH152" i="555"/>
  <c r="AH133" i="555"/>
  <c r="AH114" i="555"/>
  <c r="AH100" i="555"/>
  <c r="AH193" i="555"/>
  <c r="AH178" i="555"/>
  <c r="AH156" i="555"/>
  <c r="AH138" i="555"/>
  <c r="AH101" i="555"/>
  <c r="AH202" i="555"/>
  <c r="AH183" i="555"/>
  <c r="AH166" i="555"/>
  <c r="AH154" i="555"/>
  <c r="AH135" i="555"/>
  <c r="AH105" i="555"/>
  <c r="AH207" i="555"/>
  <c r="AH197" i="555"/>
  <c r="AH180" i="555"/>
  <c r="AH161" i="555"/>
  <c r="AH149" i="555"/>
  <c r="AH136" i="555"/>
  <c r="AH106" i="555"/>
  <c r="AC208" i="555"/>
  <c r="AH208" i="555"/>
  <c r="AC229" i="555"/>
  <c r="AH229" i="555"/>
  <c r="AC240" i="555"/>
  <c r="AH240" i="555"/>
  <c r="AC262" i="555"/>
  <c r="AH262" i="555"/>
  <c r="AC273" i="555"/>
  <c r="AH273" i="555"/>
  <c r="AC286" i="555"/>
  <c r="AH286" i="555"/>
  <c r="AC499" i="555"/>
  <c r="AH499" i="555"/>
  <c r="AC498" i="555"/>
  <c r="AH498" i="555"/>
  <c r="AC502" i="555"/>
  <c r="AH502" i="555"/>
  <c r="AC515" i="555"/>
  <c r="AH515" i="555"/>
  <c r="AC522" i="555"/>
  <c r="AH522" i="555"/>
  <c r="AC521" i="555"/>
  <c r="AH521" i="555"/>
  <c r="AC532" i="555"/>
  <c r="AH532" i="555"/>
  <c r="AC563" i="555"/>
  <c r="AH563" i="555"/>
  <c r="AC594" i="555"/>
  <c r="AH594" i="555"/>
  <c r="AC609" i="555"/>
  <c r="AH609" i="555"/>
  <c r="AC617" i="555"/>
  <c r="AH617" i="555"/>
  <c r="AC608" i="555"/>
  <c r="AH608" i="555"/>
  <c r="AC599" i="555"/>
  <c r="AH599" i="555"/>
  <c r="AC629" i="555"/>
  <c r="AH629" i="555"/>
  <c r="AC643" i="555"/>
  <c r="AH643" i="555"/>
  <c r="AG682" i="555"/>
  <c r="AH682" i="555" s="1"/>
  <c r="AG674" i="555"/>
  <c r="AH674" i="555" s="1"/>
  <c r="AG662" i="555"/>
  <c r="AH662" i="555" s="1"/>
  <c r="AG630" i="555"/>
  <c r="AH630" i="555" s="1"/>
  <c r="AG653" i="555"/>
  <c r="AH653" i="555" s="1"/>
  <c r="AG637" i="555"/>
  <c r="AG555" i="555"/>
  <c r="AH555" i="555" s="1"/>
  <c r="AG545" i="555"/>
  <c r="AH545" i="555" s="1"/>
  <c r="AG537" i="555"/>
  <c r="AH537" i="555" s="1"/>
  <c r="AG452" i="555"/>
  <c r="AH452" i="555" s="1"/>
  <c r="AG437" i="555"/>
  <c r="AH437" i="555" s="1"/>
  <c r="AG397" i="555"/>
  <c r="AH397" i="555" s="1"/>
  <c r="AG388" i="555"/>
  <c r="AH388" i="555" s="1"/>
  <c r="AG380" i="555"/>
  <c r="AH380" i="555" s="1"/>
  <c r="AG356" i="555"/>
  <c r="AH356" i="555" s="1"/>
  <c r="AG348" i="555"/>
  <c r="AH348" i="555" s="1"/>
  <c r="AG343" i="555"/>
  <c r="AH343" i="555" s="1"/>
  <c r="AG335" i="555"/>
  <c r="AH335" i="555" s="1"/>
  <c r="AG327" i="555"/>
  <c r="AH327" i="555" s="1"/>
  <c r="AG313" i="555"/>
  <c r="AH313" i="555" s="1"/>
  <c r="AG306" i="555"/>
  <c r="AH306" i="555" s="1"/>
  <c r="AG700" i="555"/>
  <c r="AH700" i="555" s="1"/>
  <c r="AG679" i="555"/>
  <c r="AH679" i="555" s="1"/>
  <c r="AG663" i="555"/>
  <c r="AH663" i="555" s="1"/>
  <c r="AG618" i="555"/>
  <c r="AH618" i="555" s="1"/>
  <c r="AG644" i="555"/>
  <c r="AH644" i="555" s="1"/>
  <c r="AG561" i="555"/>
  <c r="AH561" i="555" s="1"/>
  <c r="AG552" i="555"/>
  <c r="AH552" i="555" s="1"/>
  <c r="AG542" i="555"/>
  <c r="AH542" i="555" s="1"/>
  <c r="AG534" i="555"/>
  <c r="AH534" i="555" s="1"/>
  <c r="AG511" i="555"/>
  <c r="AH511" i="555" s="1"/>
  <c r="AG439" i="555"/>
  <c r="AH439" i="555" s="1"/>
  <c r="AG401" i="555"/>
  <c r="AH401" i="555" s="1"/>
  <c r="AG368" i="555"/>
  <c r="AH368" i="555" s="1"/>
  <c r="AG353" i="555"/>
  <c r="AH353" i="555" s="1"/>
  <c r="AG340" i="555"/>
  <c r="AH340" i="555" s="1"/>
  <c r="AG332" i="555"/>
  <c r="AH332" i="555" s="1"/>
  <c r="AG314" i="555"/>
  <c r="AH314" i="555" s="1"/>
  <c r="AG307" i="555"/>
  <c r="AH307" i="555" s="1"/>
  <c r="AG248" i="555"/>
  <c r="AH248" i="555" s="1"/>
  <c r="AH194" i="555"/>
  <c r="AH181" i="555"/>
  <c r="AH162" i="555"/>
  <c r="AH145" i="555"/>
  <c r="AH130" i="555"/>
  <c r="AH205" i="555"/>
  <c r="AH190" i="555"/>
  <c r="AH153" i="555"/>
  <c r="AH134" i="555"/>
  <c r="AH110" i="555"/>
  <c r="AH98" i="555"/>
  <c r="AH196" i="555"/>
  <c r="AH179" i="555"/>
  <c r="AH147" i="555"/>
  <c r="AH128" i="555"/>
  <c r="AH115" i="555"/>
  <c r="AH102" i="555"/>
  <c r="AH191" i="555"/>
  <c r="AH158" i="555"/>
  <c r="AH132" i="555"/>
  <c r="AH103" i="555"/>
  <c r="AC218" i="555"/>
  <c r="AH218" i="555"/>
  <c r="AC217" i="555"/>
  <c r="AH217" i="555"/>
  <c r="AC238" i="555"/>
  <c r="AH238" i="555"/>
  <c r="AC235" i="555"/>
  <c r="AH235" i="555"/>
  <c r="AC269" i="555"/>
  <c r="AH269" i="555"/>
  <c r="AC255" i="555"/>
  <c r="AH255" i="555"/>
  <c r="AC256" i="555"/>
  <c r="AH256" i="555"/>
  <c r="AC277" i="555"/>
  <c r="AH277" i="555"/>
  <c r="AC293" i="555"/>
  <c r="AH293" i="555"/>
  <c r="AC492" i="555"/>
  <c r="AH492" i="555"/>
  <c r="AC491" i="555"/>
  <c r="AH491" i="555"/>
  <c r="AC510" i="555"/>
  <c r="AH510" i="555"/>
  <c r="AC602" i="555"/>
  <c r="AH602" i="555"/>
  <c r="AC212" i="555"/>
  <c r="AH212" i="555"/>
  <c r="AC214" i="555"/>
  <c r="AH214" i="555"/>
  <c r="AC220" i="555"/>
  <c r="AH220" i="555"/>
  <c r="AC219" i="555"/>
  <c r="AH219" i="555"/>
  <c r="AC227" i="555"/>
  <c r="AH227" i="555"/>
  <c r="AC230" i="555"/>
  <c r="AH230" i="555"/>
  <c r="AC242" i="555"/>
  <c r="AH242" i="555"/>
  <c r="AC244" i="555"/>
  <c r="AH244" i="555"/>
  <c r="AC234" i="555"/>
  <c r="AH234" i="555"/>
  <c r="AC267" i="555"/>
  <c r="AH267" i="555"/>
  <c r="AC263" i="555"/>
  <c r="AH263" i="555"/>
  <c r="AC253" i="555"/>
  <c r="AH253" i="555"/>
  <c r="AC260" i="555"/>
  <c r="AH260" i="555"/>
  <c r="AC254" i="555"/>
  <c r="AH254" i="555"/>
  <c r="AC276" i="555"/>
  <c r="AH276" i="555"/>
  <c r="AC290" i="555"/>
  <c r="AH290" i="555"/>
  <c r="AC295" i="555"/>
  <c r="AH295" i="555"/>
  <c r="AC497" i="555"/>
  <c r="AH497" i="555"/>
  <c r="AC496" i="555"/>
  <c r="AH496" i="555"/>
  <c r="AC490" i="555"/>
  <c r="AH490" i="555"/>
  <c r="AC509" i="555"/>
  <c r="AH509" i="555"/>
  <c r="AC508" i="555"/>
  <c r="AH508" i="555"/>
  <c r="AC519" i="555"/>
  <c r="AH519" i="555"/>
  <c r="AC530" i="555"/>
  <c r="AH530" i="555"/>
  <c r="AC596" i="555"/>
  <c r="AH596" i="555"/>
  <c r="AC570" i="555"/>
  <c r="AH570" i="555"/>
  <c r="AC616" i="555"/>
  <c r="AH616" i="555"/>
  <c r="AC607" i="555"/>
  <c r="AH607" i="555"/>
  <c r="AC600" i="555"/>
  <c r="AH600" i="555"/>
  <c r="AC615" i="555"/>
  <c r="AH615" i="555"/>
  <c r="AC613" i="555"/>
  <c r="AH613" i="555"/>
  <c r="AC606" i="555"/>
  <c r="AH606" i="555"/>
  <c r="AC627" i="555"/>
  <c r="AH627" i="555"/>
  <c r="AC645" i="555"/>
  <c r="AH645" i="555"/>
  <c r="AC681" i="555"/>
  <c r="AH681" i="555"/>
  <c r="AG703" i="555"/>
  <c r="AH703" i="555" s="1"/>
  <c r="AG677" i="555"/>
  <c r="AH677" i="555" s="1"/>
  <c r="AG661" i="555"/>
  <c r="AH661" i="555" s="1"/>
  <c r="AG650" i="555"/>
  <c r="AH650" i="555" s="1"/>
  <c r="AG562" i="555"/>
  <c r="AH562" i="555" s="1"/>
  <c r="AG553" i="555"/>
  <c r="AH553" i="555" s="1"/>
  <c r="AG543" i="555"/>
  <c r="AH543" i="555" s="1"/>
  <c r="AG535" i="555"/>
  <c r="AH535" i="555" s="1"/>
  <c r="AG513" i="555"/>
  <c r="AH513" i="555" s="1"/>
  <c r="AG486" i="555"/>
  <c r="AH486" i="555" s="1"/>
  <c r="AG405" i="555"/>
  <c r="AH405" i="555" s="1"/>
  <c r="AG395" i="555"/>
  <c r="AH395" i="555" s="1"/>
  <c r="AG386" i="555"/>
  <c r="AH386" i="555" s="1"/>
  <c r="AG378" i="555"/>
  <c r="AH378" i="555" s="1"/>
  <c r="AG363" i="555"/>
  <c r="AH363" i="555" s="1"/>
  <c r="AG354" i="555"/>
  <c r="AH354" i="555" s="1"/>
  <c r="AG341" i="555"/>
  <c r="AH341" i="555" s="1"/>
  <c r="AG333" i="555"/>
  <c r="AH333" i="555" s="1"/>
  <c r="AG321" i="555"/>
  <c r="AH321" i="555" s="1"/>
  <c r="AG311" i="555"/>
  <c r="AH311" i="555" s="1"/>
  <c r="AG304" i="555"/>
  <c r="AH304" i="555" s="1"/>
  <c r="AG297" i="555"/>
  <c r="AH297" i="555" s="1"/>
  <c r="AG281" i="555"/>
  <c r="AH281" i="555" s="1"/>
  <c r="AG249" i="555"/>
  <c r="AH249" i="555" s="1"/>
  <c r="AG705" i="555"/>
  <c r="AH705" i="555" s="1"/>
  <c r="AG676" i="555"/>
  <c r="AH676" i="555" s="1"/>
  <c r="AG673" i="555"/>
  <c r="AH673" i="555" s="1"/>
  <c r="AG626" i="555"/>
  <c r="AH626" i="555" s="1"/>
  <c r="AG641" i="555"/>
  <c r="AH641" i="555" s="1"/>
  <c r="AG556" i="555"/>
  <c r="AH556" i="555" s="1"/>
  <c r="AG550" i="555"/>
  <c r="AH550" i="555" s="1"/>
  <c r="AG540" i="555"/>
  <c r="AH540" i="555" s="1"/>
  <c r="AG524" i="555"/>
  <c r="AH524" i="555" s="1"/>
  <c r="AG504" i="555"/>
  <c r="AH504" i="555" s="1"/>
  <c r="AG453" i="555"/>
  <c r="AH453" i="555" s="1"/>
  <c r="AG438" i="555"/>
  <c r="AH438" i="555" s="1"/>
  <c r="AG399" i="555"/>
  <c r="AH399" i="555" s="1"/>
  <c r="AG389" i="555"/>
  <c r="AH389" i="555" s="1"/>
  <c r="AG382" i="555"/>
  <c r="AH382" i="555" s="1"/>
  <c r="AG366" i="555"/>
  <c r="AH366" i="555" s="1"/>
  <c r="AG362" i="555"/>
  <c r="AH362" i="555" s="1"/>
  <c r="AG351" i="555"/>
  <c r="AH351" i="555" s="1"/>
  <c r="AG338" i="555"/>
  <c r="AH338" i="555" s="1"/>
  <c r="AG330" i="555"/>
  <c r="AH330" i="555" s="1"/>
  <c r="AG312" i="555"/>
  <c r="AH312" i="555" s="1"/>
  <c r="AG305" i="555"/>
  <c r="AH305" i="555" s="1"/>
  <c r="AG298" i="555"/>
  <c r="AH298" i="555" s="1"/>
  <c r="AG213" i="555"/>
  <c r="AH213" i="555" s="1"/>
  <c r="AH204" i="555"/>
  <c r="AH192" i="555"/>
  <c r="AH177" i="555"/>
  <c r="AH159" i="555"/>
  <c r="AH141" i="555"/>
  <c r="AH127" i="555"/>
  <c r="AH107" i="555"/>
  <c r="AH201" i="555"/>
  <c r="AH186" i="555"/>
  <c r="AH163" i="555"/>
  <c r="AH146" i="555"/>
  <c r="AH160" i="555"/>
  <c r="AH143" i="555"/>
  <c r="AH125" i="555"/>
  <c r="AH111" i="555"/>
  <c r="AH206" i="555"/>
  <c r="AH188" i="555"/>
  <c r="AH169" i="555"/>
  <c r="AH144" i="555"/>
  <c r="AH129" i="555"/>
  <c r="AH113" i="555"/>
  <c r="AH99" i="555"/>
  <c r="AB55" i="555"/>
  <c r="AH56" i="555"/>
  <c r="AP1199" i="555"/>
  <c r="AL1199" i="555"/>
  <c r="AM1199" i="555" s="1"/>
  <c r="AL1185" i="555"/>
  <c r="AM1185" i="555" s="1"/>
  <c r="AL1183" i="555"/>
  <c r="AM1183" i="555" s="1"/>
  <c r="AP1124" i="555"/>
  <c r="AL1124" i="555"/>
  <c r="AM1124" i="555" s="1"/>
  <c r="AP1117" i="555"/>
  <c r="AQ1117" i="555" s="1"/>
  <c r="AL1117" i="555"/>
  <c r="AM1117" i="555" s="1"/>
  <c r="AP1125" i="555"/>
  <c r="AQ1125" i="555" s="1"/>
  <c r="AL1125" i="555"/>
  <c r="AM1125" i="555" s="1"/>
  <c r="AP1115" i="555"/>
  <c r="AL1115" i="555"/>
  <c r="AM1115" i="555" s="1"/>
  <c r="AP1057" i="555"/>
  <c r="AQ1057" i="555" s="1"/>
  <c r="AL1057" i="555"/>
  <c r="AM1057" i="555" s="1"/>
  <c r="AP1009" i="555"/>
  <c r="AQ1009" i="555" s="1"/>
  <c r="AL1009" i="555"/>
  <c r="AM1009" i="555" s="1"/>
  <c r="AP1047" i="555"/>
  <c r="AQ1047" i="555" s="1"/>
  <c r="AL1047" i="555"/>
  <c r="AM1047" i="555" s="1"/>
  <c r="AO1016" i="555"/>
  <c r="AQ1016" i="555" s="1"/>
  <c r="AL1016" i="555"/>
  <c r="AM1016" i="555" s="1"/>
  <c r="AP964" i="555"/>
  <c r="AL964" i="555"/>
  <c r="AM964" i="555" s="1"/>
  <c r="AP800" i="555"/>
  <c r="AQ800" i="555" s="1"/>
  <c r="AL800" i="555"/>
  <c r="AM800" i="555" s="1"/>
  <c r="AP790" i="555"/>
  <c r="AQ790" i="555" s="1"/>
  <c r="AL790" i="555"/>
  <c r="AM790" i="555" s="1"/>
  <c r="AP720" i="555"/>
  <c r="AQ720" i="555" s="1"/>
  <c r="AL720" i="555"/>
  <c r="AM720" i="555" s="1"/>
  <c r="AP789" i="555"/>
  <c r="AQ789" i="555" s="1"/>
  <c r="AL789" i="555"/>
  <c r="AM789" i="555" s="1"/>
  <c r="AP781" i="555"/>
  <c r="AQ781" i="555" s="1"/>
  <c r="AL781" i="555"/>
  <c r="AM781" i="555" s="1"/>
  <c r="AP735" i="555"/>
  <c r="AL735" i="555"/>
  <c r="AM735" i="555" s="1"/>
  <c r="AP1091" i="555"/>
  <c r="AQ1091" i="555" s="1"/>
  <c r="AL1091" i="555"/>
  <c r="AM1091" i="555" s="1"/>
  <c r="AP989" i="555"/>
  <c r="AL989" i="555"/>
  <c r="AM989" i="555" s="1"/>
  <c r="AL826" i="555"/>
  <c r="AM826" i="555" s="1"/>
  <c r="AL815" i="555"/>
  <c r="AM815" i="555" s="1"/>
  <c r="AL830" i="555"/>
  <c r="AM830" i="555" s="1"/>
  <c r="AN1215" i="555"/>
  <c r="AQ1215" i="555" s="1"/>
  <c r="AL1215" i="555"/>
  <c r="AM1215" i="555" s="1"/>
  <c r="AP1099" i="555"/>
  <c r="AQ1099" i="555" s="1"/>
  <c r="AL1099" i="555"/>
  <c r="AM1099" i="555" s="1"/>
  <c r="AO1013" i="555"/>
  <c r="AQ1013" i="555" s="1"/>
  <c r="AL1013" i="555"/>
  <c r="AM1013" i="555" s="1"/>
  <c r="AP993" i="555"/>
  <c r="AL993" i="555"/>
  <c r="AM993" i="555" s="1"/>
  <c r="AP1165" i="555"/>
  <c r="AL1165" i="555"/>
  <c r="AM1165" i="555" s="1"/>
  <c r="AP899" i="555"/>
  <c r="AQ899" i="555" s="1"/>
  <c r="AL899" i="555"/>
  <c r="AM899" i="555" s="1"/>
  <c r="AL1210" i="555"/>
  <c r="AM1210" i="555" s="1"/>
  <c r="AP1200" i="555"/>
  <c r="AL1200" i="555"/>
  <c r="AM1200" i="555" s="1"/>
  <c r="AP995" i="555"/>
  <c r="AQ995" i="555" s="1"/>
  <c r="AL995" i="555"/>
  <c r="AM995" i="555" s="1"/>
  <c r="AP987" i="555"/>
  <c r="AQ987" i="555" s="1"/>
  <c r="AL987" i="555"/>
  <c r="AM987" i="555" s="1"/>
  <c r="AL825" i="555"/>
  <c r="AM825" i="555" s="1"/>
  <c r="AL819" i="555"/>
  <c r="AM819" i="555" s="1"/>
  <c r="AL813" i="555"/>
  <c r="AM813" i="555" s="1"/>
  <c r="AP1100" i="555"/>
  <c r="AQ1100" i="555" s="1"/>
  <c r="AL1100" i="555"/>
  <c r="AM1100" i="555" s="1"/>
  <c r="AL1032" i="555"/>
  <c r="AM1032" i="555" s="1"/>
  <c r="AP1111" i="555"/>
  <c r="AQ1111" i="555" s="1"/>
  <c r="AL1111" i="555"/>
  <c r="AM1111" i="555" s="1"/>
  <c r="AP1027" i="555"/>
  <c r="AQ1027" i="555" s="1"/>
  <c r="AL1027" i="555"/>
  <c r="AM1027" i="555" s="1"/>
  <c r="AP1025" i="555"/>
  <c r="AQ1025" i="555" s="1"/>
  <c r="AL1025" i="555"/>
  <c r="AM1025" i="555" s="1"/>
  <c r="AL829" i="555"/>
  <c r="AM829" i="555" s="1"/>
  <c r="AP1216" i="555"/>
  <c r="AL1216" i="555"/>
  <c r="AM1216" i="555" s="1"/>
  <c r="AP1214" i="555"/>
  <c r="AL1214" i="555"/>
  <c r="AM1214" i="555" s="1"/>
  <c r="AL1207" i="555"/>
  <c r="AM1207" i="555" s="1"/>
  <c r="AP1198" i="555"/>
  <c r="AL1198" i="555"/>
  <c r="AM1198" i="555" s="1"/>
  <c r="AL1184" i="555"/>
  <c r="AM1184" i="555" s="1"/>
  <c r="AP1123" i="555"/>
  <c r="AQ1123" i="555" s="1"/>
  <c r="AL1123" i="555"/>
  <c r="AM1123" i="555" s="1"/>
  <c r="AO1144" i="555"/>
  <c r="AQ1144" i="555" s="1"/>
  <c r="AL1144" i="555"/>
  <c r="AM1144" i="555" s="1"/>
  <c r="AP1108" i="555"/>
  <c r="AL1108" i="555"/>
  <c r="AM1108" i="555" s="1"/>
  <c r="AP1121" i="555"/>
  <c r="AQ1121" i="555" s="1"/>
  <c r="AL1121" i="555"/>
  <c r="AM1121" i="555" s="1"/>
  <c r="AJ1068" i="555"/>
  <c r="AL1068" i="555" s="1"/>
  <c r="AM1068" i="555" s="1"/>
  <c r="AP1092" i="555"/>
  <c r="AQ1092" i="555" s="1"/>
  <c r="AL1092" i="555"/>
  <c r="AM1092" i="555" s="1"/>
  <c r="AP1067" i="555"/>
  <c r="AQ1067" i="555" s="1"/>
  <c r="AL1067" i="555"/>
  <c r="AM1067" i="555" s="1"/>
  <c r="AL1033" i="555"/>
  <c r="AM1033" i="555" s="1"/>
  <c r="AP1008" i="555"/>
  <c r="AQ1008" i="555" s="1"/>
  <c r="AL1008" i="555"/>
  <c r="AM1008" i="555" s="1"/>
  <c r="AP1046" i="555"/>
  <c r="AQ1046" i="555" s="1"/>
  <c r="AL1046" i="555"/>
  <c r="AM1046" i="555" s="1"/>
  <c r="AN1014" i="555"/>
  <c r="AQ1014" i="555" s="1"/>
  <c r="AL1014" i="555"/>
  <c r="AM1014" i="555" s="1"/>
  <c r="AL812" i="555"/>
  <c r="AM812" i="555" s="1"/>
  <c r="AP804" i="555"/>
  <c r="AQ804" i="555" s="1"/>
  <c r="AL804" i="555"/>
  <c r="AM804" i="555" s="1"/>
  <c r="AP799" i="555"/>
  <c r="AQ799" i="555" s="1"/>
  <c r="AL799" i="555"/>
  <c r="AM799" i="555" s="1"/>
  <c r="AP809" i="555"/>
  <c r="AQ809" i="555" s="1"/>
  <c r="AL809" i="555"/>
  <c r="AM809" i="555" s="1"/>
  <c r="AP786" i="555"/>
  <c r="AQ786" i="555" s="1"/>
  <c r="AL786" i="555"/>
  <c r="AM786" i="555" s="1"/>
  <c r="AP732" i="555"/>
  <c r="AQ732" i="555" s="1"/>
  <c r="AL732" i="555"/>
  <c r="AM732" i="555" s="1"/>
  <c r="AP721" i="555"/>
  <c r="AL721" i="555"/>
  <c r="AM721" i="555" s="1"/>
  <c r="AP795" i="555"/>
  <c r="AQ795" i="555" s="1"/>
  <c r="AL795" i="555"/>
  <c r="AM795" i="555" s="1"/>
  <c r="AP761" i="555"/>
  <c r="AQ761" i="555" s="1"/>
  <c r="AL761" i="555"/>
  <c r="AM761" i="555" s="1"/>
  <c r="AP730" i="555"/>
  <c r="AQ730" i="555" s="1"/>
  <c r="AL730" i="555"/>
  <c r="AM730" i="555" s="1"/>
  <c r="AP798" i="555"/>
  <c r="AQ798" i="555" s="1"/>
  <c r="AL798" i="555"/>
  <c r="AM798" i="555" s="1"/>
  <c r="AP767" i="555"/>
  <c r="AL767" i="555"/>
  <c r="AM767" i="555" s="1"/>
  <c r="AP731" i="555"/>
  <c r="AQ731" i="555" s="1"/>
  <c r="AL731" i="555"/>
  <c r="AM731" i="555" s="1"/>
  <c r="AP1073" i="555"/>
  <c r="AQ1073" i="555" s="1"/>
  <c r="AL1073" i="555"/>
  <c r="AM1073" i="555" s="1"/>
  <c r="AP1000" i="555"/>
  <c r="AQ1000" i="555" s="1"/>
  <c r="AL1000" i="555"/>
  <c r="AM1000" i="555" s="1"/>
  <c r="AL823" i="555"/>
  <c r="AM823" i="555" s="1"/>
  <c r="AL1176" i="555"/>
  <c r="AM1176" i="555" s="1"/>
  <c r="AJ1209" i="555"/>
  <c r="AL1209" i="555" s="1"/>
  <c r="AM1209" i="555" s="1"/>
  <c r="AP1090" i="555"/>
  <c r="AQ1090" i="555" s="1"/>
  <c r="AL1090" i="555"/>
  <c r="AM1090" i="555" s="1"/>
  <c r="AP1097" i="555"/>
  <c r="AQ1097" i="555" s="1"/>
  <c r="AL1097" i="555"/>
  <c r="AM1097" i="555" s="1"/>
  <c r="AP990" i="555"/>
  <c r="AQ990" i="555" s="1"/>
  <c r="AL990" i="555"/>
  <c r="AM990" i="555" s="1"/>
  <c r="AP1157" i="555"/>
  <c r="AL1157" i="555"/>
  <c r="AM1157" i="555" s="1"/>
  <c r="AP1164" i="555"/>
  <c r="AL1164" i="555"/>
  <c r="AM1164" i="555" s="1"/>
  <c r="AJ1181" i="555"/>
  <c r="AL1181" i="555" s="1"/>
  <c r="AM1181" i="555" s="1"/>
  <c r="AL1063" i="555"/>
  <c r="AM1063" i="555" s="1"/>
  <c r="AP1002" i="555"/>
  <c r="AL1002" i="555"/>
  <c r="AM1002" i="555" s="1"/>
  <c r="AP992" i="555"/>
  <c r="AL992" i="555"/>
  <c r="AM992" i="555" s="1"/>
  <c r="AP984" i="555"/>
  <c r="AQ984" i="555" s="1"/>
  <c r="AL984" i="555"/>
  <c r="AM984" i="555" s="1"/>
  <c r="AL824" i="555"/>
  <c r="AM824" i="555" s="1"/>
  <c r="AL818" i="555"/>
  <c r="AM818" i="555" s="1"/>
  <c r="AP1074" i="555"/>
  <c r="AL1074" i="555"/>
  <c r="AM1074" i="555" s="1"/>
  <c r="AJ1179" i="555"/>
  <c r="AL1179" i="555" s="1"/>
  <c r="AM1179" i="555" s="1"/>
  <c r="AO1172" i="555"/>
  <c r="AQ1172" i="555" s="1"/>
  <c r="AL1172" i="555"/>
  <c r="AM1172" i="555" s="1"/>
  <c r="AP1110" i="555"/>
  <c r="AL1110" i="555"/>
  <c r="AM1110" i="555" s="1"/>
  <c r="AP1026" i="555"/>
  <c r="AL1026" i="555"/>
  <c r="AM1026" i="555" s="1"/>
  <c r="AP1024" i="555"/>
  <c r="AQ1024" i="555" s="1"/>
  <c r="AL1024" i="555"/>
  <c r="AM1024" i="555" s="1"/>
  <c r="AP962" i="555"/>
  <c r="AQ962" i="555" s="1"/>
  <c r="AL962" i="555"/>
  <c r="AM962" i="555" s="1"/>
  <c r="AP1220" i="555"/>
  <c r="AL1220" i="555"/>
  <c r="AM1220" i="555" s="1"/>
  <c r="AO1208" i="555"/>
  <c r="AQ1208" i="555" s="1"/>
  <c r="AL1208" i="555"/>
  <c r="AM1208" i="555" s="1"/>
  <c r="AP1153" i="555"/>
  <c r="AQ1153" i="555" s="1"/>
  <c r="AL1153" i="555"/>
  <c r="AM1153" i="555" s="1"/>
  <c r="AL1145" i="555"/>
  <c r="AM1145" i="555" s="1"/>
  <c r="AP1106" i="555"/>
  <c r="AQ1106" i="555" s="1"/>
  <c r="AL1106" i="555"/>
  <c r="AM1106" i="555" s="1"/>
  <c r="AJ1069" i="555"/>
  <c r="AL1069" i="555" s="1"/>
  <c r="AM1069" i="555" s="1"/>
  <c r="AP1096" i="555"/>
  <c r="AQ1096" i="555" s="1"/>
  <c r="AL1096" i="555"/>
  <c r="AM1096" i="555" s="1"/>
  <c r="AO1017" i="555"/>
  <c r="AQ1017" i="555" s="1"/>
  <c r="AL1017" i="555"/>
  <c r="AM1017" i="555" s="1"/>
  <c r="AP898" i="555"/>
  <c r="AL898" i="555"/>
  <c r="AM898" i="555" s="1"/>
  <c r="AP897" i="555"/>
  <c r="AL897" i="555"/>
  <c r="AM897" i="555" s="1"/>
  <c r="AL816" i="555"/>
  <c r="AM816" i="555" s="1"/>
  <c r="AP712" i="555"/>
  <c r="AL712" i="555"/>
  <c r="AM712" i="555" s="1"/>
  <c r="AP777" i="555"/>
  <c r="AQ777" i="555" s="1"/>
  <c r="AL777" i="555"/>
  <c r="AM777" i="555" s="1"/>
  <c r="AP734" i="555"/>
  <c r="AL734" i="555"/>
  <c r="AM734" i="555" s="1"/>
  <c r="AP787" i="555"/>
  <c r="AQ787" i="555" s="1"/>
  <c r="AL787" i="555"/>
  <c r="AM787" i="555" s="1"/>
  <c r="AP1095" i="555"/>
  <c r="AQ1095" i="555" s="1"/>
  <c r="AL1095" i="555"/>
  <c r="AM1095" i="555" s="1"/>
  <c r="AP1001" i="555"/>
  <c r="AL1001" i="555"/>
  <c r="AM1001" i="555" s="1"/>
  <c r="AP1218" i="555"/>
  <c r="AL1218" i="555"/>
  <c r="AM1218" i="555" s="1"/>
  <c r="AJ1211" i="555"/>
  <c r="AL1211" i="555" s="1"/>
  <c r="AM1211" i="555" s="1"/>
  <c r="AJ1203" i="555"/>
  <c r="AL1203" i="555" s="1"/>
  <c r="AM1203" i="555" s="1"/>
  <c r="AL1182" i="555"/>
  <c r="AM1182" i="555" s="1"/>
  <c r="AN1160" i="555"/>
  <c r="AL1160" i="555"/>
  <c r="AM1160" i="555" s="1"/>
  <c r="AP1118" i="555"/>
  <c r="AL1118" i="555"/>
  <c r="AM1118" i="555" s="1"/>
  <c r="AP1126" i="555"/>
  <c r="AL1126" i="555"/>
  <c r="AM1126" i="555" s="1"/>
  <c r="AN1158" i="555"/>
  <c r="AL1158" i="555"/>
  <c r="AM1158" i="555" s="1"/>
  <c r="AL1159" i="555"/>
  <c r="AM1159" i="555" s="1"/>
  <c r="AP1112" i="555"/>
  <c r="AQ1112" i="555" s="1"/>
  <c r="AL1112" i="555"/>
  <c r="AM1112" i="555" s="1"/>
  <c r="AP1104" i="555"/>
  <c r="AL1104" i="555"/>
  <c r="AM1104" i="555" s="1"/>
  <c r="AP1098" i="555"/>
  <c r="AQ1098" i="555" s="1"/>
  <c r="AL1098" i="555"/>
  <c r="AM1098" i="555" s="1"/>
  <c r="AP1060" i="555"/>
  <c r="AQ1060" i="555" s="1"/>
  <c r="AL1060" i="555"/>
  <c r="AM1060" i="555" s="1"/>
  <c r="AP1011" i="555"/>
  <c r="AQ1011" i="555" s="1"/>
  <c r="AL1011" i="555"/>
  <c r="AM1011" i="555" s="1"/>
  <c r="AP1007" i="555"/>
  <c r="AQ1007" i="555" s="1"/>
  <c r="AL1007" i="555"/>
  <c r="AM1007" i="555" s="1"/>
  <c r="AL1030" i="555"/>
  <c r="AM1030" i="555" s="1"/>
  <c r="AP1003" i="555"/>
  <c r="AL1003" i="555"/>
  <c r="AM1003" i="555" s="1"/>
  <c r="AP963" i="555"/>
  <c r="AQ963" i="555" s="1"/>
  <c r="AL963" i="555"/>
  <c r="AM963" i="555" s="1"/>
  <c r="AL811" i="555"/>
  <c r="AM811" i="555" s="1"/>
  <c r="AP803" i="555"/>
  <c r="AQ803" i="555" s="1"/>
  <c r="AL803" i="555"/>
  <c r="AM803" i="555" s="1"/>
  <c r="AP801" i="555"/>
  <c r="AQ801" i="555" s="1"/>
  <c r="AL801" i="555"/>
  <c r="AM801" i="555" s="1"/>
  <c r="AP808" i="555"/>
  <c r="AQ808" i="555" s="1"/>
  <c r="AL808" i="555"/>
  <c r="AM808" i="555" s="1"/>
  <c r="AP797" i="555"/>
  <c r="AQ797" i="555" s="1"/>
  <c r="AL797" i="555"/>
  <c r="AM797" i="555" s="1"/>
  <c r="AP784" i="555"/>
  <c r="AQ784" i="555" s="1"/>
  <c r="AL784" i="555"/>
  <c r="AM784" i="555" s="1"/>
  <c r="AP766" i="555"/>
  <c r="AQ766" i="555" s="1"/>
  <c r="AL766" i="555"/>
  <c r="AM766" i="555" s="1"/>
  <c r="AP796" i="555"/>
  <c r="AL796" i="555"/>
  <c r="AM796" i="555" s="1"/>
  <c r="AP783" i="555"/>
  <c r="AL783" i="555"/>
  <c r="AM783" i="555" s="1"/>
  <c r="AP733" i="555"/>
  <c r="AQ733" i="555" s="1"/>
  <c r="AL733" i="555"/>
  <c r="AM733" i="555" s="1"/>
  <c r="AP788" i="555"/>
  <c r="AL788" i="555"/>
  <c r="AM788" i="555" s="1"/>
  <c r="AP776" i="555"/>
  <c r="AQ776" i="555" s="1"/>
  <c r="AL776" i="555"/>
  <c r="AM776" i="555" s="1"/>
  <c r="AP794" i="555"/>
  <c r="AQ794" i="555" s="1"/>
  <c r="AL794" i="555"/>
  <c r="AM794" i="555" s="1"/>
  <c r="AP780" i="555"/>
  <c r="AL780" i="555"/>
  <c r="AM780" i="555" s="1"/>
  <c r="AL1071" i="555"/>
  <c r="AM1071" i="555" s="1"/>
  <c r="AP959" i="555"/>
  <c r="AL959" i="555"/>
  <c r="AM959" i="555" s="1"/>
  <c r="AJ1205" i="555"/>
  <c r="AL1205" i="555" s="1"/>
  <c r="AM1205" i="555" s="1"/>
  <c r="AN1012" i="555"/>
  <c r="AQ1012" i="555" s="1"/>
  <c r="AL1012" i="555"/>
  <c r="AM1012" i="555" s="1"/>
  <c r="AP997" i="555"/>
  <c r="AL997" i="555"/>
  <c r="AM997" i="555" s="1"/>
  <c r="AP1146" i="555"/>
  <c r="AL1146" i="555"/>
  <c r="AM1146" i="555" s="1"/>
  <c r="AP1094" i="555"/>
  <c r="AQ1094" i="555" s="1"/>
  <c r="AL1094" i="555"/>
  <c r="AM1094" i="555" s="1"/>
  <c r="AL1180" i="555"/>
  <c r="AM1180" i="555" s="1"/>
  <c r="AP999" i="555"/>
  <c r="AQ999" i="555" s="1"/>
  <c r="AL999" i="555"/>
  <c r="AM999" i="555" s="1"/>
  <c r="AJ1206" i="555"/>
  <c r="AL1206" i="555" s="1"/>
  <c r="AM1206" i="555" s="1"/>
  <c r="AP1204" i="555"/>
  <c r="AL1204" i="555"/>
  <c r="AM1204" i="555" s="1"/>
  <c r="AP991" i="555"/>
  <c r="AQ991" i="555" s="1"/>
  <c r="AL991" i="555"/>
  <c r="AM991" i="555" s="1"/>
  <c r="AL822" i="555"/>
  <c r="AM822" i="555" s="1"/>
  <c r="AP1093" i="555"/>
  <c r="AQ1093" i="555" s="1"/>
  <c r="AL1093" i="555"/>
  <c r="AM1093" i="555" s="1"/>
  <c r="AN1163" i="555"/>
  <c r="AQ1163" i="555" s="1"/>
  <c r="AL1163" i="555"/>
  <c r="AM1163" i="555" s="1"/>
  <c r="AP1178" i="555"/>
  <c r="AL1178" i="555"/>
  <c r="AM1178" i="555" s="1"/>
  <c r="AP998" i="555"/>
  <c r="AQ998" i="555" s="1"/>
  <c r="AL998" i="555"/>
  <c r="AM998" i="555" s="1"/>
  <c r="AP983" i="555"/>
  <c r="AQ983" i="555" s="1"/>
  <c r="AL983" i="555"/>
  <c r="AM983" i="555" s="1"/>
  <c r="AL817" i="555"/>
  <c r="AM817" i="555" s="1"/>
  <c r="AP1102" i="555"/>
  <c r="AQ1102" i="555" s="1"/>
  <c r="AL1102" i="555"/>
  <c r="AM1102" i="555" s="1"/>
  <c r="AP1085" i="555"/>
  <c r="AQ1085" i="555" s="1"/>
  <c r="AL1085" i="555"/>
  <c r="AM1085" i="555" s="1"/>
  <c r="AK1177" i="555"/>
  <c r="AL1177" i="555" s="1"/>
  <c r="AM1177" i="555" s="1"/>
  <c r="AJ1213" i="555"/>
  <c r="AL1213" i="555" s="1"/>
  <c r="AM1213" i="555" s="1"/>
  <c r="AN1217" i="555"/>
  <c r="AQ1217" i="555" s="1"/>
  <c r="AL1217" i="555"/>
  <c r="AM1217" i="555" s="1"/>
  <c r="AJ1202" i="555"/>
  <c r="AL1202" i="555" s="1"/>
  <c r="AM1202" i="555" s="1"/>
  <c r="AP1186" i="555"/>
  <c r="AL1186" i="555"/>
  <c r="AM1186" i="555" s="1"/>
  <c r="AO1173" i="555"/>
  <c r="AQ1173" i="555" s="1"/>
  <c r="AL1173" i="555"/>
  <c r="AM1173" i="555" s="1"/>
  <c r="AP1116" i="555"/>
  <c r="AL1116" i="555"/>
  <c r="AM1116" i="555" s="1"/>
  <c r="AP1122" i="555"/>
  <c r="AL1122" i="555"/>
  <c r="AM1122" i="555" s="1"/>
  <c r="AN1147" i="555"/>
  <c r="AL1147" i="555"/>
  <c r="AM1147" i="555" s="1"/>
  <c r="AP1105" i="555"/>
  <c r="AL1105" i="555"/>
  <c r="AM1105" i="555" s="1"/>
  <c r="AL1070" i="555"/>
  <c r="AM1070" i="555" s="1"/>
  <c r="AP1072" i="555"/>
  <c r="AQ1072" i="555" s="1"/>
  <c r="AL1072" i="555"/>
  <c r="AM1072" i="555" s="1"/>
  <c r="AP1039" i="555"/>
  <c r="AQ1039" i="555" s="1"/>
  <c r="AL1039" i="555"/>
  <c r="AM1039" i="555" s="1"/>
  <c r="AP1010" i="555"/>
  <c r="AL1010" i="555"/>
  <c r="AM1010" i="555" s="1"/>
  <c r="AP1049" i="555"/>
  <c r="AQ1049" i="555" s="1"/>
  <c r="AL1049" i="555"/>
  <c r="AM1049" i="555" s="1"/>
  <c r="AN1015" i="555"/>
  <c r="AQ1015" i="555" s="1"/>
  <c r="AL1015" i="555"/>
  <c r="AM1015" i="555" s="1"/>
  <c r="AP982" i="555"/>
  <c r="AL982" i="555"/>
  <c r="AM982" i="555" s="1"/>
  <c r="AP965" i="555"/>
  <c r="AL965" i="555"/>
  <c r="AM965" i="555" s="1"/>
  <c r="AP871" i="555"/>
  <c r="AQ871" i="555" s="1"/>
  <c r="AL871" i="555"/>
  <c r="AM871" i="555" s="1"/>
  <c r="AL810" i="555"/>
  <c r="AM810" i="555" s="1"/>
  <c r="AL820" i="555"/>
  <c r="AM820" i="555" s="1"/>
  <c r="AP802" i="555"/>
  <c r="AL802" i="555"/>
  <c r="AM802" i="555" s="1"/>
  <c r="AP793" i="555"/>
  <c r="AQ793" i="555" s="1"/>
  <c r="AL793" i="555"/>
  <c r="AM793" i="555" s="1"/>
  <c r="AP779" i="555"/>
  <c r="AL779" i="555"/>
  <c r="AM779" i="555" s="1"/>
  <c r="AP778" i="555"/>
  <c r="AQ778" i="555" s="1"/>
  <c r="AL778" i="555"/>
  <c r="AM778" i="555" s="1"/>
  <c r="AP765" i="555"/>
  <c r="AL765" i="555"/>
  <c r="AM765" i="555" s="1"/>
  <c r="AP782" i="555"/>
  <c r="AL782" i="555"/>
  <c r="AM782" i="555" s="1"/>
  <c r="AP791" i="555"/>
  <c r="AQ791" i="555" s="1"/>
  <c r="AL791" i="555"/>
  <c r="AM791" i="555" s="1"/>
  <c r="AP775" i="555"/>
  <c r="AQ775" i="555" s="1"/>
  <c r="AL775" i="555"/>
  <c r="AM775" i="555" s="1"/>
  <c r="AP1154" i="555"/>
  <c r="AL1154" i="555"/>
  <c r="AM1154" i="555" s="1"/>
  <c r="AP1044" i="555"/>
  <c r="AQ1044" i="555" s="1"/>
  <c r="AL1044" i="555"/>
  <c r="AM1044" i="555" s="1"/>
  <c r="AP994" i="555"/>
  <c r="AQ994" i="555" s="1"/>
  <c r="AL994" i="555"/>
  <c r="AM994" i="555" s="1"/>
  <c r="AN1187" i="555"/>
  <c r="AQ1187" i="555" s="1"/>
  <c r="AL1187" i="555"/>
  <c r="AM1187" i="555" s="1"/>
  <c r="AP986" i="555"/>
  <c r="AQ986" i="555" s="1"/>
  <c r="AL986" i="555"/>
  <c r="AM986" i="555" s="1"/>
  <c r="AL828" i="555"/>
  <c r="AM828" i="555" s="1"/>
  <c r="AP1109" i="555"/>
  <c r="AQ1109" i="555" s="1"/>
  <c r="AL1109" i="555"/>
  <c r="AM1109" i="555" s="1"/>
  <c r="AP1127" i="555"/>
  <c r="AQ1127" i="555" s="1"/>
  <c r="AL1127" i="555"/>
  <c r="AM1127" i="555" s="1"/>
  <c r="AP1066" i="555"/>
  <c r="AQ1066" i="555" s="1"/>
  <c r="AL1066" i="555"/>
  <c r="AM1066" i="555" s="1"/>
  <c r="AP985" i="555"/>
  <c r="AL985" i="555"/>
  <c r="AM985" i="555" s="1"/>
  <c r="AP1107" i="555"/>
  <c r="AQ1107" i="555" s="1"/>
  <c r="AL1107" i="555"/>
  <c r="AM1107" i="555" s="1"/>
  <c r="AP1155" i="555"/>
  <c r="AQ1155" i="555" s="1"/>
  <c r="AL1155" i="555"/>
  <c r="AM1155" i="555" s="1"/>
  <c r="AP1113" i="555"/>
  <c r="AL1113" i="555"/>
  <c r="AM1113" i="555" s="1"/>
  <c r="AO1212" i="555"/>
  <c r="AQ1212" i="555" s="1"/>
  <c r="AL1212" i="555"/>
  <c r="AM1212" i="555" s="1"/>
  <c r="AP1201" i="555"/>
  <c r="AQ1201" i="555" s="1"/>
  <c r="AL1201" i="555"/>
  <c r="AM1201" i="555" s="1"/>
  <c r="AP1114" i="555"/>
  <c r="AL1114" i="555"/>
  <c r="AM1114" i="555" s="1"/>
  <c r="AP1048" i="555"/>
  <c r="AQ1048" i="555" s="1"/>
  <c r="AL1048" i="555"/>
  <c r="AM1048" i="555" s="1"/>
  <c r="AP996" i="555"/>
  <c r="AQ996" i="555" s="1"/>
  <c r="AL996" i="555"/>
  <c r="AM996" i="555" s="1"/>
  <c r="AP988" i="555"/>
  <c r="AQ988" i="555" s="1"/>
  <c r="AL988" i="555"/>
  <c r="AM988" i="555" s="1"/>
  <c r="AL827" i="555"/>
  <c r="AM827" i="555" s="1"/>
  <c r="AL821" i="555"/>
  <c r="AM821" i="555" s="1"/>
  <c r="AL814" i="555"/>
  <c r="AM814" i="555" s="1"/>
  <c r="AP1101" i="555"/>
  <c r="AL1101" i="555"/>
  <c r="AM1101" i="555" s="1"/>
  <c r="AP1045" i="555"/>
  <c r="AQ1045" i="555" s="1"/>
  <c r="AL1045" i="555"/>
  <c r="AM1045" i="555" s="1"/>
  <c r="AL900" i="555"/>
  <c r="AM900" i="555" s="1"/>
  <c r="AP805" i="555"/>
  <c r="AL805" i="555"/>
  <c r="AM805" i="555" s="1"/>
  <c r="AP1120" i="555"/>
  <c r="AL1120" i="555"/>
  <c r="AM1120" i="555" s="1"/>
  <c r="AP958" i="555"/>
  <c r="AQ958" i="555" s="1"/>
  <c r="AL958" i="555"/>
  <c r="AM958" i="555" s="1"/>
  <c r="AP914" i="555"/>
  <c r="AL914" i="555"/>
  <c r="AM914" i="555" s="1"/>
  <c r="AN901" i="555"/>
  <c r="AL901" i="555"/>
  <c r="AM901" i="555" s="1"/>
  <c r="AP700" i="555"/>
  <c r="AQ700" i="555" s="1"/>
  <c r="AL700" i="555"/>
  <c r="AM700" i="555" s="1"/>
  <c r="AP684" i="555"/>
  <c r="AQ684" i="555" s="1"/>
  <c r="AL684" i="555"/>
  <c r="AM684" i="555" s="1"/>
  <c r="AP704" i="555"/>
  <c r="AQ704" i="555" s="1"/>
  <c r="AL704" i="555"/>
  <c r="AM704" i="555" s="1"/>
  <c r="AP550" i="555"/>
  <c r="AL550" i="555"/>
  <c r="AM550" i="555" s="1"/>
  <c r="AP451" i="555"/>
  <c r="AL451" i="555"/>
  <c r="AM451" i="555" s="1"/>
  <c r="AP402" i="555"/>
  <c r="AL402" i="555"/>
  <c r="AM402" i="555" s="1"/>
  <c r="AP460" i="555"/>
  <c r="AQ460" i="555" s="1"/>
  <c r="AL460" i="555"/>
  <c r="AM460" i="555" s="1"/>
  <c r="AP367" i="555"/>
  <c r="AQ367" i="555" s="1"/>
  <c r="AL367" i="555"/>
  <c r="AM367" i="555" s="1"/>
  <c r="AP345" i="555"/>
  <c r="AQ345" i="555" s="1"/>
  <c r="AL345" i="555"/>
  <c r="AM345" i="555" s="1"/>
  <c r="AN116" i="555"/>
  <c r="AL116" i="555"/>
  <c r="AM116" i="555" s="1"/>
  <c r="AN37" i="555"/>
  <c r="AQ37" i="555" s="1"/>
  <c r="AL37" i="555"/>
  <c r="AM37" i="555" s="1"/>
  <c r="AL10" i="555"/>
  <c r="AM10" i="555" s="1"/>
  <c r="AO380" i="555"/>
  <c r="AQ380" i="555" s="1"/>
  <c r="AL380" i="555"/>
  <c r="AM380" i="555" s="1"/>
  <c r="AP66" i="555"/>
  <c r="AL66" i="555"/>
  <c r="AM66" i="555" s="1"/>
  <c r="AP118" i="555"/>
  <c r="AL118" i="555"/>
  <c r="AM118" i="555" s="1"/>
  <c r="AP683" i="555"/>
  <c r="AL683" i="555"/>
  <c r="AM683" i="555" s="1"/>
  <c r="AN666" i="555"/>
  <c r="D55" i="6" s="1"/>
  <c r="AL666" i="555"/>
  <c r="AM666" i="555" s="1"/>
  <c r="AP91" i="555"/>
  <c r="AL91" i="555"/>
  <c r="AM91" i="555" s="1"/>
  <c r="AP674" i="555"/>
  <c r="AL674" i="555"/>
  <c r="AM674" i="555" s="1"/>
  <c r="AP339" i="555"/>
  <c r="AL339" i="555"/>
  <c r="AM339" i="555" s="1"/>
  <c r="AL35" i="555"/>
  <c r="AM35" i="555" s="1"/>
  <c r="AL45" i="555"/>
  <c r="AM45" i="555" s="1"/>
  <c r="AP663" i="555"/>
  <c r="AL663" i="555"/>
  <c r="AM663" i="555" s="1"/>
  <c r="AP622" i="555"/>
  <c r="AL622" i="555"/>
  <c r="AM622" i="555" s="1"/>
  <c r="AP540" i="555"/>
  <c r="AL540" i="555"/>
  <c r="AM540" i="555" s="1"/>
  <c r="AP386" i="555"/>
  <c r="AL386" i="555"/>
  <c r="AM386" i="555" s="1"/>
  <c r="AP534" i="555"/>
  <c r="AQ534" i="555" s="1"/>
  <c r="AL534" i="555"/>
  <c r="AM534" i="555" s="1"/>
  <c r="AI381" i="555"/>
  <c r="AL381" i="555" s="1"/>
  <c r="AR381" i="555" s="1"/>
  <c r="AP338" i="555"/>
  <c r="AQ338" i="555" s="1"/>
  <c r="AL338" i="555"/>
  <c r="AM338" i="555" s="1"/>
  <c r="AP307" i="555"/>
  <c r="AL307" i="555"/>
  <c r="AM307" i="555" s="1"/>
  <c r="AN392" i="555"/>
  <c r="AL392" i="555"/>
  <c r="AM392" i="555" s="1"/>
  <c r="AP306" i="555"/>
  <c r="AL306" i="555"/>
  <c r="AM306" i="555" s="1"/>
  <c r="AP351" i="555"/>
  <c r="AL351" i="555"/>
  <c r="AM351" i="555" s="1"/>
  <c r="AN283" i="555"/>
  <c r="AL283" i="555"/>
  <c r="AM283" i="555" s="1"/>
  <c r="AP85" i="555"/>
  <c r="AL85" i="555"/>
  <c r="AM85" i="555" s="1"/>
  <c r="AL20" i="555"/>
  <c r="AM20" i="555" s="1"/>
  <c r="AL36" i="555"/>
  <c r="AM36" i="555" s="1"/>
  <c r="AP673" i="555"/>
  <c r="AQ673" i="555" s="1"/>
  <c r="AL673" i="555"/>
  <c r="AM673" i="555" s="1"/>
  <c r="AP175" i="555"/>
  <c r="AQ175" i="555" s="1"/>
  <c r="AL175" i="555"/>
  <c r="AM175" i="555" s="1"/>
  <c r="AP641" i="555"/>
  <c r="AL641" i="555"/>
  <c r="AM641" i="555" s="1"/>
  <c r="AO546" i="555"/>
  <c r="AQ546" i="555" s="1"/>
  <c r="AL546" i="555"/>
  <c r="AM546" i="555" s="1"/>
  <c r="AP637" i="555"/>
  <c r="AP511" i="555"/>
  <c r="AQ511" i="555" s="1"/>
  <c r="AL511" i="555"/>
  <c r="AM511" i="555" s="1"/>
  <c r="AP504" i="555"/>
  <c r="AQ504" i="555" s="1"/>
  <c r="AL504" i="555"/>
  <c r="AM504" i="555" s="1"/>
  <c r="AP337" i="555"/>
  <c r="AQ337" i="555" s="1"/>
  <c r="AL337" i="555"/>
  <c r="AM337" i="555" s="1"/>
  <c r="AN288" i="555"/>
  <c r="D33" i="6" s="1"/>
  <c r="AL288" i="555"/>
  <c r="AM288" i="555" s="1"/>
  <c r="AP355" i="555"/>
  <c r="AQ355" i="555" s="1"/>
  <c r="AL355" i="555"/>
  <c r="AM355" i="555" s="1"/>
  <c r="AP331" i="555"/>
  <c r="AQ331" i="555" s="1"/>
  <c r="AL331" i="555"/>
  <c r="AM331" i="555" s="1"/>
  <c r="AP316" i="555"/>
  <c r="AL316" i="555"/>
  <c r="AM316" i="555" s="1"/>
  <c r="AP213" i="555"/>
  <c r="AQ213" i="555" s="1"/>
  <c r="AL213" i="555"/>
  <c r="AM213" i="555" s="1"/>
  <c r="AP92" i="555"/>
  <c r="AL92" i="555"/>
  <c r="AM92" i="555" s="1"/>
  <c r="AP29" i="555"/>
  <c r="AL29" i="555"/>
  <c r="AM29" i="555" s="1"/>
  <c r="AL54" i="555"/>
  <c r="AM54" i="555" s="1"/>
  <c r="AP28" i="555"/>
  <c r="AL28" i="555"/>
  <c r="AM28" i="555" s="1"/>
  <c r="AP94" i="555"/>
  <c r="AQ94" i="555" s="1"/>
  <c r="AL94" i="555"/>
  <c r="AM94" i="555" s="1"/>
  <c r="AP679" i="555"/>
  <c r="AL679" i="555"/>
  <c r="AM679" i="555" s="1"/>
  <c r="AP368" i="555"/>
  <c r="AL368" i="555"/>
  <c r="AM368" i="555" s="1"/>
  <c r="AP387" i="555"/>
  <c r="AL387" i="555"/>
  <c r="AM387" i="555" s="1"/>
  <c r="AL9" i="555"/>
  <c r="AM9" i="555" s="1"/>
  <c r="AP363" i="555"/>
  <c r="AQ363" i="555" s="1"/>
  <c r="AL363" i="555"/>
  <c r="AM363" i="555" s="1"/>
  <c r="AP215" i="555"/>
  <c r="AL215" i="555"/>
  <c r="AM215" i="555" s="1"/>
  <c r="AP122" i="555"/>
  <c r="AL122" i="555"/>
  <c r="AM122" i="555" s="1"/>
  <c r="AL81" i="555"/>
  <c r="AM81" i="555" s="1"/>
  <c r="AL42" i="555"/>
  <c r="AM42" i="555" s="1"/>
  <c r="AL41" i="555"/>
  <c r="AM41" i="555" s="1"/>
  <c r="AL53" i="555"/>
  <c r="AM53" i="555" s="1"/>
  <c r="AN117" i="555"/>
  <c r="AQ117" i="555" s="1"/>
  <c r="AL117" i="555"/>
  <c r="AM117" i="555" s="1"/>
  <c r="AP23" i="555"/>
  <c r="AL23" i="555"/>
  <c r="AM23" i="555" s="1"/>
  <c r="AP701" i="555"/>
  <c r="AQ701" i="555" s="1"/>
  <c r="AL701" i="555"/>
  <c r="AM701" i="555" s="1"/>
  <c r="AI657" i="555"/>
  <c r="AL657" i="555" s="1"/>
  <c r="AM657" i="555" s="1"/>
  <c r="AN558" i="555"/>
  <c r="AL558" i="555"/>
  <c r="AM558" i="555" s="1"/>
  <c r="AP343" i="555"/>
  <c r="AQ343" i="555" s="1"/>
  <c r="AL343" i="555"/>
  <c r="AM343" i="555" s="1"/>
  <c r="AI290" i="555"/>
  <c r="AL290" i="555" s="1"/>
  <c r="AP249" i="555"/>
  <c r="AQ249" i="555" s="1"/>
  <c r="AL249" i="555"/>
  <c r="AM249" i="555" s="1"/>
  <c r="AP14" i="555"/>
  <c r="AL14" i="555"/>
  <c r="AM14" i="555" s="1"/>
  <c r="AP677" i="555"/>
  <c r="AQ677" i="555" s="1"/>
  <c r="AL677" i="555"/>
  <c r="AM677" i="555" s="1"/>
  <c r="AP332" i="555"/>
  <c r="AL332" i="555"/>
  <c r="AM332" i="555" s="1"/>
  <c r="AP31" i="555"/>
  <c r="AQ31" i="555" s="1"/>
  <c r="AL31" i="555"/>
  <c r="AM31" i="555" s="1"/>
  <c r="AL21" i="555"/>
  <c r="AM21" i="555" s="1"/>
  <c r="AP705" i="555"/>
  <c r="AL705" i="555"/>
  <c r="AM705" i="555" s="1"/>
  <c r="AP651" i="555"/>
  <c r="AL651" i="555"/>
  <c r="AM651" i="555" s="1"/>
  <c r="AP554" i="555"/>
  <c r="AQ554" i="555" s="1"/>
  <c r="AL554" i="555"/>
  <c r="AM554" i="555" s="1"/>
  <c r="AP642" i="555"/>
  <c r="AQ642" i="555" s="1"/>
  <c r="AL642" i="555"/>
  <c r="AM642" i="555" s="1"/>
  <c r="AP401" i="555"/>
  <c r="AL401" i="555"/>
  <c r="AM401" i="555" s="1"/>
  <c r="D17" i="6"/>
  <c r="AP437" i="555"/>
  <c r="AQ437" i="555" s="1"/>
  <c r="AL437" i="555"/>
  <c r="AM437" i="555" s="1"/>
  <c r="AP328" i="555"/>
  <c r="AQ328" i="555" s="1"/>
  <c r="AL328" i="555"/>
  <c r="AM328" i="555" s="1"/>
  <c r="AP379" i="555"/>
  <c r="AL379" i="555"/>
  <c r="AM379" i="555" s="1"/>
  <c r="AP362" i="555"/>
  <c r="AL362" i="555"/>
  <c r="AM362" i="555" s="1"/>
  <c r="AP340" i="555"/>
  <c r="AL340" i="555"/>
  <c r="AM340" i="555" s="1"/>
  <c r="AI322" i="555"/>
  <c r="AL322" i="555" s="1"/>
  <c r="AP309" i="555"/>
  <c r="AL309" i="555"/>
  <c r="AM309" i="555" s="1"/>
  <c r="AP250" i="555"/>
  <c r="AL250" i="555"/>
  <c r="AM250" i="555" s="1"/>
  <c r="AP174" i="555"/>
  <c r="AQ174" i="555" s="1"/>
  <c r="AL174" i="555"/>
  <c r="AM174" i="555" s="1"/>
  <c r="AP172" i="555"/>
  <c r="AL172" i="555"/>
  <c r="AM172" i="555" s="1"/>
  <c r="AP621" i="555"/>
  <c r="AL621" i="555"/>
  <c r="AM621" i="555" s="1"/>
  <c r="AP352" i="555"/>
  <c r="AL352" i="555"/>
  <c r="AM352" i="555" s="1"/>
  <c r="AI319" i="555"/>
  <c r="AL319" i="555" s="1"/>
  <c r="AR319" i="555" s="1"/>
  <c r="AP65" i="555"/>
  <c r="AQ65" i="555" s="1"/>
  <c r="AL65" i="555"/>
  <c r="AM65" i="555" s="1"/>
  <c r="AL11" i="555"/>
  <c r="AM11" i="555" s="1"/>
  <c r="AP703" i="555"/>
  <c r="AL703" i="555"/>
  <c r="AM703" i="555" s="1"/>
  <c r="AN687" i="555"/>
  <c r="AL687" i="555"/>
  <c r="AM687" i="555" s="1"/>
  <c r="AP661" i="555"/>
  <c r="AL661" i="555"/>
  <c r="AM661" i="555" s="1"/>
  <c r="AP537" i="555"/>
  <c r="AQ537" i="555" s="1"/>
  <c r="AL537" i="555"/>
  <c r="AM537" i="555" s="1"/>
  <c r="AP388" i="555"/>
  <c r="AL388" i="555"/>
  <c r="AM388" i="555" s="1"/>
  <c r="AP225" i="555"/>
  <c r="AL225" i="555"/>
  <c r="AM225" i="555" s="1"/>
  <c r="AL76" i="555"/>
  <c r="AM76" i="555" s="1"/>
  <c r="AP86" i="555"/>
  <c r="AL86" i="555"/>
  <c r="AM86" i="555" s="1"/>
  <c r="AP348" i="555"/>
  <c r="AL348" i="555"/>
  <c r="AM348" i="555" s="1"/>
  <c r="AP699" i="555"/>
  <c r="AL699" i="555"/>
  <c r="AM699" i="555" s="1"/>
  <c r="AP541" i="555"/>
  <c r="AL541" i="555"/>
  <c r="AM541" i="555" s="1"/>
  <c r="AO547" i="555"/>
  <c r="AQ547" i="555" s="1"/>
  <c r="AL547" i="555"/>
  <c r="AM547" i="555" s="1"/>
  <c r="AP326" i="555"/>
  <c r="AQ326" i="555" s="1"/>
  <c r="AL326" i="555"/>
  <c r="AM326" i="555" s="1"/>
  <c r="AP171" i="555"/>
  <c r="AL171" i="555"/>
  <c r="AM171" i="555" s="1"/>
  <c r="AL50" i="555"/>
  <c r="AM50" i="555" s="1"/>
  <c r="AP26" i="555"/>
  <c r="AL26" i="555"/>
  <c r="AM26" i="555" s="1"/>
  <c r="AP488" i="555"/>
  <c r="AL488" i="555"/>
  <c r="AM488" i="555" s="1"/>
  <c r="AP354" i="555"/>
  <c r="AQ354" i="555" s="1"/>
  <c r="AL354" i="555"/>
  <c r="AM354" i="555" s="1"/>
  <c r="AP539" i="555"/>
  <c r="AL539" i="555"/>
  <c r="AM539" i="555" s="1"/>
  <c r="AP524" i="555"/>
  <c r="AL524" i="555"/>
  <c r="AM524" i="555" s="1"/>
  <c r="AP346" i="555"/>
  <c r="AL346" i="555"/>
  <c r="AM346" i="555" s="1"/>
  <c r="AP173" i="555"/>
  <c r="AQ173" i="555" s="1"/>
  <c r="AL173" i="555"/>
  <c r="AM173" i="555" s="1"/>
  <c r="AL83" i="555"/>
  <c r="AM83" i="555" s="1"/>
  <c r="AP120" i="555"/>
  <c r="AL120" i="555"/>
  <c r="AM120" i="555" s="1"/>
  <c r="AN688" i="555"/>
  <c r="AQ688" i="555" s="1"/>
  <c r="AL688" i="555"/>
  <c r="AM688" i="555" s="1"/>
  <c r="AL658" i="555"/>
  <c r="AM658" i="555" s="1"/>
  <c r="AO630" i="555"/>
  <c r="AQ630" i="555" s="1"/>
  <c r="AL630" i="555"/>
  <c r="AM630" i="555" s="1"/>
  <c r="AP562" i="555"/>
  <c r="AQ562" i="555" s="1"/>
  <c r="AL562" i="555"/>
  <c r="AM562" i="555" s="1"/>
  <c r="AP689" i="555"/>
  <c r="AQ689" i="555" s="1"/>
  <c r="AL689" i="555"/>
  <c r="AM689" i="555" s="1"/>
  <c r="AP620" i="555"/>
  <c r="AL620" i="555"/>
  <c r="AM620" i="555" s="1"/>
  <c r="AP536" i="555"/>
  <c r="AQ536" i="555" s="1"/>
  <c r="AL536" i="555"/>
  <c r="AM536" i="555" s="1"/>
  <c r="AP484" i="555"/>
  <c r="AL484" i="555"/>
  <c r="AM484" i="555" s="1"/>
  <c r="AP452" i="555"/>
  <c r="AQ452" i="555" s="1"/>
  <c r="AL452" i="555"/>
  <c r="AM452" i="555" s="1"/>
  <c r="AI393" i="555"/>
  <c r="AL393" i="555" s="1"/>
  <c r="AP446" i="555"/>
  <c r="AL446" i="555"/>
  <c r="AM446" i="555" s="1"/>
  <c r="AP514" i="555"/>
  <c r="AL514" i="555"/>
  <c r="AM514" i="555" s="1"/>
  <c r="AP389" i="555"/>
  <c r="AL389" i="555"/>
  <c r="AM389" i="555" s="1"/>
  <c r="AP329" i="555"/>
  <c r="AL329" i="555"/>
  <c r="AM329" i="555" s="1"/>
  <c r="AP314" i="555"/>
  <c r="AQ314" i="555" s="1"/>
  <c r="AL314" i="555"/>
  <c r="AM314" i="555" s="1"/>
  <c r="AP350" i="555"/>
  <c r="AQ350" i="555" s="1"/>
  <c r="AL350" i="555"/>
  <c r="AM350" i="555" s="1"/>
  <c r="AP313" i="555"/>
  <c r="AQ313" i="555" s="1"/>
  <c r="AL313" i="555"/>
  <c r="AM313" i="555" s="1"/>
  <c r="AP366" i="555"/>
  <c r="AQ366" i="555" s="1"/>
  <c r="AL366" i="555"/>
  <c r="AM366" i="555" s="1"/>
  <c r="AP301" i="555"/>
  <c r="AL301" i="555"/>
  <c r="AM301" i="555" s="1"/>
  <c r="AL78" i="555"/>
  <c r="AM78" i="555" s="1"/>
  <c r="AL13" i="555"/>
  <c r="AL44" i="555"/>
  <c r="AP150" i="555"/>
  <c r="AL150" i="555"/>
  <c r="AM150" i="555" s="1"/>
  <c r="AP555" i="555"/>
  <c r="AQ555" i="555" s="1"/>
  <c r="AL555" i="555"/>
  <c r="AM555" i="555" s="1"/>
  <c r="AP382" i="555"/>
  <c r="AL382" i="555"/>
  <c r="AM382" i="555" s="1"/>
  <c r="AP361" i="555"/>
  <c r="AL361" i="555"/>
  <c r="AM361" i="555" s="1"/>
  <c r="AP308" i="555"/>
  <c r="AL308" i="555"/>
  <c r="AM308" i="555" s="1"/>
  <c r="AP131" i="555"/>
  <c r="AQ131" i="555" s="1"/>
  <c r="AL131" i="555"/>
  <c r="AM131" i="555" s="1"/>
  <c r="AL75" i="555"/>
  <c r="AM75" i="555" s="1"/>
  <c r="AL17" i="555"/>
  <c r="AM17" i="555" s="1"/>
  <c r="AP662" i="555"/>
  <c r="AQ662" i="555" s="1"/>
  <c r="AL662" i="555"/>
  <c r="AM662" i="555" s="1"/>
  <c r="AP650" i="555"/>
  <c r="AQ650" i="555" s="1"/>
  <c r="AL650" i="555"/>
  <c r="AM650" i="555" s="1"/>
  <c r="AP671" i="555"/>
  <c r="AL671" i="555"/>
  <c r="AM671" i="555" s="1"/>
  <c r="AP702" i="555"/>
  <c r="AQ702" i="555" s="1"/>
  <c r="AL702" i="555"/>
  <c r="AM702" i="555" s="1"/>
  <c r="AP682" i="555"/>
  <c r="AL682" i="555"/>
  <c r="AM682" i="555" s="1"/>
  <c r="AO660" i="555"/>
  <c r="AQ660" i="555" s="1"/>
  <c r="AL660" i="555"/>
  <c r="AM660" i="555" s="1"/>
  <c r="AP618" i="555"/>
  <c r="AL618" i="555"/>
  <c r="AM618" i="555" s="1"/>
  <c r="AP552" i="555"/>
  <c r="AL552" i="555"/>
  <c r="AM552" i="555" s="1"/>
  <c r="AP649" i="555"/>
  <c r="AQ649" i="555" s="1"/>
  <c r="AL649" i="555"/>
  <c r="AM649" i="555" s="1"/>
  <c r="AP639" i="555"/>
  <c r="AL639" i="555"/>
  <c r="AM639" i="555" s="1"/>
  <c r="AP624" i="555"/>
  <c r="AL624" i="555"/>
  <c r="AM624" i="555" s="1"/>
  <c r="AP569" i="555"/>
  <c r="AL569" i="555"/>
  <c r="AM569" i="555" s="1"/>
  <c r="AP542" i="555"/>
  <c r="AQ542" i="555" s="1"/>
  <c r="AL542" i="555"/>
  <c r="AM542" i="555" s="1"/>
  <c r="AP485" i="555"/>
  <c r="AL485" i="555"/>
  <c r="AM485" i="555" s="1"/>
  <c r="AP397" i="555"/>
  <c r="AQ397" i="555" s="1"/>
  <c r="AL397" i="555"/>
  <c r="AM397" i="555" s="1"/>
  <c r="AP507" i="555"/>
  <c r="AQ507" i="555" s="1"/>
  <c r="AL507" i="555"/>
  <c r="AM507" i="555" s="1"/>
  <c r="AP438" i="555"/>
  <c r="AL438" i="555"/>
  <c r="AM438" i="555" s="1"/>
  <c r="AP443" i="555"/>
  <c r="AQ443" i="555" s="1"/>
  <c r="AL443" i="555"/>
  <c r="AM443" i="555" s="1"/>
  <c r="AP347" i="555"/>
  <c r="AQ347" i="555" s="1"/>
  <c r="AL347" i="555"/>
  <c r="AM347" i="555" s="1"/>
  <c r="AP334" i="555"/>
  <c r="AL334" i="555"/>
  <c r="AM334" i="555" s="1"/>
  <c r="AP318" i="555"/>
  <c r="AL318" i="555"/>
  <c r="AM318" i="555" s="1"/>
  <c r="AP303" i="555"/>
  <c r="AL303" i="555"/>
  <c r="AM303" i="555" s="1"/>
  <c r="AP296" i="555"/>
  <c r="AQ296" i="555" s="1"/>
  <c r="AL296" i="555"/>
  <c r="AM296" i="555" s="1"/>
  <c r="AP289" i="555"/>
  <c r="AQ289" i="555" s="1"/>
  <c r="AL289" i="555"/>
  <c r="AM289" i="555" s="1"/>
  <c r="D26" i="6"/>
  <c r="AP341" i="555"/>
  <c r="AQ341" i="555" s="1"/>
  <c r="AL341" i="555"/>
  <c r="AM341" i="555" s="1"/>
  <c r="AP315" i="555"/>
  <c r="AL315" i="555"/>
  <c r="AM315" i="555" s="1"/>
  <c r="AP302" i="555"/>
  <c r="AQ302" i="555" s="1"/>
  <c r="AL302" i="555"/>
  <c r="AM302" i="555" s="1"/>
  <c r="D18" i="6"/>
  <c r="AP349" i="555"/>
  <c r="AL349" i="555"/>
  <c r="AM349" i="555" s="1"/>
  <c r="AP336" i="555"/>
  <c r="AL336" i="555"/>
  <c r="AM336" i="555" s="1"/>
  <c r="AN320" i="555"/>
  <c r="AL320" i="555"/>
  <c r="AM320" i="555" s="1"/>
  <c r="AP305" i="555"/>
  <c r="AQ305" i="555" s="1"/>
  <c r="AL305" i="555"/>
  <c r="AM305" i="555" s="1"/>
  <c r="AP298" i="555"/>
  <c r="AQ298" i="555" s="1"/>
  <c r="AL298" i="555"/>
  <c r="AM298" i="555" s="1"/>
  <c r="AN291" i="555"/>
  <c r="AQ291" i="555" s="1"/>
  <c r="AL291" i="555"/>
  <c r="AM291" i="555" s="1"/>
  <c r="AN280" i="555"/>
  <c r="D30" i="6" s="1"/>
  <c r="AL280" i="555"/>
  <c r="AM280" i="555" s="1"/>
  <c r="AN95" i="555"/>
  <c r="AL95" i="555"/>
  <c r="AM95" i="555" s="1"/>
  <c r="AL82" i="555"/>
  <c r="AM82" i="555" s="1"/>
  <c r="AP58" i="555"/>
  <c r="AL58" i="555"/>
  <c r="AL33" i="555"/>
  <c r="AM33" i="555" s="1"/>
  <c r="AP47" i="555"/>
  <c r="AQ47" i="555" s="1"/>
  <c r="AL47" i="555"/>
  <c r="AM47" i="555" s="1"/>
  <c r="AP32" i="555"/>
  <c r="AL32" i="555"/>
  <c r="AL19" i="555"/>
  <c r="AM19" i="555" s="1"/>
  <c r="AP64" i="555"/>
  <c r="AL64" i="555"/>
  <c r="AM64" i="555" s="1"/>
  <c r="AI391" i="555"/>
  <c r="AL391" i="555" s="1"/>
  <c r="AP517" i="555"/>
  <c r="AQ517" i="555" s="1"/>
  <c r="AL517" i="555"/>
  <c r="AM517" i="555" s="1"/>
  <c r="AI385" i="555"/>
  <c r="AL385" i="555" s="1"/>
  <c r="D14" i="6"/>
  <c r="AP311" i="555"/>
  <c r="AL311" i="555"/>
  <c r="AM311" i="555" s="1"/>
  <c r="AP121" i="555"/>
  <c r="AQ121" i="555" s="1"/>
  <c r="AL121" i="555"/>
  <c r="AM121" i="555" s="1"/>
  <c r="AL77" i="555"/>
  <c r="AM77" i="555" s="1"/>
  <c r="AP46" i="555"/>
  <c r="AQ46" i="555" s="1"/>
  <c r="AL46" i="555"/>
  <c r="AM46" i="555" s="1"/>
  <c r="AL39" i="555"/>
  <c r="AM39" i="555" s="1"/>
  <c r="AO378" i="555"/>
  <c r="AL378" i="555"/>
  <c r="AM378" i="555" s="1"/>
  <c r="AP30" i="555"/>
  <c r="AL30" i="555"/>
  <c r="AM30" i="555" s="1"/>
  <c r="AO84" i="555"/>
  <c r="AL84" i="555"/>
  <c r="AM84" i="555" s="1"/>
  <c r="AP49" i="555"/>
  <c r="AQ49" i="555" s="1"/>
  <c r="AL49" i="555"/>
  <c r="AM49" i="555" s="1"/>
  <c r="AP90" i="555"/>
  <c r="AL90" i="555"/>
  <c r="AM90" i="555" s="1"/>
  <c r="AP164" i="555"/>
  <c r="AQ164" i="555" s="1"/>
  <c r="AL164" i="555"/>
  <c r="AM164" i="555" s="1"/>
  <c r="AL70" i="555"/>
  <c r="AM70" i="555" s="1"/>
  <c r="AP57" i="555"/>
  <c r="AQ57" i="555" s="1"/>
  <c r="AL57" i="555"/>
  <c r="AM57" i="555" s="1"/>
  <c r="AN324" i="555"/>
  <c r="AL324" i="555"/>
  <c r="AM324" i="555" s="1"/>
  <c r="AP653" i="555"/>
  <c r="AQ653" i="555" s="1"/>
  <c r="AL653" i="555"/>
  <c r="AM653" i="555" s="1"/>
  <c r="AP561" i="555"/>
  <c r="AQ561" i="555" s="1"/>
  <c r="AL561" i="555"/>
  <c r="AM561" i="555" s="1"/>
  <c r="AP199" i="555"/>
  <c r="AL199" i="555"/>
  <c r="AM199" i="555" s="1"/>
  <c r="AP672" i="555"/>
  <c r="AQ672" i="555" s="1"/>
  <c r="AL672" i="555"/>
  <c r="AM672" i="555" s="1"/>
  <c r="AP503" i="555"/>
  <c r="AQ503" i="555" s="1"/>
  <c r="AL503" i="555"/>
  <c r="AM503" i="555" s="1"/>
  <c r="AP335" i="555"/>
  <c r="AL335" i="555"/>
  <c r="AM335" i="555" s="1"/>
  <c r="AP281" i="555"/>
  <c r="AL281" i="555"/>
  <c r="AM281" i="555" s="1"/>
  <c r="AL43" i="555"/>
  <c r="AM43" i="555" s="1"/>
  <c r="AL34" i="555"/>
  <c r="AM34" i="555" s="1"/>
  <c r="AP24" i="555"/>
  <c r="AQ24" i="555" s="1"/>
  <c r="AL24" i="555"/>
  <c r="AM24" i="555" s="1"/>
  <c r="AP453" i="555"/>
  <c r="AQ453" i="555" s="1"/>
  <c r="AL453" i="555"/>
  <c r="AM453" i="555" s="1"/>
  <c r="AP634" i="555"/>
  <c r="AL634" i="555"/>
  <c r="AM634" i="555" s="1"/>
  <c r="AP535" i="555"/>
  <c r="AL535" i="555"/>
  <c r="AM535" i="555" s="1"/>
  <c r="AP486" i="555"/>
  <c r="AL486" i="555"/>
  <c r="AM486" i="555" s="1"/>
  <c r="AP365" i="555"/>
  <c r="AL365" i="555"/>
  <c r="AM365" i="555" s="1"/>
  <c r="AL80" i="555"/>
  <c r="AM80" i="555" s="1"/>
  <c r="AL40" i="555"/>
  <c r="AP545" i="555"/>
  <c r="AL545" i="555"/>
  <c r="AM545" i="555" s="1"/>
  <c r="AP529" i="555"/>
  <c r="AL529" i="555"/>
  <c r="AM529" i="555" s="1"/>
  <c r="AP520" i="555"/>
  <c r="AQ520" i="555" s="1"/>
  <c r="AL520" i="555"/>
  <c r="AM520" i="555" s="1"/>
  <c r="AP88" i="555"/>
  <c r="AQ88" i="555" s="1"/>
  <c r="AL88" i="555"/>
  <c r="AM88" i="555" s="1"/>
  <c r="AL79" i="555"/>
  <c r="AM79" i="555" s="1"/>
  <c r="AP626" i="555"/>
  <c r="AL626" i="555"/>
  <c r="AM626" i="555" s="1"/>
  <c r="AP544" i="555"/>
  <c r="AL544" i="555"/>
  <c r="AM544" i="555" s="1"/>
  <c r="AL655" i="555"/>
  <c r="AM655" i="555" s="1"/>
  <c r="AP644" i="555"/>
  <c r="AL644" i="555"/>
  <c r="AM644" i="555" s="1"/>
  <c r="AN636" i="555"/>
  <c r="D54" i="6" s="1"/>
  <c r="AL636" i="555"/>
  <c r="AM636" i="555" s="1"/>
  <c r="AP556" i="555"/>
  <c r="AL556" i="555"/>
  <c r="AM556" i="555" s="1"/>
  <c r="AP404" i="555"/>
  <c r="AL404" i="555"/>
  <c r="AM404" i="555" s="1"/>
  <c r="AP390" i="555"/>
  <c r="AL390" i="555"/>
  <c r="AM390" i="555" s="1"/>
  <c r="AP405" i="555"/>
  <c r="AL405" i="555"/>
  <c r="AM405" i="555" s="1"/>
  <c r="AP538" i="555"/>
  <c r="AQ538" i="555" s="1"/>
  <c r="AL538" i="555"/>
  <c r="AM538" i="555" s="1"/>
  <c r="AP406" i="555"/>
  <c r="AQ406" i="555" s="1"/>
  <c r="AL406" i="555"/>
  <c r="AM406" i="555" s="1"/>
  <c r="AP342" i="555"/>
  <c r="AQ342" i="555" s="1"/>
  <c r="AL342" i="555"/>
  <c r="AM342" i="555" s="1"/>
  <c r="AN323" i="555"/>
  <c r="D21" i="6" s="1"/>
  <c r="AL323" i="555"/>
  <c r="AM323" i="555" s="1"/>
  <c r="AN285" i="555"/>
  <c r="D31" i="6" s="1"/>
  <c r="AL285" i="555"/>
  <c r="AM285" i="555" s="1"/>
  <c r="AP333" i="555"/>
  <c r="AQ333" i="555" s="1"/>
  <c r="AL333" i="555"/>
  <c r="AM333" i="555" s="1"/>
  <c r="AN321" i="555"/>
  <c r="AL321" i="555"/>
  <c r="AM321" i="555" s="1"/>
  <c r="AP310" i="555"/>
  <c r="AQ310" i="555" s="1"/>
  <c r="AL310" i="555"/>
  <c r="AM310" i="555" s="1"/>
  <c r="AN394" i="555"/>
  <c r="AL394" i="555"/>
  <c r="AM394" i="555" s="1"/>
  <c r="AP364" i="555"/>
  <c r="AL364" i="555"/>
  <c r="AM364" i="555" s="1"/>
  <c r="AP353" i="555"/>
  <c r="AQ353" i="555" s="1"/>
  <c r="AL353" i="555"/>
  <c r="AM353" i="555" s="1"/>
  <c r="AP344" i="555"/>
  <c r="AQ344" i="555" s="1"/>
  <c r="AL344" i="555"/>
  <c r="AM344" i="555" s="1"/>
  <c r="AP327" i="555"/>
  <c r="AL327" i="555"/>
  <c r="AM327" i="555" s="1"/>
  <c r="AP312" i="555"/>
  <c r="AL312" i="555"/>
  <c r="AM312" i="555" s="1"/>
  <c r="AN287" i="555"/>
  <c r="D32" i="6" s="1"/>
  <c r="AL287" i="555"/>
  <c r="AM287" i="555" s="1"/>
  <c r="AP223" i="555"/>
  <c r="AQ223" i="555" s="1"/>
  <c r="AL223" i="555"/>
  <c r="AM223" i="555" s="1"/>
  <c r="AP176" i="555"/>
  <c r="AQ176" i="555" s="1"/>
  <c r="AL176" i="555"/>
  <c r="AM176" i="555" s="1"/>
  <c r="AN119" i="555"/>
  <c r="AQ119" i="555" s="1"/>
  <c r="AL119" i="555"/>
  <c r="AM119" i="555" s="1"/>
  <c r="AP89" i="555"/>
  <c r="AL89" i="555"/>
  <c r="AM89" i="555" s="1"/>
  <c r="AL74" i="555"/>
  <c r="AM74" i="555" s="1"/>
  <c r="AL48" i="555"/>
  <c r="AM48" i="555" s="1"/>
  <c r="AL18" i="555"/>
  <c r="AM18" i="555" s="1"/>
  <c r="AP148" i="555"/>
  <c r="AL148" i="555"/>
  <c r="AM148" i="555" s="1"/>
  <c r="AP61" i="555"/>
  <c r="AL61" i="555"/>
  <c r="AM61" i="555" s="1"/>
  <c r="AP52" i="555"/>
  <c r="AQ52" i="555" s="1"/>
  <c r="AL52" i="555"/>
  <c r="AM52" i="555" s="1"/>
  <c r="AP25" i="555"/>
  <c r="AQ25" i="555" s="1"/>
  <c r="AL25" i="555"/>
  <c r="AM25" i="555" s="1"/>
  <c r="AL12" i="555"/>
  <c r="AM12" i="555" s="1"/>
  <c r="AP513" i="555"/>
  <c r="AQ513" i="555" s="1"/>
  <c r="AL513" i="555"/>
  <c r="AM513" i="555" s="1"/>
  <c r="AP676" i="555"/>
  <c r="AQ676" i="555" s="1"/>
  <c r="AL676" i="555"/>
  <c r="AM676" i="555" s="1"/>
  <c r="AP384" i="555"/>
  <c r="AQ384" i="555" s="1"/>
  <c r="AL384" i="555"/>
  <c r="AM384" i="555" s="1"/>
  <c r="AP356" i="555"/>
  <c r="AQ356" i="555" s="1"/>
  <c r="AL356" i="555"/>
  <c r="AM356" i="555" s="1"/>
  <c r="AP304" i="555"/>
  <c r="AQ304" i="555" s="1"/>
  <c r="AL304" i="555"/>
  <c r="AM304" i="555" s="1"/>
  <c r="AP297" i="555"/>
  <c r="AL297" i="555"/>
  <c r="AM297" i="555" s="1"/>
  <c r="AP96" i="555"/>
  <c r="AL96" i="555"/>
  <c r="AM96" i="555" s="1"/>
  <c r="AL71" i="555"/>
  <c r="AM71" i="555" s="1"/>
  <c r="AP659" i="555"/>
  <c r="AQ659" i="555" s="1"/>
  <c r="AL659" i="555"/>
  <c r="AM659" i="555" s="1"/>
  <c r="AP400" i="555"/>
  <c r="AL400" i="555"/>
  <c r="AM400" i="555" s="1"/>
  <c r="AP396" i="555"/>
  <c r="AL396" i="555"/>
  <c r="AM396" i="555" s="1"/>
  <c r="AP248" i="555"/>
  <c r="AL248" i="555"/>
  <c r="AM248" i="555" s="1"/>
  <c r="AP87" i="555"/>
  <c r="AQ87" i="555" s="1"/>
  <c r="AL87" i="555"/>
  <c r="AM87" i="555" s="1"/>
  <c r="AL72" i="555"/>
  <c r="AM72" i="555" s="1"/>
  <c r="AL38" i="555"/>
  <c r="AM38" i="555" s="1"/>
  <c r="AP439" i="555"/>
  <c r="AL439" i="555"/>
  <c r="AM439" i="555" s="1"/>
  <c r="AL631" i="555"/>
  <c r="AM631" i="555" s="1"/>
  <c r="AN553" i="555"/>
  <c r="AQ553" i="555" s="1"/>
  <c r="AL553" i="555"/>
  <c r="AM553" i="555" s="1"/>
  <c r="AL69" i="555"/>
  <c r="AM69" i="555" s="1"/>
  <c r="D28" i="6"/>
  <c r="AI656" i="555"/>
  <c r="AL656" i="555" s="1"/>
  <c r="AM656" i="555" s="1"/>
  <c r="AN648" i="555"/>
  <c r="D79" i="6" s="1"/>
  <c r="AL648" i="555"/>
  <c r="AM648" i="555" s="1"/>
  <c r="AP625" i="555"/>
  <c r="AQ625" i="555" s="1"/>
  <c r="AL625" i="555"/>
  <c r="AM625" i="555" s="1"/>
  <c r="AN399" i="555"/>
  <c r="AQ399" i="555" s="1"/>
  <c r="AL399" i="555"/>
  <c r="AM399" i="555" s="1"/>
  <c r="AP247" i="555"/>
  <c r="AL247" i="555"/>
  <c r="AM247" i="555" s="1"/>
  <c r="AP93" i="555"/>
  <c r="AL93" i="555"/>
  <c r="AM93" i="555" s="1"/>
  <c r="AP675" i="555"/>
  <c r="AL675" i="555"/>
  <c r="AM675" i="555" s="1"/>
  <c r="AP383" i="555"/>
  <c r="AQ383" i="555" s="1"/>
  <c r="AL383" i="555"/>
  <c r="AM383" i="555" s="1"/>
  <c r="AP330" i="555"/>
  <c r="AL330" i="555"/>
  <c r="AM330" i="555" s="1"/>
  <c r="AL51" i="555"/>
  <c r="AM51" i="555" s="1"/>
  <c r="AP27" i="555"/>
  <c r="AQ27" i="555" s="1"/>
  <c r="AL27" i="555"/>
  <c r="AM27" i="555" s="1"/>
  <c r="AP633" i="555"/>
  <c r="AL633" i="555"/>
  <c r="AM633" i="555" s="1"/>
  <c r="AP551" i="555"/>
  <c r="AL551" i="555"/>
  <c r="AM551" i="555" s="1"/>
  <c r="AP395" i="555"/>
  <c r="AQ395" i="555" s="1"/>
  <c r="AL395" i="555"/>
  <c r="AM395" i="555" s="1"/>
  <c r="AP543" i="555"/>
  <c r="AL543" i="555"/>
  <c r="AM543" i="555" s="1"/>
  <c r="AL73" i="555"/>
  <c r="AM73" i="555" s="1"/>
  <c r="AN811" i="555"/>
  <c r="AQ811" i="555" s="1"/>
  <c r="AO13" i="555"/>
  <c r="AP54" i="555"/>
  <c r="AN823" i="555"/>
  <c r="AQ823" i="555" s="1"/>
  <c r="AN77" i="555"/>
  <c r="AN81" i="555"/>
  <c r="AQ81" i="555" s="1"/>
  <c r="AO42" i="555"/>
  <c r="AO70" i="555"/>
  <c r="AQ70" i="555" s="1"/>
  <c r="AN822" i="555"/>
  <c r="AQ822" i="555" s="1"/>
  <c r="AN817" i="555"/>
  <c r="AN829" i="555"/>
  <c r="AQ829" i="555" s="1"/>
  <c r="AN73" i="555"/>
  <c r="AO44" i="555"/>
  <c r="AQ44" i="555" s="1"/>
  <c r="AN810" i="555"/>
  <c r="AQ810" i="555" s="1"/>
  <c r="AN820" i="555"/>
  <c r="AQ820" i="555" s="1"/>
  <c r="AN74" i="555"/>
  <c r="AQ74" i="555" s="1"/>
  <c r="AN48" i="555"/>
  <c r="AQ48" i="555" s="1"/>
  <c r="AO18" i="555"/>
  <c r="AQ18" i="555" s="1"/>
  <c r="AN12" i="555"/>
  <c r="AN75" i="555"/>
  <c r="AN17" i="555"/>
  <c r="AN9" i="555"/>
  <c r="AN72" i="555"/>
  <c r="AO827" i="555"/>
  <c r="AQ827" i="555" s="1"/>
  <c r="AN821" i="555"/>
  <c r="AQ821" i="555" s="1"/>
  <c r="AN814" i="555"/>
  <c r="AP51" i="555"/>
  <c r="AN83" i="555"/>
  <c r="AQ83" i="555" s="1"/>
  <c r="AN45" i="555"/>
  <c r="AN78" i="555"/>
  <c r="AO20" i="555"/>
  <c r="AO10" i="555"/>
  <c r="AO36" i="555"/>
  <c r="AQ36" i="555" s="1"/>
  <c r="AN76" i="555"/>
  <c r="AQ76" i="555" s="1"/>
  <c r="AO38" i="555"/>
  <c r="AQ38" i="555" s="1"/>
  <c r="AP53" i="555"/>
  <c r="AQ53" i="555" s="1"/>
  <c r="AO825" i="555"/>
  <c r="AQ825" i="555" s="1"/>
  <c r="AN819" i="555"/>
  <c r="AN813" i="555"/>
  <c r="AQ813" i="555" s="1"/>
  <c r="AP50" i="555"/>
  <c r="AN35" i="555"/>
  <c r="AQ35" i="555" s="1"/>
  <c r="AN80" i="555"/>
  <c r="AN40" i="555"/>
  <c r="AQ40" i="555" s="1"/>
  <c r="AO816" i="555"/>
  <c r="AQ816" i="555" s="1"/>
  <c r="AN812" i="555"/>
  <c r="AQ812" i="555" s="1"/>
  <c r="AN82" i="555"/>
  <c r="AN33" i="555"/>
  <c r="AN19" i="555"/>
  <c r="D40" i="6" s="1"/>
  <c r="AN826" i="555"/>
  <c r="AQ826" i="555" s="1"/>
  <c r="AO815" i="555"/>
  <c r="AQ815" i="555" s="1"/>
  <c r="AN830" i="555"/>
  <c r="AQ830" i="555" s="1"/>
  <c r="AP11" i="555"/>
  <c r="AN69" i="555"/>
  <c r="D44" i="6" s="1"/>
  <c r="AN824" i="555"/>
  <c r="AQ824" i="555" s="1"/>
  <c r="AN818" i="555"/>
  <c r="AN43" i="555"/>
  <c r="AQ43" i="555" s="1"/>
  <c r="AO34" i="555"/>
  <c r="AN79" i="555"/>
  <c r="AG50" i="555"/>
  <c r="AH50" i="555" s="1"/>
  <c r="AG51" i="555"/>
  <c r="AH51" i="555" s="1"/>
  <c r="AG70" i="555"/>
  <c r="AH70" i="555" s="1"/>
  <c r="AF68" i="555"/>
  <c r="AP1071" i="555"/>
  <c r="AN1184" i="555"/>
  <c r="D77" i="6" s="1"/>
  <c r="AN1180" i="555"/>
  <c r="D85" i="6" s="1"/>
  <c r="AP1063" i="555"/>
  <c r="AP1032" i="555"/>
  <c r="AN1182" i="555"/>
  <c r="D76" i="6" s="1"/>
  <c r="AP1033" i="555"/>
  <c r="AP1070" i="555"/>
  <c r="AP1176" i="555"/>
  <c r="AN1210" i="555"/>
  <c r="D87" i="6" s="1"/>
  <c r="AN1207" i="555"/>
  <c r="D82" i="6" s="1"/>
  <c r="AN1159" i="555"/>
  <c r="D74" i="6" s="1"/>
  <c r="AN1185" i="555"/>
  <c r="D75" i="6" s="1"/>
  <c r="AN1183" i="555"/>
  <c r="D83" i="6" s="1"/>
  <c r="AP1145" i="555"/>
  <c r="AP1030" i="555"/>
  <c r="AP828" i="555"/>
  <c r="AP900" i="555"/>
  <c r="D78" i="6"/>
  <c r="AG53" i="555"/>
  <c r="AH53" i="555" s="1"/>
  <c r="AP631" i="555"/>
  <c r="AP71" i="555"/>
  <c r="AP39" i="555"/>
  <c r="AP41" i="555"/>
  <c r="AP655" i="555"/>
  <c r="AP658" i="555"/>
  <c r="D70" i="6"/>
  <c r="D39" i="6"/>
  <c r="AP21" i="555"/>
  <c r="AG76" i="555"/>
  <c r="AH76" i="555" s="1"/>
  <c r="AG65" i="555"/>
  <c r="AH65" i="555" s="1"/>
  <c r="AG49" i="555"/>
  <c r="AH49" i="555" s="1"/>
  <c r="AG88" i="555"/>
  <c r="AH88" i="555" s="1"/>
  <c r="AG69" i="555"/>
  <c r="AH69" i="555" s="1"/>
  <c r="AG66" i="555"/>
  <c r="AH66" i="555" s="1"/>
  <c r="AG46" i="555"/>
  <c r="AH46" i="555" s="1"/>
  <c r="AG72" i="555"/>
  <c r="AH72" i="555" s="1"/>
  <c r="AG73" i="555"/>
  <c r="AH73" i="555" s="1"/>
  <c r="AG48" i="555"/>
  <c r="AH48" i="555" s="1"/>
  <c r="AG83" i="555"/>
  <c r="AH83" i="555" s="1"/>
  <c r="AJ1167" i="555"/>
  <c r="AL1167" i="555" s="1"/>
  <c r="AR1167" i="555" s="1"/>
  <c r="AJ1171" i="555"/>
  <c r="AL1171" i="555" s="1"/>
  <c r="AJ1169" i="555"/>
  <c r="AL1169" i="555" s="1"/>
  <c r="AJ1166" i="555"/>
  <c r="AL1166" i="555" s="1"/>
  <c r="AJ1175" i="555"/>
  <c r="AL1175" i="555" s="1"/>
  <c r="AJ1168" i="555"/>
  <c r="AL1168" i="555" s="1"/>
  <c r="AJ1170" i="555"/>
  <c r="AL1170" i="555" s="1"/>
  <c r="AJ1174" i="555"/>
  <c r="AL1174" i="555" s="1"/>
  <c r="AJ1161" i="555"/>
  <c r="AL1161" i="555" s="1"/>
  <c r="AJ1152" i="555"/>
  <c r="AL1152" i="555" s="1"/>
  <c r="AR1152" i="555" s="1"/>
  <c r="AJ1162" i="555"/>
  <c r="AL1162" i="555" s="1"/>
  <c r="AK1156" i="555"/>
  <c r="AL1156" i="555" s="1"/>
  <c r="AJ1142" i="555"/>
  <c r="AL1142" i="555" s="1"/>
  <c r="AK1139" i="555"/>
  <c r="AL1139" i="555" s="1"/>
  <c r="AK1138" i="555"/>
  <c r="AL1138" i="555" s="1"/>
  <c r="AJ1143" i="555"/>
  <c r="AL1143" i="555" s="1"/>
  <c r="AJ1140" i="555"/>
  <c r="AL1140" i="555" s="1"/>
  <c r="AJ1103" i="555"/>
  <c r="AL1103" i="555" s="1"/>
  <c r="AJ1128" i="555"/>
  <c r="AL1128" i="555" s="1"/>
  <c r="AR1128" i="555" s="1"/>
  <c r="AJ1129" i="555"/>
  <c r="AL1129" i="555" s="1"/>
  <c r="AJ1086" i="555"/>
  <c r="AL1086" i="555" s="1"/>
  <c r="AJ1088" i="555"/>
  <c r="AL1088" i="555" s="1"/>
  <c r="AJ1089" i="555"/>
  <c r="AL1089" i="555" s="1"/>
  <c r="AJ1087" i="555"/>
  <c r="AL1087" i="555" s="1"/>
  <c r="AR1087" i="555" s="1"/>
  <c r="AJ1079" i="555"/>
  <c r="AL1079" i="555" s="1"/>
  <c r="AJ1078" i="555"/>
  <c r="AL1078" i="555" s="1"/>
  <c r="AJ1077" i="555"/>
  <c r="AL1077" i="555" s="1"/>
  <c r="AJ1080" i="555"/>
  <c r="AL1080" i="555" s="1"/>
  <c r="AR1080" i="555" s="1"/>
  <c r="AJ1052" i="555"/>
  <c r="AL1052" i="555" s="1"/>
  <c r="AJ1050" i="555"/>
  <c r="AL1050" i="555" s="1"/>
  <c r="AJ1051" i="555"/>
  <c r="AL1051" i="555" s="1"/>
  <c r="AJ1041" i="555"/>
  <c r="AL1041" i="555" s="1"/>
  <c r="AJ1040" i="555"/>
  <c r="AL1040" i="555" s="1"/>
  <c r="AJ1042" i="555"/>
  <c r="AL1042" i="555" s="1"/>
  <c r="AJ1043" i="555"/>
  <c r="AL1043" i="555" s="1"/>
  <c r="AJ1035" i="555"/>
  <c r="AL1035" i="555" s="1"/>
  <c r="AJ1037" i="555"/>
  <c r="AL1037" i="555" s="1"/>
  <c r="AJ1036" i="555"/>
  <c r="AL1036" i="555" s="1"/>
  <c r="AR1036" i="555" s="1"/>
  <c r="AJ1034" i="555"/>
  <c r="AL1034" i="555" s="1"/>
  <c r="AJ1038" i="555"/>
  <c r="AL1038" i="555" s="1"/>
  <c r="AR1038" i="555" s="1"/>
  <c r="AJ1031" i="555"/>
  <c r="AL1031" i="555" s="1"/>
  <c r="AJ1028" i="555"/>
  <c r="AL1028" i="555" s="1"/>
  <c r="AJ1029" i="555"/>
  <c r="AL1029" i="555" s="1"/>
  <c r="AJ1023" i="555"/>
  <c r="AL1023" i="555" s="1"/>
  <c r="AJ1022" i="555"/>
  <c r="AL1022" i="555" s="1"/>
  <c r="AJ1018" i="555"/>
  <c r="AL1018" i="555" s="1"/>
  <c r="AR1018" i="555" s="1"/>
  <c r="AJ1021" i="555"/>
  <c r="AL1021" i="555" s="1"/>
  <c r="AJ1019" i="555"/>
  <c r="AL1019" i="555" s="1"/>
  <c r="AJ1020" i="555"/>
  <c r="AL1020" i="555" s="1"/>
  <c r="AJ1005" i="555"/>
  <c r="AL1005" i="555" s="1"/>
  <c r="AJ1006" i="555"/>
  <c r="AL1006" i="555" s="1"/>
  <c r="AJ1004" i="555"/>
  <c r="AL1004" i="555" s="1"/>
  <c r="AJ977" i="555"/>
  <c r="AL977" i="555" s="1"/>
  <c r="AJ979" i="555"/>
  <c r="AL979" i="555" s="1"/>
  <c r="AJ975" i="555"/>
  <c r="AL975" i="555" s="1"/>
  <c r="AR975" i="555" s="1"/>
  <c r="AJ981" i="555"/>
  <c r="AL981" i="555" s="1"/>
  <c r="AJ980" i="555"/>
  <c r="AL980" i="555" s="1"/>
  <c r="AJ978" i="555"/>
  <c r="AL978" i="555" s="1"/>
  <c r="AJ976" i="555"/>
  <c r="AL976" i="555" s="1"/>
  <c r="AJ974" i="555"/>
  <c r="AL974" i="555" s="1"/>
  <c r="AJ966" i="555"/>
  <c r="AL966" i="555" s="1"/>
  <c r="AJ968" i="555"/>
  <c r="AL968" i="555" s="1"/>
  <c r="AJ971" i="555"/>
  <c r="AL971" i="555" s="1"/>
  <c r="AJ969" i="555"/>
  <c r="AL969" i="555" s="1"/>
  <c r="AJ972" i="555"/>
  <c r="AL972" i="555" s="1"/>
  <c r="AJ970" i="555"/>
  <c r="AL970" i="555" s="1"/>
  <c r="AJ973" i="555"/>
  <c r="AL973" i="555" s="1"/>
  <c r="AJ967" i="555"/>
  <c r="AL967" i="555" s="1"/>
  <c r="AJ960" i="555"/>
  <c r="AL960" i="555" s="1"/>
  <c r="AJ953" i="555"/>
  <c r="AL953" i="555" s="1"/>
  <c r="AJ948" i="555"/>
  <c r="AL948" i="555" s="1"/>
  <c r="AJ957" i="555"/>
  <c r="AL957" i="555" s="1"/>
  <c r="AJ950" i="555"/>
  <c r="AL950" i="555" s="1"/>
  <c r="AJ951" i="555"/>
  <c r="AL951" i="555" s="1"/>
  <c r="AJ954" i="555"/>
  <c r="AL954" i="555" s="1"/>
  <c r="AJ949" i="555"/>
  <c r="AL949" i="555" s="1"/>
  <c r="AJ961" i="555"/>
  <c r="AL961" i="555" s="1"/>
  <c r="AJ956" i="555"/>
  <c r="AL956" i="555" s="1"/>
  <c r="AJ945" i="555"/>
  <c r="AL945" i="555" s="1"/>
  <c r="AJ942" i="555"/>
  <c r="AL942" i="555" s="1"/>
  <c r="AJ929" i="555"/>
  <c r="AL929" i="555" s="1"/>
  <c r="AJ925" i="555"/>
  <c r="AL925" i="555" s="1"/>
  <c r="AJ918" i="555"/>
  <c r="AL918" i="555" s="1"/>
  <c r="AJ937" i="555"/>
  <c r="AL937" i="555" s="1"/>
  <c r="AJ943" i="555"/>
  <c r="AL943" i="555" s="1"/>
  <c r="AJ946" i="555"/>
  <c r="AL946" i="555" s="1"/>
  <c r="AJ944" i="555"/>
  <c r="AL944" i="555" s="1"/>
  <c r="AR944" i="555" s="1"/>
  <c r="AJ938" i="555"/>
  <c r="AL938" i="555" s="1"/>
  <c r="AJ940" i="555"/>
  <c r="AL940" i="555" s="1"/>
  <c r="AJ932" i="555"/>
  <c r="AL932" i="555" s="1"/>
  <c r="AJ931" i="555"/>
  <c r="AL931" i="555" s="1"/>
  <c r="AJ930" i="555"/>
  <c r="AL930" i="555" s="1"/>
  <c r="AJ928" i="555"/>
  <c r="AL928" i="555" s="1"/>
  <c r="AJ926" i="555"/>
  <c r="AL926" i="555" s="1"/>
  <c r="AJ924" i="555"/>
  <c r="AL924" i="555" s="1"/>
  <c r="AJ919" i="555"/>
  <c r="AL919" i="555" s="1"/>
  <c r="AJ941" i="555"/>
  <c r="AL941" i="555" s="1"/>
  <c r="AJ936" i="555"/>
  <c r="AL936" i="555" s="1"/>
  <c r="AJ935" i="555"/>
  <c r="AL935" i="555" s="1"/>
  <c r="AJ947" i="555"/>
  <c r="AL947" i="555" s="1"/>
  <c r="AJ927" i="555"/>
  <c r="AL927" i="555" s="1"/>
  <c r="AJ923" i="555"/>
  <c r="AL923" i="555" s="1"/>
  <c r="AJ916" i="555"/>
  <c r="AL916" i="555" s="1"/>
  <c r="AJ934" i="555"/>
  <c r="AL934" i="555" s="1"/>
  <c r="AJ933" i="555"/>
  <c r="AL933" i="555" s="1"/>
  <c r="AJ939" i="555"/>
  <c r="AL939" i="555" s="1"/>
  <c r="AJ917" i="555"/>
  <c r="AL917" i="555" s="1"/>
  <c r="AJ915" i="555"/>
  <c r="AL915" i="555" s="1"/>
  <c r="AJ906" i="555"/>
  <c r="AL906" i="555" s="1"/>
  <c r="AJ911" i="555"/>
  <c r="AL911" i="555" s="1"/>
  <c r="AJ907" i="555"/>
  <c r="AL907" i="555" s="1"/>
  <c r="AJ903" i="555"/>
  <c r="AL903" i="555" s="1"/>
  <c r="AJ912" i="555"/>
  <c r="AL912" i="555" s="1"/>
  <c r="AJ905" i="555"/>
  <c r="AL905" i="555" s="1"/>
  <c r="AJ910" i="555"/>
  <c r="AL910" i="555" s="1"/>
  <c r="AJ908" i="555"/>
  <c r="AL908" i="555" s="1"/>
  <c r="AJ909" i="555"/>
  <c r="AL909" i="555" s="1"/>
  <c r="AJ902" i="555"/>
  <c r="AL902" i="555" s="1"/>
  <c r="AJ896" i="555"/>
  <c r="AL896" i="555" s="1"/>
  <c r="AJ895" i="555"/>
  <c r="AL895" i="555" s="1"/>
  <c r="AJ876" i="555"/>
  <c r="AL876" i="555" s="1"/>
  <c r="AJ894" i="555"/>
  <c r="AL894" i="555" s="1"/>
  <c r="AJ892" i="555"/>
  <c r="AL892" i="555" s="1"/>
  <c r="AJ882" i="555"/>
  <c r="AL882" i="555" s="1"/>
  <c r="AJ875" i="555"/>
  <c r="AL875" i="555" s="1"/>
  <c r="AJ867" i="555"/>
  <c r="AL867" i="555" s="1"/>
  <c r="AJ863" i="555"/>
  <c r="AL863" i="555" s="1"/>
  <c r="AJ874" i="555"/>
  <c r="AL874" i="555" s="1"/>
  <c r="AJ893" i="555"/>
  <c r="AL893" i="555" s="1"/>
  <c r="AJ872" i="555"/>
  <c r="AL872" i="555" s="1"/>
  <c r="AJ883" i="555"/>
  <c r="AL883" i="555" s="1"/>
  <c r="AJ868" i="555"/>
  <c r="AL868" i="555" s="1"/>
  <c r="AJ864" i="555"/>
  <c r="AL864" i="555" s="1"/>
  <c r="AJ885" i="555"/>
  <c r="AL885" i="555" s="1"/>
  <c r="AJ877" i="555"/>
  <c r="AL877" i="555" s="1"/>
  <c r="AJ889" i="555"/>
  <c r="AL889" i="555" s="1"/>
  <c r="AJ879" i="555"/>
  <c r="AL879" i="555" s="1"/>
  <c r="AJ890" i="555"/>
  <c r="AL890" i="555" s="1"/>
  <c r="AJ880" i="555"/>
  <c r="AL880" i="555" s="1"/>
  <c r="AJ873" i="555"/>
  <c r="AL873" i="555" s="1"/>
  <c r="AJ870" i="555"/>
  <c r="AL870" i="555" s="1"/>
  <c r="AJ866" i="555"/>
  <c r="AL866" i="555" s="1"/>
  <c r="AJ881" i="555"/>
  <c r="AL881" i="555" s="1"/>
  <c r="AJ884" i="555"/>
  <c r="AL884" i="555" s="1"/>
  <c r="AJ886" i="555"/>
  <c r="AL886" i="555" s="1"/>
  <c r="AJ878" i="555"/>
  <c r="AL878" i="555" s="1"/>
  <c r="AJ869" i="555"/>
  <c r="AL869" i="555" s="1"/>
  <c r="AJ865" i="555"/>
  <c r="AL865" i="555" s="1"/>
  <c r="AJ862" i="555"/>
  <c r="AL862" i="555" s="1"/>
  <c r="AJ861" i="555"/>
  <c r="AL861" i="555" s="1"/>
  <c r="AJ891" i="555"/>
  <c r="AL891" i="555" s="1"/>
  <c r="AJ856" i="555"/>
  <c r="AL856" i="555" s="1"/>
  <c r="AJ859" i="555"/>
  <c r="AL859" i="555" s="1"/>
  <c r="AJ858" i="555"/>
  <c r="AL858" i="555" s="1"/>
  <c r="AJ857" i="555"/>
  <c r="AL857" i="555" s="1"/>
  <c r="AJ860" i="555"/>
  <c r="AL860" i="555" s="1"/>
  <c r="AJ854" i="555"/>
  <c r="AL854" i="555" s="1"/>
  <c r="AJ836" i="555"/>
  <c r="AL836" i="555" s="1"/>
  <c r="AJ837" i="555"/>
  <c r="AL837" i="555" s="1"/>
  <c r="AJ846" i="555"/>
  <c r="AL846" i="555" s="1"/>
  <c r="AJ844" i="555"/>
  <c r="AL844" i="555" s="1"/>
  <c r="AJ842" i="555"/>
  <c r="AL842" i="555" s="1"/>
  <c r="AJ852" i="555"/>
  <c r="AL852" i="555" s="1"/>
  <c r="AJ850" i="555"/>
  <c r="AL850" i="555" s="1"/>
  <c r="AJ838" i="555"/>
  <c r="AL838" i="555" s="1"/>
  <c r="AJ839" i="555"/>
  <c r="AL839" i="555" s="1"/>
  <c r="AJ853" i="555"/>
  <c r="AL853" i="555" s="1"/>
  <c r="AJ840" i="555"/>
  <c r="AL840" i="555" s="1"/>
  <c r="AJ841" i="555"/>
  <c r="AL841" i="555" s="1"/>
  <c r="AJ849" i="555"/>
  <c r="AL849" i="555" s="1"/>
  <c r="AJ848" i="555"/>
  <c r="AL848" i="555" s="1"/>
  <c r="AJ845" i="555"/>
  <c r="AL845" i="555" s="1"/>
  <c r="AJ843" i="555"/>
  <c r="AL843" i="555" s="1"/>
  <c r="AJ855" i="555"/>
  <c r="AL855" i="555" s="1"/>
  <c r="AJ851" i="555"/>
  <c r="AL851" i="555" s="1"/>
  <c r="AJ835" i="555"/>
  <c r="AL835" i="555" s="1"/>
  <c r="AJ847" i="555"/>
  <c r="AL847" i="555" s="1"/>
  <c r="AK833" i="555"/>
  <c r="AL833" i="555" s="1"/>
  <c r="AK831" i="555"/>
  <c r="AL831" i="555" s="1"/>
  <c r="AK834" i="555"/>
  <c r="AL834" i="555" s="1"/>
  <c r="AK832" i="555"/>
  <c r="AL832" i="555" s="1"/>
  <c r="AJ807" i="555"/>
  <c r="AL807" i="555" s="1"/>
  <c r="AJ785" i="555"/>
  <c r="AL785" i="555" s="1"/>
  <c r="AJ792" i="555"/>
  <c r="AL792" i="555" s="1"/>
  <c r="AJ769" i="555"/>
  <c r="AL769" i="555" s="1"/>
  <c r="AR769" i="555" s="1"/>
  <c r="AJ763" i="555"/>
  <c r="AL763" i="555" s="1"/>
  <c r="AJ772" i="555"/>
  <c r="AL772" i="555" s="1"/>
  <c r="AJ773" i="555"/>
  <c r="AL773" i="555" s="1"/>
  <c r="AJ771" i="555"/>
  <c r="AL771" i="555" s="1"/>
  <c r="AJ762" i="555"/>
  <c r="AJ770" i="555"/>
  <c r="AL770" i="555" s="1"/>
  <c r="AJ768" i="555"/>
  <c r="AL768" i="555" s="1"/>
  <c r="AJ764" i="555"/>
  <c r="AL764" i="555" s="1"/>
  <c r="AJ774" i="555"/>
  <c r="AL774" i="555" s="1"/>
  <c r="AK759" i="555"/>
  <c r="AL759" i="555" s="1"/>
  <c r="AK754" i="555"/>
  <c r="AL754" i="555" s="1"/>
  <c r="AK758" i="555"/>
  <c r="AL758" i="555" s="1"/>
  <c r="AK755" i="555"/>
  <c r="AL755" i="555" s="1"/>
  <c r="AK760" i="555"/>
  <c r="AL760" i="555" s="1"/>
  <c r="AK757" i="555"/>
  <c r="AL757" i="555" s="1"/>
  <c r="AK753" i="555"/>
  <c r="AL753" i="555" s="1"/>
  <c r="AK756" i="555"/>
  <c r="AL756" i="555" s="1"/>
  <c r="AK739" i="555"/>
  <c r="AL739" i="555" s="1"/>
  <c r="AK745" i="555"/>
  <c r="AL745" i="555" s="1"/>
  <c r="AK723" i="555"/>
  <c r="AL723" i="555" s="1"/>
  <c r="AK728" i="555"/>
  <c r="AL728" i="555" s="1"/>
  <c r="AK744" i="555"/>
  <c r="AL744" i="555" s="1"/>
  <c r="AK737" i="555"/>
  <c r="AL737" i="555" s="1"/>
  <c r="AK729" i="555"/>
  <c r="AL729" i="555" s="1"/>
  <c r="AR729" i="555" s="1"/>
  <c r="AK749" i="555"/>
  <c r="AL749" i="555" s="1"/>
  <c r="AK722" i="555"/>
  <c r="AL722" i="555" s="1"/>
  <c r="AK746" i="555"/>
  <c r="AL746" i="555" s="1"/>
  <c r="AK738" i="555"/>
  <c r="AL738" i="555" s="1"/>
  <c r="AK750" i="555"/>
  <c r="AL750" i="555" s="1"/>
  <c r="AK747" i="555"/>
  <c r="AL747" i="555" s="1"/>
  <c r="AK742" i="555"/>
  <c r="AL742" i="555" s="1"/>
  <c r="AK751" i="555"/>
  <c r="AL751" i="555" s="1"/>
  <c r="AK748" i="555"/>
  <c r="AL748" i="555" s="1"/>
  <c r="AK740" i="555"/>
  <c r="AL740" i="555" s="1"/>
  <c r="AK743" i="555"/>
  <c r="AL743" i="555" s="1"/>
  <c r="AK736" i="555"/>
  <c r="AL736" i="555" s="1"/>
  <c r="AK727" i="555"/>
  <c r="AL727" i="555" s="1"/>
  <c r="AR727" i="555" s="1"/>
  <c r="AK724" i="555"/>
  <c r="AL724" i="555" s="1"/>
  <c r="AK752" i="555"/>
  <c r="AL752" i="555" s="1"/>
  <c r="AK741" i="555"/>
  <c r="AL741" i="555" s="1"/>
  <c r="AK725" i="555"/>
  <c r="AL725" i="555" s="1"/>
  <c r="AK726" i="555"/>
  <c r="AL726" i="555" s="1"/>
  <c r="AK713" i="555"/>
  <c r="AL713" i="555" s="1"/>
  <c r="AK718" i="555"/>
  <c r="AL718" i="555" s="1"/>
  <c r="AK719" i="555"/>
  <c r="AL719" i="555" s="1"/>
  <c r="AK715" i="555"/>
  <c r="AL715" i="555" s="1"/>
  <c r="AK714" i="555"/>
  <c r="AL714" i="555" s="1"/>
  <c r="AK716" i="555"/>
  <c r="AL716" i="555" s="1"/>
  <c r="AK717" i="555"/>
  <c r="AL717" i="555" s="1"/>
  <c r="AK711" i="555"/>
  <c r="AL711" i="555" s="1"/>
  <c r="AK709" i="555"/>
  <c r="AL709" i="555" s="1"/>
  <c r="AK708" i="555"/>
  <c r="AL708" i="555" s="1"/>
  <c r="AK710" i="555"/>
  <c r="AL710" i="555" s="1"/>
  <c r="AR710" i="555" s="1"/>
  <c r="AK707" i="555"/>
  <c r="AI690" i="555"/>
  <c r="AL690" i="555" s="1"/>
  <c r="AI681" i="555"/>
  <c r="AL681" i="555" s="1"/>
  <c r="AI686" i="555"/>
  <c r="AL686" i="555" s="1"/>
  <c r="AI678" i="555"/>
  <c r="AL678" i="555" s="1"/>
  <c r="AI680" i="555"/>
  <c r="AL680" i="555" s="1"/>
  <c r="AI668" i="555"/>
  <c r="AL668" i="555" s="1"/>
  <c r="AR668" i="555" s="1"/>
  <c r="AI667" i="555"/>
  <c r="AL667" i="555" s="1"/>
  <c r="AI669" i="555"/>
  <c r="AL669" i="555" s="1"/>
  <c r="AI670" i="555"/>
  <c r="AL670" i="555" s="1"/>
  <c r="AI665" i="555"/>
  <c r="AL665" i="555" s="1"/>
  <c r="AI664" i="555"/>
  <c r="AL664" i="555" s="1"/>
  <c r="AI654" i="555"/>
  <c r="AL654" i="555" s="1"/>
  <c r="AI652" i="555"/>
  <c r="AL652" i="555" s="1"/>
  <c r="AK647" i="555"/>
  <c r="AL647" i="555" s="1"/>
  <c r="AI645" i="555"/>
  <c r="AL645" i="555" s="1"/>
  <c r="AI646" i="555"/>
  <c r="AL646" i="555" s="1"/>
  <c r="AI643" i="555"/>
  <c r="AL643" i="555" s="1"/>
  <c r="AI640" i="555"/>
  <c r="AL640" i="555" s="1"/>
  <c r="AI638" i="555"/>
  <c r="AL638" i="555" s="1"/>
  <c r="AI635" i="555"/>
  <c r="AL635" i="555" s="1"/>
  <c r="AR635" i="555" s="1"/>
  <c r="AI632" i="555"/>
  <c r="AL632" i="555" s="1"/>
  <c r="AI629" i="555"/>
  <c r="AL629" i="555" s="1"/>
  <c r="AK623" i="555"/>
  <c r="AL623" i="555" s="1"/>
  <c r="AI628" i="555"/>
  <c r="AL628" i="555" s="1"/>
  <c r="AI627" i="555"/>
  <c r="AL627" i="555" s="1"/>
  <c r="AI619" i="555"/>
  <c r="AL619" i="555" s="1"/>
  <c r="AK612" i="555"/>
  <c r="AL612" i="555" s="1"/>
  <c r="AK604" i="555"/>
  <c r="AL604" i="555" s="1"/>
  <c r="AK609" i="555"/>
  <c r="AL609" i="555" s="1"/>
  <c r="AK598" i="555"/>
  <c r="AL598" i="555" s="1"/>
  <c r="AK615" i="555"/>
  <c r="AL615" i="555" s="1"/>
  <c r="AK606" i="555"/>
  <c r="AL606" i="555" s="1"/>
  <c r="AK599" i="555"/>
  <c r="AL599" i="555" s="1"/>
  <c r="AK603" i="555"/>
  <c r="AL603" i="555" s="1"/>
  <c r="AK601" i="555"/>
  <c r="AL601" i="555" s="1"/>
  <c r="AR601" i="555" s="1"/>
  <c r="AK605" i="555"/>
  <c r="AL605" i="555" s="1"/>
  <c r="AK616" i="555"/>
  <c r="AL616" i="555" s="1"/>
  <c r="AK607" i="555"/>
  <c r="AL607" i="555" s="1"/>
  <c r="AK614" i="555"/>
  <c r="AL614" i="555" s="1"/>
  <c r="AK617" i="555"/>
  <c r="AL617" i="555" s="1"/>
  <c r="AK608" i="555"/>
  <c r="AL608" i="555" s="1"/>
  <c r="AR608" i="555" s="1"/>
  <c r="AK610" i="555"/>
  <c r="AL610" i="555" s="1"/>
  <c r="AK600" i="555"/>
  <c r="AL600" i="555" s="1"/>
  <c r="AK611" i="555"/>
  <c r="AL611" i="555" s="1"/>
  <c r="AK602" i="555"/>
  <c r="AL602" i="555" s="1"/>
  <c r="AK613" i="555"/>
  <c r="AL613" i="555" s="1"/>
  <c r="AI596" i="555"/>
  <c r="AL596" i="555" s="1"/>
  <c r="AI563" i="555"/>
  <c r="AL563" i="555" s="1"/>
  <c r="AI595" i="555"/>
  <c r="AL595" i="555" s="1"/>
  <c r="AI560" i="555"/>
  <c r="AL560" i="555" s="1"/>
  <c r="AI570" i="555"/>
  <c r="AL570" i="555" s="1"/>
  <c r="AI557" i="555"/>
  <c r="AL557" i="555" s="1"/>
  <c r="AI594" i="555"/>
  <c r="AL594" i="555" s="1"/>
  <c r="AI533" i="555"/>
  <c r="AL533" i="555" s="1"/>
  <c r="AI532" i="555"/>
  <c r="AL532" i="555" s="1"/>
  <c r="AI531" i="555"/>
  <c r="AL531" i="555" s="1"/>
  <c r="AI530" i="555"/>
  <c r="AL530" i="555" s="1"/>
  <c r="AI526" i="555"/>
  <c r="AL526" i="555" s="1"/>
  <c r="AI523" i="555"/>
  <c r="AL523" i="555" s="1"/>
  <c r="AI522" i="555"/>
  <c r="AL522" i="555" s="1"/>
  <c r="AI521" i="555"/>
  <c r="AL521" i="555" s="1"/>
  <c r="AI525" i="555"/>
  <c r="AL525" i="555" s="1"/>
  <c r="AI528" i="555"/>
  <c r="AL528" i="555" s="1"/>
  <c r="AI527" i="555"/>
  <c r="AL527" i="555" s="1"/>
  <c r="AI519" i="555"/>
  <c r="AL519" i="555" s="1"/>
  <c r="AI512" i="555"/>
  <c r="AL512" i="555" s="1"/>
  <c r="AI515" i="555"/>
  <c r="AL515" i="555" s="1"/>
  <c r="AR515" i="555" s="1"/>
  <c r="AI516" i="555"/>
  <c r="AL516" i="555" s="1"/>
  <c r="AI518" i="555"/>
  <c r="AL518" i="555" s="1"/>
  <c r="AI509" i="555"/>
  <c r="AL509" i="555" s="1"/>
  <c r="AI505" i="555"/>
  <c r="AL505" i="555" s="1"/>
  <c r="AI510" i="555"/>
  <c r="AL510" i="555" s="1"/>
  <c r="AI508" i="555"/>
  <c r="AL508" i="555" s="1"/>
  <c r="AI506" i="555"/>
  <c r="AL506" i="555" s="1"/>
  <c r="AI502" i="555"/>
  <c r="AL502" i="555" s="1"/>
  <c r="AI501" i="555"/>
  <c r="AL501" i="555" s="1"/>
  <c r="AI494" i="555"/>
  <c r="AL494" i="555" s="1"/>
  <c r="AI500" i="555"/>
  <c r="AL500" i="555" s="1"/>
  <c r="AI495" i="555"/>
  <c r="AL495" i="555" s="1"/>
  <c r="AR495" i="555" s="1"/>
  <c r="AI496" i="555"/>
  <c r="AL496" i="555" s="1"/>
  <c r="AI489" i="555"/>
  <c r="AL489" i="555" s="1"/>
  <c r="AI491" i="555"/>
  <c r="AL491" i="555" s="1"/>
  <c r="AI499" i="555"/>
  <c r="AL499" i="555" s="1"/>
  <c r="AI493" i="555"/>
  <c r="AL493" i="555" s="1"/>
  <c r="AI490" i="555"/>
  <c r="AL490" i="555" s="1"/>
  <c r="AI497" i="555"/>
  <c r="AL497" i="555" s="1"/>
  <c r="AI498" i="555"/>
  <c r="AL498" i="555" s="1"/>
  <c r="AI492" i="555"/>
  <c r="AL492" i="555" s="1"/>
  <c r="AG93" i="555"/>
  <c r="AH93" i="555" s="1"/>
  <c r="AG173" i="555"/>
  <c r="AH173" i="555" s="1"/>
  <c r="AG90" i="555"/>
  <c r="AH90" i="555" s="1"/>
  <c r="AG64" i="555"/>
  <c r="AH64" i="555" s="1"/>
  <c r="AG122" i="555"/>
  <c r="AH122" i="555" s="1"/>
  <c r="AG52" i="555"/>
  <c r="AH52" i="555" s="1"/>
  <c r="AG87" i="555"/>
  <c r="AH87" i="555" s="1"/>
  <c r="AG84" i="555"/>
  <c r="AH84" i="555" s="1"/>
  <c r="AG61" i="555"/>
  <c r="AH61" i="555" s="1"/>
  <c r="AG14" i="555"/>
  <c r="AH14" i="555" s="1"/>
  <c r="AG31" i="555"/>
  <c r="AH31" i="555" s="1"/>
  <c r="AI479" i="555"/>
  <c r="AL479" i="555" s="1"/>
  <c r="AI459" i="555"/>
  <c r="AL459" i="555" s="1"/>
  <c r="AI433" i="555"/>
  <c r="AL433" i="555" s="1"/>
  <c r="AI458" i="555"/>
  <c r="AL458" i="555" s="1"/>
  <c r="AI427" i="555"/>
  <c r="AL427" i="555" s="1"/>
  <c r="AI430" i="555"/>
  <c r="AL430" i="555" s="1"/>
  <c r="AI454" i="555"/>
  <c r="AL454" i="555" s="1"/>
  <c r="AI317" i="555"/>
  <c r="AL317" i="555" s="1"/>
  <c r="AI374" i="555"/>
  <c r="AL374" i="555" s="1"/>
  <c r="AI106" i="555"/>
  <c r="AL106" i="555" s="1"/>
  <c r="AI456" i="555"/>
  <c r="AL456" i="555" s="1"/>
  <c r="AI442" i="555"/>
  <c r="AL442" i="555" s="1"/>
  <c r="AI432" i="555"/>
  <c r="AL432" i="555" s="1"/>
  <c r="AI455" i="555"/>
  <c r="AL455" i="555" s="1"/>
  <c r="AI444" i="555"/>
  <c r="AL444" i="555" s="1"/>
  <c r="AR444" i="555" s="1"/>
  <c r="AI436" i="555"/>
  <c r="AL436" i="555" s="1"/>
  <c r="AI487" i="555"/>
  <c r="AL487" i="555" s="1"/>
  <c r="AI403" i="555"/>
  <c r="AL403" i="555" s="1"/>
  <c r="AI284" i="555"/>
  <c r="AL284" i="555" s="1"/>
  <c r="AR284" i="555" s="1"/>
  <c r="AI101" i="555"/>
  <c r="AL101" i="555" s="1"/>
  <c r="AR101" i="555" s="1"/>
  <c r="AI461" i="555"/>
  <c r="AL461" i="555" s="1"/>
  <c r="AI464" i="555"/>
  <c r="AL464" i="555" s="1"/>
  <c r="AI441" i="555"/>
  <c r="AL441" i="555" s="1"/>
  <c r="AI360" i="555"/>
  <c r="AL360" i="555" s="1"/>
  <c r="AR360" i="555" s="1"/>
  <c r="AI435" i="555"/>
  <c r="AL435" i="555" s="1"/>
  <c r="AI373" i="555"/>
  <c r="AL373" i="555" s="1"/>
  <c r="AR373" i="555" s="1"/>
  <c r="AI98" i="555"/>
  <c r="AL98" i="555" s="1"/>
  <c r="AI372" i="555"/>
  <c r="AL372" i="555" s="1"/>
  <c r="AI482" i="555"/>
  <c r="AL482" i="555" s="1"/>
  <c r="AI448" i="555"/>
  <c r="AL448" i="555" s="1"/>
  <c r="AI431" i="555"/>
  <c r="AL431" i="555" s="1"/>
  <c r="AI481" i="555"/>
  <c r="AL481" i="555" s="1"/>
  <c r="AI398" i="555"/>
  <c r="AL398" i="555" s="1"/>
  <c r="AI428" i="555"/>
  <c r="AL428" i="555" s="1"/>
  <c r="AI377" i="555"/>
  <c r="AL377" i="555" s="1"/>
  <c r="AR377" i="555" s="1"/>
  <c r="AI375" i="555"/>
  <c r="AL375" i="555" s="1"/>
  <c r="AI370" i="555"/>
  <c r="AL370" i="555" s="1"/>
  <c r="AI358" i="555"/>
  <c r="AL358" i="555" s="1"/>
  <c r="AI325" i="555"/>
  <c r="AL325" i="555" s="1"/>
  <c r="AI109" i="555"/>
  <c r="AL109" i="555" s="1"/>
  <c r="AI235" i="555"/>
  <c r="AL235" i="555" s="1"/>
  <c r="AI105" i="555"/>
  <c r="AL105" i="555" s="1"/>
  <c r="AI233" i="555"/>
  <c r="AL233" i="555" s="1"/>
  <c r="AI114" i="555"/>
  <c r="AL114" i="555" s="1"/>
  <c r="AI99" i="555"/>
  <c r="AL99" i="555" s="1"/>
  <c r="AI429" i="555"/>
  <c r="AL429" i="555" s="1"/>
  <c r="AI111" i="555"/>
  <c r="AL111" i="555" s="1"/>
  <c r="AI282" i="555"/>
  <c r="AL282" i="555" s="1"/>
  <c r="AI149" i="555"/>
  <c r="AL149" i="555" s="1"/>
  <c r="AI286" i="555"/>
  <c r="AL286" i="555" s="1"/>
  <c r="AR286" i="555" s="1"/>
  <c r="AI478" i="555"/>
  <c r="AL478" i="555" s="1"/>
  <c r="AI434" i="555"/>
  <c r="AL434" i="555" s="1"/>
  <c r="AI376" i="555"/>
  <c r="AL376" i="555" s="1"/>
  <c r="AI457" i="555"/>
  <c r="AL457" i="555" s="1"/>
  <c r="AI115" i="555"/>
  <c r="AL115" i="555" s="1"/>
  <c r="AI100" i="555"/>
  <c r="AL100" i="555" s="1"/>
  <c r="AI445" i="555"/>
  <c r="AL445" i="555" s="1"/>
  <c r="AI103" i="555"/>
  <c r="AL103" i="555" s="1"/>
  <c r="AI407" i="555"/>
  <c r="AL407" i="555" s="1"/>
  <c r="AI357" i="555"/>
  <c r="AL357" i="555" s="1"/>
  <c r="AI102" i="555"/>
  <c r="AL102" i="555" s="1"/>
  <c r="AI480" i="555"/>
  <c r="AL480" i="555" s="1"/>
  <c r="AI107" i="555"/>
  <c r="AL107" i="555" s="1"/>
  <c r="AI113" i="555"/>
  <c r="AL113" i="555" s="1"/>
  <c r="AG96" i="555"/>
  <c r="AH96" i="555" s="1"/>
  <c r="AG164" i="555"/>
  <c r="AH164" i="555" s="1"/>
  <c r="AG58" i="555"/>
  <c r="AH58" i="555" s="1"/>
  <c r="AI371" i="555"/>
  <c r="AL371" i="555" s="1"/>
  <c r="AI369" i="555"/>
  <c r="AL369" i="555" s="1"/>
  <c r="AI359" i="555"/>
  <c r="AL359" i="555" s="1"/>
  <c r="AR359" i="555" s="1"/>
  <c r="AI295" i="555"/>
  <c r="AL295" i="555" s="1"/>
  <c r="AI294" i="555"/>
  <c r="AL294" i="555" s="1"/>
  <c r="AI293" i="555"/>
  <c r="AL293" i="555" s="1"/>
  <c r="AI292" i="555"/>
  <c r="AL292" i="555" s="1"/>
  <c r="AI273" i="555"/>
  <c r="AL273" i="555" s="1"/>
  <c r="AI272" i="555"/>
  <c r="AL272" i="555" s="1"/>
  <c r="AI275" i="555"/>
  <c r="AL275" i="555" s="1"/>
  <c r="AI276" i="555"/>
  <c r="AL276" i="555" s="1"/>
  <c r="AI278" i="555"/>
  <c r="AL278" i="555" s="1"/>
  <c r="AI271" i="555"/>
  <c r="AL271" i="555" s="1"/>
  <c r="AI277" i="555"/>
  <c r="AL277" i="555" s="1"/>
  <c r="AI274" i="555"/>
  <c r="AL274" i="555" s="1"/>
  <c r="AK251" i="555"/>
  <c r="AL251" i="555" s="1"/>
  <c r="AK263" i="555"/>
  <c r="AL263" i="555" s="1"/>
  <c r="AK270" i="555"/>
  <c r="AL270" i="555" s="1"/>
  <c r="AK258" i="555"/>
  <c r="AL258" i="555" s="1"/>
  <c r="AK261" i="555"/>
  <c r="AL261" i="555" s="1"/>
  <c r="AK254" i="555"/>
  <c r="AL254" i="555" s="1"/>
  <c r="AK257" i="555"/>
  <c r="AL257" i="555" s="1"/>
  <c r="AK253" i="555"/>
  <c r="AL253" i="555" s="1"/>
  <c r="AK267" i="555"/>
  <c r="AL267" i="555" s="1"/>
  <c r="AR267" i="555" s="1"/>
  <c r="AK262" i="555"/>
  <c r="AL262" i="555" s="1"/>
  <c r="AK269" i="555"/>
  <c r="AL269" i="555" s="1"/>
  <c r="AK255" i="555"/>
  <c r="AL255" i="555" s="1"/>
  <c r="AR255" i="555" s="1"/>
  <c r="AK259" i="555"/>
  <c r="AL259" i="555" s="1"/>
  <c r="AK268" i="555"/>
  <c r="AL268" i="555" s="1"/>
  <c r="AK264" i="555"/>
  <c r="AL264" i="555" s="1"/>
  <c r="AK260" i="555"/>
  <c r="AL260" i="555" s="1"/>
  <c r="AK266" i="555"/>
  <c r="AL266" i="555" s="1"/>
  <c r="AK265" i="555"/>
  <c r="AL265" i="555" s="1"/>
  <c r="AK252" i="555"/>
  <c r="AL252" i="555" s="1"/>
  <c r="AK256" i="555"/>
  <c r="AL256" i="555" s="1"/>
  <c r="AI236" i="555"/>
  <c r="AL236" i="555" s="1"/>
  <c r="AI234" i="555"/>
  <c r="AL234" i="555" s="1"/>
  <c r="AI244" i="555"/>
  <c r="AL244" i="555" s="1"/>
  <c r="AI243" i="555"/>
  <c r="AL243" i="555" s="1"/>
  <c r="AI239" i="555"/>
  <c r="AL239" i="555" s="1"/>
  <c r="AI237" i="555"/>
  <c r="AL237" i="555" s="1"/>
  <c r="AI242" i="555"/>
  <c r="AL242" i="555" s="1"/>
  <c r="AR242" i="555" s="1"/>
  <c r="AI240" i="555"/>
  <c r="AL240" i="555" s="1"/>
  <c r="AI238" i="555"/>
  <c r="AL238" i="555" s="1"/>
  <c r="AI241" i="555"/>
  <c r="AL241" i="555" s="1"/>
  <c r="AI229" i="555"/>
  <c r="AL229" i="555" s="1"/>
  <c r="AR229" i="555" s="1"/>
  <c r="AI226" i="555"/>
  <c r="AL226" i="555" s="1"/>
  <c r="AI227" i="555"/>
  <c r="AL227" i="555" s="1"/>
  <c r="AI228" i="555"/>
  <c r="AL228" i="555" s="1"/>
  <c r="AI230" i="555"/>
  <c r="AL230" i="555" s="1"/>
  <c r="AI231" i="555"/>
  <c r="AL231" i="555" s="1"/>
  <c r="AI232" i="555"/>
  <c r="AL232" i="555" s="1"/>
  <c r="AI220" i="555"/>
  <c r="AL220" i="555" s="1"/>
  <c r="AI218" i="555"/>
  <c r="AL218" i="555" s="1"/>
  <c r="AI219" i="555"/>
  <c r="AL219" i="555" s="1"/>
  <c r="AI221" i="555"/>
  <c r="AL221" i="555" s="1"/>
  <c r="AI217" i="555"/>
  <c r="AL217" i="555" s="1"/>
  <c r="AI222" i="555"/>
  <c r="AL222" i="555" s="1"/>
  <c r="AI214" i="555"/>
  <c r="AL214" i="555" s="1"/>
  <c r="AI209" i="555"/>
  <c r="AL209" i="555" s="1"/>
  <c r="AI210" i="555"/>
  <c r="AL210" i="555" s="1"/>
  <c r="AI208" i="555"/>
  <c r="AL208" i="555" s="1"/>
  <c r="AR208" i="555" s="1"/>
  <c r="AI212" i="555"/>
  <c r="AL212" i="555" s="1"/>
  <c r="AR212" i="555" s="1"/>
  <c r="AI211" i="555"/>
  <c r="AL211" i="555" s="1"/>
  <c r="AI207" i="555"/>
  <c r="AL207" i="555" s="1"/>
  <c r="AI205" i="555"/>
  <c r="AL205" i="555" s="1"/>
  <c r="AI204" i="555"/>
  <c r="AL204" i="555" s="1"/>
  <c r="AI200" i="555"/>
  <c r="AL200" i="555" s="1"/>
  <c r="AI201" i="555"/>
  <c r="AL201" i="555" s="1"/>
  <c r="AI202" i="555"/>
  <c r="AL202" i="555" s="1"/>
  <c r="AI206" i="555"/>
  <c r="AL206" i="555" s="1"/>
  <c r="AI203" i="555"/>
  <c r="AL203" i="555" s="1"/>
  <c r="AI187" i="555"/>
  <c r="AL187" i="555" s="1"/>
  <c r="AI198" i="555"/>
  <c r="AL198" i="555" s="1"/>
  <c r="AI181" i="555"/>
  <c r="AL181" i="555" s="1"/>
  <c r="AI180" i="555"/>
  <c r="AL180" i="555" s="1"/>
  <c r="AI186" i="555"/>
  <c r="AL186" i="555" s="1"/>
  <c r="AI195" i="555"/>
  <c r="AL195" i="555" s="1"/>
  <c r="AI178" i="555"/>
  <c r="AL178" i="555" s="1"/>
  <c r="AI191" i="555"/>
  <c r="AL191" i="555" s="1"/>
  <c r="AI193" i="555"/>
  <c r="AL193" i="555" s="1"/>
  <c r="AI183" i="555"/>
  <c r="AL183" i="555" s="1"/>
  <c r="AI192" i="555"/>
  <c r="AL192" i="555" s="1"/>
  <c r="AI177" i="555"/>
  <c r="AL177" i="555" s="1"/>
  <c r="AI194" i="555"/>
  <c r="AL194" i="555" s="1"/>
  <c r="AI182" i="555"/>
  <c r="AL182" i="555" s="1"/>
  <c r="AI185" i="555"/>
  <c r="AL185" i="555" s="1"/>
  <c r="AI184" i="555"/>
  <c r="AL184" i="555" s="1"/>
  <c r="AI196" i="555"/>
  <c r="AL196" i="555" s="1"/>
  <c r="AI179" i="555"/>
  <c r="AL179" i="555" s="1"/>
  <c r="AI189" i="555"/>
  <c r="AL189" i="555" s="1"/>
  <c r="AI190" i="555"/>
  <c r="AL190" i="555" s="1"/>
  <c r="AI188" i="555"/>
  <c r="AL188" i="555" s="1"/>
  <c r="AI197" i="555"/>
  <c r="AL197" i="555" s="1"/>
  <c r="AR197" i="555" s="1"/>
  <c r="AI166" i="555"/>
  <c r="AL166" i="555" s="1"/>
  <c r="AI168" i="555"/>
  <c r="AL168" i="555" s="1"/>
  <c r="AI169" i="555"/>
  <c r="AL169" i="555" s="1"/>
  <c r="AR169" i="555" s="1"/>
  <c r="AI170" i="555"/>
  <c r="AL170" i="555" s="1"/>
  <c r="AI167" i="555"/>
  <c r="AL167" i="555" s="1"/>
  <c r="AI163" i="555"/>
  <c r="AL163" i="555" s="1"/>
  <c r="AI159" i="555"/>
  <c r="AL159" i="555" s="1"/>
  <c r="AI154" i="555"/>
  <c r="AL154" i="555" s="1"/>
  <c r="AI155" i="555"/>
  <c r="AL155" i="555" s="1"/>
  <c r="AR155" i="555" s="1"/>
  <c r="AI160" i="555"/>
  <c r="AL160" i="555" s="1"/>
  <c r="AI157" i="555"/>
  <c r="AL157" i="555" s="1"/>
  <c r="AI162" i="555"/>
  <c r="AL162" i="555" s="1"/>
  <c r="AI153" i="555"/>
  <c r="AL153" i="555" s="1"/>
  <c r="AI152" i="555"/>
  <c r="AL152" i="555" s="1"/>
  <c r="AI161" i="555"/>
  <c r="AL161" i="555" s="1"/>
  <c r="AI151" i="555"/>
  <c r="AL151" i="555" s="1"/>
  <c r="AI156" i="555"/>
  <c r="AL156" i="555" s="1"/>
  <c r="AI158" i="555"/>
  <c r="AL158" i="555" s="1"/>
  <c r="AI141" i="555"/>
  <c r="AL141" i="555" s="1"/>
  <c r="AI147" i="555"/>
  <c r="AL147" i="555" s="1"/>
  <c r="AI142" i="555"/>
  <c r="AL142" i="555" s="1"/>
  <c r="AI143" i="555"/>
  <c r="AL143" i="555" s="1"/>
  <c r="AI134" i="555"/>
  <c r="AL134" i="555" s="1"/>
  <c r="AI137" i="555"/>
  <c r="AL137" i="555" s="1"/>
  <c r="AR137" i="555" s="1"/>
  <c r="AI138" i="555"/>
  <c r="AL138" i="555" s="1"/>
  <c r="AI139" i="555"/>
  <c r="AL139" i="555" s="1"/>
  <c r="AI144" i="555"/>
  <c r="AL144" i="555" s="1"/>
  <c r="AR144" i="555" s="1"/>
  <c r="AI136" i="555"/>
  <c r="AL136" i="555" s="1"/>
  <c r="AI145" i="555"/>
  <c r="AL145" i="555" s="1"/>
  <c r="AI140" i="555"/>
  <c r="AL140" i="555" s="1"/>
  <c r="AI133" i="555"/>
  <c r="AL133" i="555" s="1"/>
  <c r="AR133" i="555" s="1"/>
  <c r="AI135" i="555"/>
  <c r="AL135" i="555" s="1"/>
  <c r="AI146" i="555"/>
  <c r="AL146" i="555" s="1"/>
  <c r="AI132" i="555"/>
  <c r="AL132" i="555" s="1"/>
  <c r="AI130" i="555"/>
  <c r="AL130" i="555" s="1"/>
  <c r="AI127" i="555"/>
  <c r="AL127" i="555" s="1"/>
  <c r="AI124" i="555"/>
  <c r="AL124" i="555" s="1"/>
  <c r="AI129" i="555"/>
  <c r="AL129" i="555" s="1"/>
  <c r="AI128" i="555"/>
  <c r="AL128" i="555" s="1"/>
  <c r="AR128" i="555" s="1"/>
  <c r="AI125" i="555"/>
  <c r="AL125" i="555" s="1"/>
  <c r="AI123" i="555"/>
  <c r="AL123" i="555" s="1"/>
  <c r="AI126" i="555"/>
  <c r="AL126" i="555" s="1"/>
  <c r="AR126" i="555" s="1"/>
  <c r="AI110" i="555"/>
  <c r="AL110" i="555" s="1"/>
  <c r="AI104" i="555"/>
  <c r="AL104" i="555" s="1"/>
  <c r="AI108" i="555"/>
  <c r="AL108" i="555" s="1"/>
  <c r="AI56" i="555"/>
  <c r="AL56" i="555" s="1"/>
  <c r="AI55" i="555"/>
  <c r="AL55" i="555" s="1"/>
  <c r="AG38" i="555"/>
  <c r="AH38" i="555" s="1"/>
  <c r="AG175" i="555"/>
  <c r="AH175" i="555" s="1"/>
  <c r="AG81" i="555"/>
  <c r="AH81" i="555" s="1"/>
  <c r="AG77" i="555"/>
  <c r="AH77" i="555" s="1"/>
  <c r="AG40" i="555"/>
  <c r="AH40" i="555" s="1"/>
  <c r="AG199" i="555"/>
  <c r="AH199" i="555" s="1"/>
  <c r="AG43" i="555"/>
  <c r="AH43" i="555" s="1"/>
  <c r="AG34" i="555"/>
  <c r="AH34" i="555" s="1"/>
  <c r="AG91" i="555"/>
  <c r="AH91" i="555" s="1"/>
  <c r="AG45" i="555"/>
  <c r="AH45" i="555" s="1"/>
  <c r="AG80" i="555"/>
  <c r="AH80" i="555" s="1"/>
  <c r="AG171" i="555"/>
  <c r="AH171" i="555" s="1"/>
  <c r="AG120" i="555"/>
  <c r="AH120" i="555" s="1"/>
  <c r="AG35" i="555"/>
  <c r="AH35" i="555" s="1"/>
  <c r="AG79" i="555"/>
  <c r="AH79" i="555" s="1"/>
  <c r="AG75" i="555"/>
  <c r="AH75" i="555" s="1"/>
  <c r="AG86" i="555"/>
  <c r="AH86" i="555" s="1"/>
  <c r="AG18" i="555"/>
  <c r="AH18" i="555" s="1"/>
  <c r="AG172" i="555"/>
  <c r="AH172" i="555" s="1"/>
  <c r="AG176" i="555"/>
  <c r="AH176" i="555" s="1"/>
  <c r="AG78" i="555"/>
  <c r="AH78" i="555" s="1"/>
  <c r="AG44" i="555"/>
  <c r="AH44" i="555" s="1"/>
  <c r="AG121" i="555"/>
  <c r="AH121" i="555" s="1"/>
  <c r="AG116" i="555"/>
  <c r="AH116" i="555" s="1"/>
  <c r="AG95" i="555"/>
  <c r="AH95" i="555" s="1"/>
  <c r="AG29" i="555"/>
  <c r="AH29" i="555" s="1"/>
  <c r="AG92" i="555"/>
  <c r="AH92" i="555" s="1"/>
  <c r="AG89" i="555"/>
  <c r="AH89" i="555" s="1"/>
  <c r="AG85" i="555"/>
  <c r="AH85" i="555" s="1"/>
  <c r="AG54" i="555"/>
  <c r="AH54" i="555" s="1"/>
  <c r="AG131" i="555"/>
  <c r="AH131" i="555" s="1"/>
  <c r="AG24" i="555"/>
  <c r="AH24" i="555" s="1"/>
  <c r="AG94" i="555"/>
  <c r="AH94" i="555" s="1"/>
  <c r="AG118" i="555"/>
  <c r="AH118" i="555" s="1"/>
  <c r="AG33" i="555"/>
  <c r="AH33" i="555" s="1"/>
  <c r="AG32" i="555"/>
  <c r="AH32" i="555" s="1"/>
  <c r="AG28" i="555"/>
  <c r="AH28" i="555" s="1"/>
  <c r="AG25" i="555"/>
  <c r="AH25" i="555" s="1"/>
  <c r="AG20" i="555"/>
  <c r="AH20" i="555" s="1"/>
  <c r="AG19" i="555"/>
  <c r="AH19" i="555" s="1"/>
  <c r="AQ67" i="555"/>
  <c r="AR67" i="555" s="1"/>
  <c r="AG174" i="555"/>
  <c r="AH174" i="555" s="1"/>
  <c r="AG47" i="555"/>
  <c r="AH47" i="555" s="1"/>
  <c r="AG37" i="555"/>
  <c r="AH37" i="555" s="1"/>
  <c r="AG36" i="555"/>
  <c r="AH36" i="555" s="1"/>
  <c r="AG74" i="555"/>
  <c r="AH74" i="555" s="1"/>
  <c r="AG82" i="555"/>
  <c r="AH82" i="555" s="1"/>
  <c r="AG117" i="555"/>
  <c r="AH117" i="555" s="1"/>
  <c r="C16" i="19" l="1"/>
  <c r="AR815" i="555"/>
  <c r="AH198" i="555"/>
  <c r="AR824" i="555"/>
  <c r="AR1153" i="555"/>
  <c r="AR43" i="555"/>
  <c r="AR778" i="555"/>
  <c r="AR1187" i="555"/>
  <c r="AR83" i="555"/>
  <c r="AR363" i="555"/>
  <c r="AR331" i="555"/>
  <c r="AR810" i="555"/>
  <c r="AR74" i="555"/>
  <c r="AR787" i="555"/>
  <c r="AR1100" i="555"/>
  <c r="AR1049" i="555"/>
  <c r="AR1014" i="555"/>
  <c r="AR684" i="555"/>
  <c r="AR830" i="555"/>
  <c r="AR662" i="555"/>
  <c r="AR117" i="555"/>
  <c r="AR355" i="555"/>
  <c r="AR37" i="555"/>
  <c r="AR460" i="555"/>
  <c r="AR1013" i="555"/>
  <c r="AR988" i="555"/>
  <c r="AR1121" i="555"/>
  <c r="AR76" i="555"/>
  <c r="AR213" i="555"/>
  <c r="AR1016" i="555"/>
  <c r="AR345" i="555"/>
  <c r="AR1201" i="555"/>
  <c r="AR630" i="555"/>
  <c r="AR121" i="555"/>
  <c r="AR164" i="555"/>
  <c r="AR328" i="555"/>
  <c r="AR546" i="555"/>
  <c r="AR672" i="555"/>
  <c r="AR1047" i="555"/>
  <c r="AR730" i="555"/>
  <c r="AR871" i="555"/>
  <c r="AR1208" i="555"/>
  <c r="AR341" i="555"/>
  <c r="AR1112" i="555"/>
  <c r="AR995" i="555"/>
  <c r="AR962" i="555"/>
  <c r="AR1007" i="555"/>
  <c r="AR994" i="555"/>
  <c r="AR310" i="555"/>
  <c r="AR443" i="555"/>
  <c r="AR1217" i="555"/>
  <c r="AR801" i="555"/>
  <c r="AR1094" i="555"/>
  <c r="AQ648" i="555"/>
  <c r="AR648" i="555" s="1"/>
  <c r="AR998" i="555"/>
  <c r="AR1163" i="555"/>
  <c r="AR999" i="555"/>
  <c r="AR963" i="555"/>
  <c r="AR1144" i="555"/>
  <c r="AR789" i="555"/>
  <c r="AQ901" i="555"/>
  <c r="AR901" i="555" s="1"/>
  <c r="AR223" i="555"/>
  <c r="AR87" i="555"/>
  <c r="AR342" i="555"/>
  <c r="D25" i="6"/>
  <c r="AR49" i="555"/>
  <c r="AR659" i="555"/>
  <c r="AR823" i="555"/>
  <c r="AR343" i="555"/>
  <c r="AR1095" i="555"/>
  <c r="AR538" i="555"/>
  <c r="AR534" i="555"/>
  <c r="AR175" i="555"/>
  <c r="AR1045" i="555"/>
  <c r="AR688" i="555"/>
  <c r="AR1044" i="555"/>
  <c r="AR1085" i="555"/>
  <c r="AR537" i="555"/>
  <c r="AR81" i="555"/>
  <c r="AR653" i="555"/>
  <c r="AR53" i="555"/>
  <c r="AR305" i="555"/>
  <c r="AR367" i="555"/>
  <c r="AR704" i="555"/>
  <c r="AR1109" i="555"/>
  <c r="AR18" i="555"/>
  <c r="AR1172" i="555"/>
  <c r="AR1102" i="555"/>
  <c r="AR827" i="555"/>
  <c r="AR1057" i="555"/>
  <c r="AR811" i="555"/>
  <c r="AR176" i="555"/>
  <c r="AR344" i="555"/>
  <c r="AR406" i="555"/>
  <c r="AR313" i="555"/>
  <c r="AR812" i="555"/>
  <c r="AR777" i="555"/>
  <c r="AR1092" i="555"/>
  <c r="AR809" i="555"/>
  <c r="AR1098" i="555"/>
  <c r="AR791" i="555"/>
  <c r="AR733" i="555"/>
  <c r="C21" i="19"/>
  <c r="AR1097" i="555"/>
  <c r="AR1073" i="555"/>
  <c r="AR732" i="555"/>
  <c r="AR1072" i="555"/>
  <c r="AR991" i="555"/>
  <c r="AR1027" i="555"/>
  <c r="AR298" i="555"/>
  <c r="AR808" i="555"/>
  <c r="AR649" i="555"/>
  <c r="AR795" i="555"/>
  <c r="AR776" i="555"/>
  <c r="AR784" i="555"/>
  <c r="AR794" i="555"/>
  <c r="AR131" i="555"/>
  <c r="AR52" i="555"/>
  <c r="AR296" i="555"/>
  <c r="AR542" i="555"/>
  <c r="D48" i="6"/>
  <c r="AR820" i="555"/>
  <c r="C18" i="19"/>
  <c r="D61" i="6"/>
  <c r="AJ1233" i="555"/>
  <c r="D86" i="6"/>
  <c r="D46" i="6"/>
  <c r="C25" i="19"/>
  <c r="D16" i="6"/>
  <c r="AP1233" i="555"/>
  <c r="AK1233" i="555"/>
  <c r="D42" i="6"/>
  <c r="D12" i="6"/>
  <c r="D22" i="6"/>
  <c r="AC1233" i="555"/>
  <c r="D27" i="6"/>
  <c r="D15" i="6"/>
  <c r="C23" i="19"/>
  <c r="AR35" i="555"/>
  <c r="AR825" i="555"/>
  <c r="AR48" i="555"/>
  <c r="AR503" i="555"/>
  <c r="AR561" i="555"/>
  <c r="AR366" i="555"/>
  <c r="AR536" i="555"/>
  <c r="AR70" i="555"/>
  <c r="AR395" i="555"/>
  <c r="AR701" i="555"/>
  <c r="AR517" i="555"/>
  <c r="AR562" i="555"/>
  <c r="AR803" i="555"/>
  <c r="AR1060" i="555"/>
  <c r="AR1025" i="555"/>
  <c r="AR987" i="555"/>
  <c r="AR775" i="555"/>
  <c r="AR793" i="555"/>
  <c r="AR57" i="555"/>
  <c r="AR46" i="555"/>
  <c r="AR289" i="555"/>
  <c r="AR27" i="555"/>
  <c r="AR383" i="555"/>
  <c r="AQ666" i="555"/>
  <c r="AR666" i="555" s="1"/>
  <c r="AR1212" i="555"/>
  <c r="AR337" i="555"/>
  <c r="AR504" i="555"/>
  <c r="AR453" i="555"/>
  <c r="AR984" i="555"/>
  <c r="AR1066" i="555"/>
  <c r="AR720" i="555"/>
  <c r="AR1000" i="555"/>
  <c r="AR642" i="555"/>
  <c r="AR437" i="555"/>
  <c r="AR800" i="555"/>
  <c r="AQ485" i="555"/>
  <c r="AR485" i="555" s="1"/>
  <c r="AR291" i="555"/>
  <c r="AR302" i="555"/>
  <c r="AR347" i="555"/>
  <c r="AR507" i="555"/>
  <c r="AR650" i="555"/>
  <c r="AR173" i="555"/>
  <c r="AR354" i="555"/>
  <c r="AR174" i="555"/>
  <c r="AR31" i="555"/>
  <c r="AR380" i="555"/>
  <c r="AR1015" i="555"/>
  <c r="AR1039" i="555"/>
  <c r="AR766" i="555"/>
  <c r="AR1011" i="555"/>
  <c r="AR990" i="555"/>
  <c r="AR786" i="555"/>
  <c r="AR804" i="555"/>
  <c r="AR1067" i="555"/>
  <c r="AR88" i="555"/>
  <c r="AR1155" i="555"/>
  <c r="AR822" i="555"/>
  <c r="AR547" i="555"/>
  <c r="AR996" i="555"/>
  <c r="AR676" i="555"/>
  <c r="AR1017" i="555"/>
  <c r="AR1123" i="555"/>
  <c r="AR673" i="555"/>
  <c r="AR700" i="555"/>
  <c r="AR1008" i="555"/>
  <c r="AR304" i="555"/>
  <c r="AR520" i="555"/>
  <c r="AR24" i="555"/>
  <c r="AR821" i="555"/>
  <c r="AR899" i="555"/>
  <c r="AR553" i="555"/>
  <c r="AR1099" i="555"/>
  <c r="AR1215" i="555"/>
  <c r="AR829" i="555"/>
  <c r="AR1107" i="555"/>
  <c r="AR983" i="555"/>
  <c r="AR513" i="555"/>
  <c r="AR1046" i="555"/>
  <c r="AR350" i="555"/>
  <c r="AR1173" i="555"/>
  <c r="AR826" i="555"/>
  <c r="AR1091" i="555"/>
  <c r="AR1106" i="555"/>
  <c r="AR94" i="555"/>
  <c r="AR781" i="555"/>
  <c r="AR813" i="555"/>
  <c r="AL707" i="555"/>
  <c r="AL762" i="555"/>
  <c r="AR762" i="555" s="1"/>
  <c r="AH712" i="555"/>
  <c r="AR38" i="555"/>
  <c r="AR555" i="555"/>
  <c r="AR326" i="555"/>
  <c r="AR554" i="555"/>
  <c r="AR958" i="555"/>
  <c r="AR1048" i="555"/>
  <c r="AR1127" i="555"/>
  <c r="AR1093" i="555"/>
  <c r="AR790" i="555"/>
  <c r="AR1009" i="555"/>
  <c r="AR384" i="555"/>
  <c r="AR353" i="555"/>
  <c r="AR119" i="555"/>
  <c r="AR511" i="555"/>
  <c r="AR65" i="555"/>
  <c r="AR249" i="555"/>
  <c r="AR1090" i="555"/>
  <c r="AR1024" i="555"/>
  <c r="AR1111" i="555"/>
  <c r="AR677" i="555"/>
  <c r="AR986" i="555"/>
  <c r="AR338" i="555"/>
  <c r="AR702" i="555"/>
  <c r="AR797" i="555"/>
  <c r="AR1096" i="555"/>
  <c r="AR731" i="555"/>
  <c r="AR799" i="555"/>
  <c r="AR1125" i="555"/>
  <c r="AR1012" i="555"/>
  <c r="AR397" i="555"/>
  <c r="AR761" i="555"/>
  <c r="AR1117" i="555"/>
  <c r="AR798" i="555"/>
  <c r="AR816" i="555"/>
  <c r="AR333" i="555"/>
  <c r="AR399" i="555"/>
  <c r="AR314" i="555"/>
  <c r="AR452" i="555"/>
  <c r="AR689" i="555"/>
  <c r="AR290" i="555"/>
  <c r="AM290" i="555"/>
  <c r="AR322" i="555"/>
  <c r="AM322" i="555"/>
  <c r="AR356" i="555"/>
  <c r="AR625" i="555"/>
  <c r="AR660" i="555"/>
  <c r="AC55" i="555"/>
  <c r="AH55" i="555"/>
  <c r="AR725" i="555"/>
  <c r="AM725" i="555"/>
  <c r="AR884" i="555"/>
  <c r="AM884" i="555"/>
  <c r="AR928" i="555"/>
  <c r="AM928" i="555"/>
  <c r="AR979" i="555"/>
  <c r="AM979" i="555"/>
  <c r="AR713" i="555"/>
  <c r="AM713" i="555"/>
  <c r="AR741" i="555"/>
  <c r="AM741" i="555"/>
  <c r="AR748" i="555"/>
  <c r="AM748" i="555"/>
  <c r="AR728" i="555"/>
  <c r="AM728" i="555"/>
  <c r="AR756" i="555"/>
  <c r="AM756" i="555"/>
  <c r="AR760" i="555"/>
  <c r="AM760" i="555"/>
  <c r="AR759" i="555"/>
  <c r="AM759" i="555"/>
  <c r="AR807" i="555"/>
  <c r="AM807" i="555"/>
  <c r="AR841" i="555"/>
  <c r="AM841" i="555"/>
  <c r="AR839" i="555"/>
  <c r="AM839" i="555"/>
  <c r="AR858" i="555"/>
  <c r="AM858" i="555"/>
  <c r="AR880" i="555"/>
  <c r="AM880" i="555"/>
  <c r="AR895" i="555"/>
  <c r="AM895" i="555"/>
  <c r="AR916" i="555"/>
  <c r="AM916" i="555"/>
  <c r="AR947" i="555"/>
  <c r="AM947" i="555"/>
  <c r="AR954" i="555"/>
  <c r="AM954" i="555"/>
  <c r="AR948" i="555"/>
  <c r="AM948" i="555"/>
  <c r="AR969" i="555"/>
  <c r="AM969" i="555"/>
  <c r="AR1020" i="555"/>
  <c r="AM1020" i="555"/>
  <c r="AR1029" i="555"/>
  <c r="AM1029" i="555"/>
  <c r="AR1078" i="555"/>
  <c r="AM1078" i="555"/>
  <c r="AR1088" i="555"/>
  <c r="AM1088" i="555"/>
  <c r="AR1156" i="555"/>
  <c r="AM1156" i="555"/>
  <c r="AR1174" i="555"/>
  <c r="AM1174" i="555"/>
  <c r="AR709" i="555"/>
  <c r="AM709" i="555"/>
  <c r="AR722" i="555"/>
  <c r="AM722" i="555"/>
  <c r="AR849" i="555"/>
  <c r="AM849" i="555"/>
  <c r="AR891" i="555"/>
  <c r="AM891" i="555"/>
  <c r="AR868" i="555"/>
  <c r="AM868" i="555"/>
  <c r="AR943" i="555"/>
  <c r="AM943" i="555"/>
  <c r="AR967" i="555"/>
  <c r="AM967" i="555"/>
  <c r="AR978" i="555"/>
  <c r="AM978" i="555"/>
  <c r="AR1175" i="555"/>
  <c r="AM1175" i="555"/>
  <c r="AR743" i="555"/>
  <c r="AM743" i="555"/>
  <c r="AR738" i="555"/>
  <c r="AM738" i="555"/>
  <c r="AR723" i="555"/>
  <c r="AM723" i="555"/>
  <c r="AR753" i="555"/>
  <c r="AM753" i="555"/>
  <c r="AR755" i="555"/>
  <c r="AM755" i="555"/>
  <c r="AR770" i="555"/>
  <c r="AM770" i="555"/>
  <c r="AR831" i="555"/>
  <c r="AM831" i="555"/>
  <c r="AR835" i="555"/>
  <c r="AM835" i="555"/>
  <c r="AR844" i="555"/>
  <c r="AM844" i="555"/>
  <c r="AR854" i="555"/>
  <c r="AM854" i="555"/>
  <c r="AR883" i="555"/>
  <c r="AM883" i="555"/>
  <c r="AR863" i="555"/>
  <c r="AM863" i="555"/>
  <c r="AR892" i="555"/>
  <c r="AM892" i="555"/>
  <c r="AR910" i="555"/>
  <c r="AM910" i="555"/>
  <c r="AR923" i="555"/>
  <c r="AM923" i="555"/>
  <c r="AR951" i="555"/>
  <c r="AM951" i="555"/>
  <c r="AR971" i="555"/>
  <c r="AM971" i="555"/>
  <c r="AR1034" i="555"/>
  <c r="AM1034" i="555"/>
  <c r="AR1050" i="555"/>
  <c r="AM1050" i="555"/>
  <c r="AR1079" i="555"/>
  <c r="AM1079" i="555"/>
  <c r="AR1139" i="555"/>
  <c r="AM1139" i="555"/>
  <c r="AR857" i="555"/>
  <c r="AM857" i="555"/>
  <c r="AR889" i="555"/>
  <c r="AM889" i="555"/>
  <c r="AR912" i="555"/>
  <c r="AM912" i="555"/>
  <c r="AR940" i="555"/>
  <c r="AM940" i="555"/>
  <c r="AR966" i="555"/>
  <c r="AM966" i="555"/>
  <c r="AR1140" i="555"/>
  <c r="AM1140" i="555"/>
  <c r="AR708" i="555"/>
  <c r="AM708" i="555"/>
  <c r="AR716" i="555"/>
  <c r="AM716" i="555"/>
  <c r="AR726" i="555"/>
  <c r="AM726" i="555"/>
  <c r="AR742" i="555"/>
  <c r="AM742" i="555"/>
  <c r="AR746" i="555"/>
  <c r="AM746" i="555"/>
  <c r="AR737" i="555"/>
  <c r="AM737" i="555"/>
  <c r="AR774" i="555"/>
  <c r="AM774" i="555"/>
  <c r="AR792" i="555"/>
  <c r="AM792" i="555"/>
  <c r="AR851" i="555"/>
  <c r="AM851" i="555"/>
  <c r="AR848" i="555"/>
  <c r="AM848" i="555"/>
  <c r="AR850" i="555"/>
  <c r="AM850" i="555"/>
  <c r="AR856" i="555"/>
  <c r="AM856" i="555"/>
  <c r="AR862" i="555"/>
  <c r="AM862" i="555"/>
  <c r="AR886" i="555"/>
  <c r="AM886" i="555"/>
  <c r="AR872" i="555"/>
  <c r="AM872" i="555"/>
  <c r="AR867" i="555"/>
  <c r="AM867" i="555"/>
  <c r="AR902" i="555"/>
  <c r="AM902" i="555"/>
  <c r="AR905" i="555"/>
  <c r="AM905" i="555"/>
  <c r="AR933" i="555"/>
  <c r="AM933" i="555"/>
  <c r="AR927" i="555"/>
  <c r="AM927" i="555"/>
  <c r="AR942" i="555"/>
  <c r="AM942" i="555"/>
  <c r="AR950" i="555"/>
  <c r="AM950" i="555"/>
  <c r="AR1006" i="555"/>
  <c r="AM1006" i="555"/>
  <c r="AR1042" i="555"/>
  <c r="AM1042" i="555"/>
  <c r="AM1128" i="555"/>
  <c r="AM1087" i="555"/>
  <c r="AM729" i="555"/>
  <c r="AM975" i="555"/>
  <c r="AM1038" i="555"/>
  <c r="AM1036" i="555"/>
  <c r="AR718" i="555"/>
  <c r="AM718" i="555"/>
  <c r="AR747" i="555"/>
  <c r="AM747" i="555"/>
  <c r="AR744" i="555"/>
  <c r="AM744" i="555"/>
  <c r="AR764" i="555"/>
  <c r="AM764" i="555"/>
  <c r="AR832" i="555"/>
  <c r="AM832" i="555"/>
  <c r="AR855" i="555"/>
  <c r="AM855" i="555"/>
  <c r="AR852" i="555"/>
  <c r="AM852" i="555"/>
  <c r="AR875" i="555"/>
  <c r="AM875" i="555"/>
  <c r="AR909" i="555"/>
  <c r="AM909" i="555"/>
  <c r="AR911" i="555"/>
  <c r="AM911" i="555"/>
  <c r="AR934" i="555"/>
  <c r="AM934" i="555"/>
  <c r="AR941" i="555"/>
  <c r="AM941" i="555"/>
  <c r="AR925" i="555"/>
  <c r="AM925" i="555"/>
  <c r="AR949" i="555"/>
  <c r="AM949" i="555"/>
  <c r="AR1031" i="555"/>
  <c r="AM1031" i="555"/>
  <c r="AR1040" i="555"/>
  <c r="AM1040" i="555"/>
  <c r="AR1089" i="555"/>
  <c r="AM1089" i="555"/>
  <c r="AR1142" i="555"/>
  <c r="AM1142" i="555"/>
  <c r="AR717" i="555"/>
  <c r="AM717" i="555"/>
  <c r="AR752" i="555"/>
  <c r="AM752" i="555"/>
  <c r="AR751" i="555"/>
  <c r="AM751" i="555"/>
  <c r="AR772" i="555"/>
  <c r="AM772" i="555"/>
  <c r="AR845" i="555"/>
  <c r="AM845" i="555"/>
  <c r="AR840" i="555"/>
  <c r="AM840" i="555"/>
  <c r="AR838" i="555"/>
  <c r="AM838" i="555"/>
  <c r="AR859" i="555"/>
  <c r="AM859" i="555"/>
  <c r="AR861" i="555"/>
  <c r="AM861" i="555"/>
  <c r="AR878" i="555"/>
  <c r="AM878" i="555"/>
  <c r="AR866" i="555"/>
  <c r="AM866" i="555"/>
  <c r="AR890" i="555"/>
  <c r="AM890" i="555"/>
  <c r="AR885" i="555"/>
  <c r="AM885" i="555"/>
  <c r="AR896" i="555"/>
  <c r="AM896" i="555"/>
  <c r="AR903" i="555"/>
  <c r="AM903" i="555"/>
  <c r="AR939" i="555"/>
  <c r="AM939" i="555"/>
  <c r="AR935" i="555"/>
  <c r="AM935" i="555"/>
  <c r="AR924" i="555"/>
  <c r="AM924" i="555"/>
  <c r="AR931" i="555"/>
  <c r="AM931" i="555"/>
  <c r="AR937" i="555"/>
  <c r="AM937" i="555"/>
  <c r="AR956" i="555"/>
  <c r="AM956" i="555"/>
  <c r="AR953" i="555"/>
  <c r="AM953" i="555"/>
  <c r="AR973" i="555"/>
  <c r="AM973" i="555"/>
  <c r="AR974" i="555"/>
  <c r="AM974" i="555"/>
  <c r="AR981" i="555"/>
  <c r="AM981" i="555"/>
  <c r="AR1004" i="555"/>
  <c r="AM1004" i="555"/>
  <c r="AR1019" i="555"/>
  <c r="AM1019" i="555"/>
  <c r="AR1028" i="555"/>
  <c r="AM1028" i="555"/>
  <c r="AR1043" i="555"/>
  <c r="AM1043" i="555"/>
  <c r="AR1041" i="555"/>
  <c r="AM1041" i="555"/>
  <c r="AR1086" i="555"/>
  <c r="AM1086" i="555"/>
  <c r="AR1143" i="555"/>
  <c r="AM1143" i="555"/>
  <c r="AR1162" i="555"/>
  <c r="AM1162" i="555"/>
  <c r="AR1170" i="555"/>
  <c r="AM1170" i="555"/>
  <c r="AR1169" i="555"/>
  <c r="AM1169" i="555"/>
  <c r="AR719" i="555"/>
  <c r="AM719" i="555"/>
  <c r="AR724" i="555"/>
  <c r="AM724" i="555"/>
  <c r="AR745" i="555"/>
  <c r="AM745" i="555"/>
  <c r="AR757" i="555"/>
  <c r="AM757" i="555"/>
  <c r="AR758" i="555"/>
  <c r="AM758" i="555"/>
  <c r="AR763" i="555"/>
  <c r="AM763" i="555"/>
  <c r="AR833" i="555"/>
  <c r="AM833" i="555"/>
  <c r="AR853" i="555"/>
  <c r="AM853" i="555"/>
  <c r="AR846" i="555"/>
  <c r="AM846" i="555"/>
  <c r="AR860" i="555"/>
  <c r="AM860" i="555"/>
  <c r="AR870" i="555"/>
  <c r="AM870" i="555"/>
  <c r="AR879" i="555"/>
  <c r="AM879" i="555"/>
  <c r="AR864" i="555"/>
  <c r="AM864" i="555"/>
  <c r="AR894" i="555"/>
  <c r="AM894" i="555"/>
  <c r="AR907" i="555"/>
  <c r="AM907" i="555"/>
  <c r="AR915" i="555"/>
  <c r="AM915" i="555"/>
  <c r="AR936" i="555"/>
  <c r="AM936" i="555"/>
  <c r="AR926" i="555"/>
  <c r="AM926" i="555"/>
  <c r="AR932" i="555"/>
  <c r="AM932" i="555"/>
  <c r="AR946" i="555"/>
  <c r="AM946" i="555"/>
  <c r="AR918" i="555"/>
  <c r="AM918" i="555"/>
  <c r="AR961" i="555"/>
  <c r="AM961" i="555"/>
  <c r="AR960" i="555"/>
  <c r="AM960" i="555"/>
  <c r="AR970" i="555"/>
  <c r="AM970" i="555"/>
  <c r="AR968" i="555"/>
  <c r="AM968" i="555"/>
  <c r="AR976" i="555"/>
  <c r="AM976" i="555"/>
  <c r="AR1021" i="555"/>
  <c r="AM1021" i="555"/>
  <c r="AR1023" i="555"/>
  <c r="AM1023" i="555"/>
  <c r="AR1103" i="555"/>
  <c r="AM1103" i="555"/>
  <c r="AR1138" i="555"/>
  <c r="AM1138" i="555"/>
  <c r="AR1168" i="555"/>
  <c r="AM1168" i="555"/>
  <c r="AR1171" i="555"/>
  <c r="AM1171" i="555"/>
  <c r="AR714" i="555"/>
  <c r="AM714" i="555"/>
  <c r="AR740" i="555"/>
  <c r="AM740" i="555"/>
  <c r="AR739" i="555"/>
  <c r="AM739" i="555"/>
  <c r="AR754" i="555"/>
  <c r="AM754" i="555"/>
  <c r="AR771" i="555"/>
  <c r="AM771" i="555"/>
  <c r="AR785" i="555"/>
  <c r="AM785" i="555"/>
  <c r="AR837" i="555"/>
  <c r="AM837" i="555"/>
  <c r="AR865" i="555"/>
  <c r="AM865" i="555"/>
  <c r="AR893" i="555"/>
  <c r="AM893" i="555"/>
  <c r="AR876" i="555"/>
  <c r="AM876" i="555"/>
  <c r="AR917" i="555"/>
  <c r="AM917" i="555"/>
  <c r="AR957" i="555"/>
  <c r="AM957" i="555"/>
  <c r="AR972" i="555"/>
  <c r="AM972" i="555"/>
  <c r="AR1005" i="555"/>
  <c r="AM1005" i="555"/>
  <c r="AR1037" i="555"/>
  <c r="AM1037" i="555"/>
  <c r="AR1051" i="555"/>
  <c r="AM1051" i="555"/>
  <c r="AR1077" i="555"/>
  <c r="AM1077" i="555"/>
  <c r="AR1129" i="555"/>
  <c r="AM1129" i="555"/>
  <c r="AR1161" i="555"/>
  <c r="AM1161" i="555"/>
  <c r="AM1167" i="555"/>
  <c r="AM710" i="555"/>
  <c r="AM769" i="555"/>
  <c r="AM727" i="555"/>
  <c r="AM944" i="555"/>
  <c r="AM1018" i="555"/>
  <c r="AR873" i="555"/>
  <c r="AM873" i="555"/>
  <c r="AR711" i="555"/>
  <c r="AM711" i="555"/>
  <c r="AR715" i="555"/>
  <c r="AM715" i="555"/>
  <c r="AR736" i="555"/>
  <c r="AM736" i="555"/>
  <c r="AR750" i="555"/>
  <c r="AM750" i="555"/>
  <c r="AR749" i="555"/>
  <c r="AM749" i="555"/>
  <c r="AR768" i="555"/>
  <c r="AM768" i="555"/>
  <c r="AR773" i="555"/>
  <c r="AM773" i="555"/>
  <c r="AR834" i="555"/>
  <c r="AM834" i="555"/>
  <c r="AR847" i="555"/>
  <c r="AM847" i="555"/>
  <c r="AR843" i="555"/>
  <c r="AM843" i="555"/>
  <c r="AR842" i="555"/>
  <c r="AM842" i="555"/>
  <c r="AR836" i="555"/>
  <c r="AM836" i="555"/>
  <c r="AR869" i="555"/>
  <c r="AM869" i="555"/>
  <c r="AR881" i="555"/>
  <c r="AM881" i="555"/>
  <c r="AR877" i="555"/>
  <c r="AM877" i="555"/>
  <c r="AR874" i="555"/>
  <c r="AM874" i="555"/>
  <c r="AR882" i="555"/>
  <c r="AM882" i="555"/>
  <c r="AR908" i="555"/>
  <c r="AM908" i="555"/>
  <c r="AR906" i="555"/>
  <c r="AM906" i="555"/>
  <c r="AR919" i="555"/>
  <c r="AM919" i="555"/>
  <c r="AR930" i="555"/>
  <c r="AM930" i="555"/>
  <c r="AR938" i="555"/>
  <c r="AM938" i="555"/>
  <c r="AR929" i="555"/>
  <c r="AM929" i="555"/>
  <c r="AR945" i="555"/>
  <c r="AM945" i="555"/>
  <c r="AR980" i="555"/>
  <c r="AM980" i="555"/>
  <c r="AR977" i="555"/>
  <c r="AM977" i="555"/>
  <c r="AR1022" i="555"/>
  <c r="AM1022" i="555"/>
  <c r="AR1035" i="555"/>
  <c r="AM1035" i="555"/>
  <c r="AR1052" i="555"/>
  <c r="AM1052" i="555"/>
  <c r="AR1166" i="555"/>
  <c r="AM1166" i="555"/>
  <c r="AM1080" i="555"/>
  <c r="AM1152" i="555"/>
  <c r="AR261" i="555"/>
  <c r="AM261" i="555"/>
  <c r="AR358" i="555"/>
  <c r="AM358" i="555"/>
  <c r="AR510" i="555"/>
  <c r="AM510" i="555"/>
  <c r="AR686" i="555"/>
  <c r="AM686" i="555"/>
  <c r="AR154" i="555"/>
  <c r="AM154" i="555"/>
  <c r="AR99" i="555"/>
  <c r="AM99" i="555"/>
  <c r="AR505" i="555"/>
  <c r="AM505" i="555"/>
  <c r="AR372" i="555"/>
  <c r="AM372" i="555"/>
  <c r="AR493" i="555"/>
  <c r="AM493" i="555"/>
  <c r="AR613" i="555"/>
  <c r="AM613" i="555"/>
  <c r="AR108" i="555"/>
  <c r="AM108" i="555"/>
  <c r="AR141" i="555"/>
  <c r="AM141" i="555"/>
  <c r="AR153" i="555"/>
  <c r="AM153" i="555"/>
  <c r="AR181" i="555"/>
  <c r="AM181" i="555"/>
  <c r="AR206" i="555"/>
  <c r="AM206" i="555"/>
  <c r="AR200" i="555"/>
  <c r="AM200" i="555"/>
  <c r="AR266" i="555"/>
  <c r="AM266" i="555"/>
  <c r="AR500" i="555"/>
  <c r="AM500" i="555"/>
  <c r="AR130" i="555"/>
  <c r="AM130" i="555"/>
  <c r="AR457" i="555"/>
  <c r="AM457" i="555"/>
  <c r="AR429" i="555"/>
  <c r="AM429" i="555"/>
  <c r="AR664" i="555"/>
  <c r="AM664" i="555"/>
  <c r="AR669" i="555"/>
  <c r="AM669" i="555"/>
  <c r="AR432" i="555"/>
  <c r="AM432" i="555"/>
  <c r="AR374" i="555"/>
  <c r="AM374" i="555"/>
  <c r="AR430" i="555"/>
  <c r="AM430" i="555"/>
  <c r="AR491" i="555"/>
  <c r="AM491" i="555"/>
  <c r="AR501" i="555"/>
  <c r="AM501" i="555"/>
  <c r="AR521" i="555"/>
  <c r="AM521" i="555"/>
  <c r="AR611" i="555"/>
  <c r="AM611" i="555"/>
  <c r="AP68" i="555"/>
  <c r="AQ68" i="555" s="1"/>
  <c r="AL68" i="555"/>
  <c r="AM68" i="555" s="1"/>
  <c r="AR104" i="555"/>
  <c r="AM104" i="555"/>
  <c r="AR127" i="555"/>
  <c r="AM127" i="555"/>
  <c r="AR146" i="555"/>
  <c r="AM146" i="555"/>
  <c r="AR145" i="555"/>
  <c r="AM145" i="555"/>
  <c r="AR138" i="555"/>
  <c r="AM138" i="555"/>
  <c r="AR142" i="555"/>
  <c r="AM142" i="555"/>
  <c r="AR158" i="555"/>
  <c r="AM158" i="555"/>
  <c r="AR151" i="555"/>
  <c r="AM151" i="555"/>
  <c r="AR162" i="555"/>
  <c r="AM162" i="555"/>
  <c r="AR188" i="555"/>
  <c r="AM188" i="555"/>
  <c r="AR196" i="555"/>
  <c r="AM196" i="555"/>
  <c r="AR194" i="555"/>
  <c r="AM194" i="555"/>
  <c r="AR193" i="555"/>
  <c r="AM193" i="555"/>
  <c r="AR195" i="555"/>
  <c r="AM195" i="555"/>
  <c r="AR198" i="555"/>
  <c r="AM198" i="555"/>
  <c r="AR202" i="555"/>
  <c r="AM202" i="555"/>
  <c r="AR201" i="555"/>
  <c r="AM201" i="555"/>
  <c r="AR204" i="555"/>
  <c r="AM204" i="555"/>
  <c r="AR214" i="555"/>
  <c r="AM214" i="555"/>
  <c r="AR217" i="555"/>
  <c r="AM217" i="555"/>
  <c r="AR228" i="555"/>
  <c r="AM228" i="555"/>
  <c r="AR227" i="555"/>
  <c r="AM227" i="555"/>
  <c r="AR241" i="555"/>
  <c r="AM241" i="555"/>
  <c r="AR243" i="555"/>
  <c r="AM243" i="555"/>
  <c r="AR236" i="555"/>
  <c r="AM236" i="555"/>
  <c r="AR256" i="555"/>
  <c r="AM256" i="555"/>
  <c r="AR268" i="555"/>
  <c r="AM268" i="555"/>
  <c r="AR253" i="555"/>
  <c r="AM253" i="555"/>
  <c r="AR258" i="555"/>
  <c r="AM258" i="555"/>
  <c r="AR274" i="555"/>
  <c r="AM274" i="555"/>
  <c r="AR271" i="555"/>
  <c r="AM271" i="555"/>
  <c r="AR272" i="555"/>
  <c r="AM272" i="555"/>
  <c r="AR295" i="555"/>
  <c r="AM295" i="555"/>
  <c r="AR357" i="555"/>
  <c r="AM357" i="555"/>
  <c r="AR115" i="555"/>
  <c r="AM115" i="555"/>
  <c r="AR149" i="555"/>
  <c r="AM149" i="555"/>
  <c r="AR111" i="555"/>
  <c r="AM111" i="555"/>
  <c r="AR233" i="555"/>
  <c r="AM233" i="555"/>
  <c r="AR105" i="555"/>
  <c r="AM105" i="555"/>
  <c r="AR109" i="555"/>
  <c r="AM109" i="555"/>
  <c r="AR325" i="555"/>
  <c r="AM325" i="555"/>
  <c r="AR370" i="555"/>
  <c r="AM370" i="555"/>
  <c r="AR398" i="555"/>
  <c r="AM398" i="555"/>
  <c r="AR431" i="555"/>
  <c r="AM431" i="555"/>
  <c r="AR461" i="555"/>
  <c r="AM461" i="555"/>
  <c r="AR403" i="555"/>
  <c r="AM403" i="555"/>
  <c r="AR442" i="555"/>
  <c r="AM442" i="555"/>
  <c r="AR454" i="555"/>
  <c r="AM454" i="555"/>
  <c r="AR458" i="555"/>
  <c r="AM458" i="555"/>
  <c r="AR459" i="555"/>
  <c r="AM459" i="555"/>
  <c r="AR492" i="555"/>
  <c r="AM492" i="555"/>
  <c r="AR490" i="555"/>
  <c r="AM490" i="555"/>
  <c r="AR489" i="555"/>
  <c r="AM489" i="555"/>
  <c r="AR502" i="555"/>
  <c r="AM502" i="555"/>
  <c r="AR518" i="555"/>
  <c r="AM518" i="555"/>
  <c r="AR523" i="555"/>
  <c r="AM523" i="555"/>
  <c r="AR532" i="555"/>
  <c r="AM532" i="555"/>
  <c r="AR570" i="555"/>
  <c r="AM570" i="555"/>
  <c r="AR595" i="555"/>
  <c r="AM595" i="555"/>
  <c r="AR600" i="555"/>
  <c r="AM600" i="555"/>
  <c r="AR607" i="555"/>
  <c r="AM607" i="555"/>
  <c r="AR606" i="555"/>
  <c r="AM606" i="555"/>
  <c r="AR612" i="555"/>
  <c r="AM612" i="555"/>
  <c r="AR628" i="555"/>
  <c r="AM628" i="555"/>
  <c r="AR646" i="555"/>
  <c r="AM646" i="555"/>
  <c r="AR652" i="555"/>
  <c r="AM652" i="555"/>
  <c r="AR670" i="555"/>
  <c r="AM670" i="555"/>
  <c r="AR681" i="555"/>
  <c r="AM681" i="555"/>
  <c r="AM197" i="555"/>
  <c r="AM212" i="555"/>
  <c r="AM133" i="555"/>
  <c r="AM255" i="555"/>
  <c r="AM144" i="555"/>
  <c r="AR391" i="555"/>
  <c r="AM391" i="555"/>
  <c r="AM32" i="555"/>
  <c r="AM359" i="555"/>
  <c r="AM229" i="555"/>
  <c r="AM515" i="555"/>
  <c r="AM360" i="555"/>
  <c r="AM267" i="555"/>
  <c r="AM137" i="555"/>
  <c r="AM155" i="555"/>
  <c r="AR110" i="555"/>
  <c r="AM110" i="555"/>
  <c r="AR135" i="555"/>
  <c r="AM135" i="555"/>
  <c r="AR157" i="555"/>
  <c r="AM157" i="555"/>
  <c r="AR167" i="555"/>
  <c r="AM167" i="555"/>
  <c r="AR190" i="555"/>
  <c r="AM190" i="555"/>
  <c r="AR177" i="555"/>
  <c r="AM177" i="555"/>
  <c r="AR186" i="555"/>
  <c r="AM186" i="555"/>
  <c r="AR205" i="555"/>
  <c r="AM205" i="555"/>
  <c r="AR103" i="555"/>
  <c r="AM103" i="555"/>
  <c r="AR482" i="555"/>
  <c r="AM482" i="555"/>
  <c r="AR464" i="555"/>
  <c r="AM464" i="555"/>
  <c r="AR436" i="555"/>
  <c r="AM436" i="555"/>
  <c r="AR456" i="555"/>
  <c r="AM456" i="555"/>
  <c r="AR106" i="555"/>
  <c r="AM106" i="555"/>
  <c r="AR479" i="555"/>
  <c r="AM479" i="555"/>
  <c r="AR498" i="555"/>
  <c r="AM498" i="555"/>
  <c r="AR496" i="555"/>
  <c r="AM496" i="555"/>
  <c r="AR506" i="555"/>
  <c r="AM506" i="555"/>
  <c r="AR509" i="555"/>
  <c r="AM509" i="555"/>
  <c r="AR512" i="555"/>
  <c r="AM512" i="555"/>
  <c r="AR527" i="555"/>
  <c r="AM527" i="555"/>
  <c r="AR525" i="555"/>
  <c r="AM525" i="555"/>
  <c r="AR526" i="555"/>
  <c r="AM526" i="555"/>
  <c r="AR533" i="555"/>
  <c r="AM533" i="555"/>
  <c r="AR560" i="555"/>
  <c r="AM560" i="555"/>
  <c r="AR563" i="555"/>
  <c r="AM563" i="555"/>
  <c r="AR617" i="555"/>
  <c r="AM617" i="555"/>
  <c r="AR616" i="555"/>
  <c r="AM616" i="555"/>
  <c r="AR615" i="555"/>
  <c r="AM615" i="555"/>
  <c r="AR609" i="555"/>
  <c r="AM609" i="555"/>
  <c r="AR623" i="555"/>
  <c r="AM623" i="555"/>
  <c r="AR638" i="555"/>
  <c r="AM638" i="555"/>
  <c r="AR645" i="555"/>
  <c r="AM645" i="555"/>
  <c r="AR654" i="555"/>
  <c r="AM654" i="555"/>
  <c r="AR680" i="555"/>
  <c r="AM680" i="555"/>
  <c r="AR690" i="555"/>
  <c r="AM690" i="555"/>
  <c r="AR55" i="555"/>
  <c r="AM55" i="555"/>
  <c r="AR123" i="555"/>
  <c r="AM123" i="555"/>
  <c r="AR129" i="555"/>
  <c r="AM129" i="555"/>
  <c r="AR134" i="555"/>
  <c r="AM134" i="555"/>
  <c r="AR147" i="555"/>
  <c r="AM147" i="555"/>
  <c r="AR156" i="555"/>
  <c r="AM156" i="555"/>
  <c r="AR152" i="555"/>
  <c r="AM152" i="555"/>
  <c r="AR160" i="555"/>
  <c r="AM160" i="555"/>
  <c r="AR170" i="555"/>
  <c r="AM170" i="555"/>
  <c r="AR166" i="555"/>
  <c r="AM166" i="555"/>
  <c r="AR189" i="555"/>
  <c r="AM189" i="555"/>
  <c r="AR185" i="555"/>
  <c r="AM185" i="555"/>
  <c r="AR192" i="555"/>
  <c r="AM192" i="555"/>
  <c r="AR180" i="555"/>
  <c r="AM180" i="555"/>
  <c r="AR210" i="555"/>
  <c r="AM210" i="555"/>
  <c r="AR222" i="555"/>
  <c r="AM222" i="555"/>
  <c r="AR221" i="555"/>
  <c r="AM221" i="555"/>
  <c r="AR230" i="555"/>
  <c r="AM230" i="555"/>
  <c r="AR239" i="555"/>
  <c r="AM239" i="555"/>
  <c r="AR244" i="555"/>
  <c r="AM244" i="555"/>
  <c r="AR264" i="555"/>
  <c r="AM264" i="555"/>
  <c r="AR262" i="555"/>
  <c r="AM262" i="555"/>
  <c r="AR254" i="555"/>
  <c r="AM254" i="555"/>
  <c r="AR263" i="555"/>
  <c r="AM263" i="555"/>
  <c r="AR277" i="555"/>
  <c r="AM277" i="555"/>
  <c r="AR276" i="555"/>
  <c r="AM276" i="555"/>
  <c r="AR293" i="555"/>
  <c r="AM293" i="555"/>
  <c r="AR369" i="555"/>
  <c r="AM369" i="555"/>
  <c r="AR107" i="555"/>
  <c r="AM107" i="555"/>
  <c r="AR102" i="555"/>
  <c r="AM102" i="555"/>
  <c r="AR445" i="555"/>
  <c r="AM445" i="555"/>
  <c r="AR376" i="555"/>
  <c r="AM376" i="555"/>
  <c r="AR434" i="555"/>
  <c r="AM434" i="555"/>
  <c r="AR282" i="555"/>
  <c r="AM282" i="555"/>
  <c r="AR235" i="555"/>
  <c r="AM235" i="555"/>
  <c r="AR428" i="555"/>
  <c r="AM428" i="555"/>
  <c r="AR481" i="555"/>
  <c r="AM481" i="555"/>
  <c r="AR435" i="555"/>
  <c r="AM435" i="555"/>
  <c r="AR487" i="555"/>
  <c r="AM487" i="555"/>
  <c r="AR317" i="555"/>
  <c r="AM317" i="555"/>
  <c r="AR427" i="555"/>
  <c r="AM427" i="555"/>
  <c r="AR433" i="555"/>
  <c r="AM433" i="555"/>
  <c r="AR497" i="555"/>
  <c r="AM497" i="555"/>
  <c r="AR499" i="555"/>
  <c r="AM499" i="555"/>
  <c r="AR494" i="555"/>
  <c r="AM494" i="555"/>
  <c r="AR508" i="555"/>
  <c r="AM508" i="555"/>
  <c r="AR516" i="555"/>
  <c r="AM516" i="555"/>
  <c r="AR519" i="555"/>
  <c r="AM519" i="555"/>
  <c r="AR522" i="555"/>
  <c r="AM522" i="555"/>
  <c r="AR530" i="555"/>
  <c r="AM530" i="555"/>
  <c r="AR594" i="555"/>
  <c r="AM594" i="555"/>
  <c r="AR602" i="555"/>
  <c r="AM602" i="555"/>
  <c r="AR610" i="555"/>
  <c r="AM610" i="555"/>
  <c r="AR605" i="555"/>
  <c r="AM605" i="555"/>
  <c r="AR603" i="555"/>
  <c r="AM603" i="555"/>
  <c r="AR598" i="555"/>
  <c r="AM598" i="555"/>
  <c r="AR619" i="555"/>
  <c r="AM619" i="555"/>
  <c r="AR629" i="555"/>
  <c r="AM629" i="555"/>
  <c r="AR640" i="555"/>
  <c r="AM640" i="555"/>
  <c r="AR647" i="555"/>
  <c r="AM647" i="555"/>
  <c r="AR678" i="555"/>
  <c r="AM678" i="555"/>
  <c r="AM495" i="555"/>
  <c r="AM286" i="555"/>
  <c r="AM126" i="555"/>
  <c r="AM373" i="555"/>
  <c r="AM284" i="555"/>
  <c r="AM608" i="555"/>
  <c r="AR136" i="555"/>
  <c r="AM136" i="555"/>
  <c r="AR161" i="555"/>
  <c r="AM161" i="555"/>
  <c r="AR159" i="555"/>
  <c r="AM159" i="555"/>
  <c r="AR168" i="555"/>
  <c r="AM168" i="555"/>
  <c r="AR184" i="555"/>
  <c r="AM184" i="555"/>
  <c r="AR191" i="555"/>
  <c r="AM191" i="555"/>
  <c r="AR187" i="555"/>
  <c r="AM187" i="555"/>
  <c r="AR211" i="555"/>
  <c r="AM211" i="555"/>
  <c r="AR220" i="555"/>
  <c r="AM220" i="555"/>
  <c r="AR231" i="555"/>
  <c r="AM231" i="555"/>
  <c r="AR226" i="555"/>
  <c r="AM226" i="555"/>
  <c r="AR238" i="555"/>
  <c r="AM238" i="555"/>
  <c r="AR237" i="555"/>
  <c r="AM237" i="555"/>
  <c r="AR252" i="555"/>
  <c r="AM252" i="555"/>
  <c r="AR260" i="555"/>
  <c r="AM260" i="555"/>
  <c r="AR259" i="555"/>
  <c r="AM259" i="555"/>
  <c r="AR269" i="555"/>
  <c r="AM269" i="555"/>
  <c r="AR257" i="555"/>
  <c r="AM257" i="555"/>
  <c r="AR270" i="555"/>
  <c r="AM270" i="555"/>
  <c r="AR278" i="555"/>
  <c r="AM278" i="555"/>
  <c r="AR273" i="555"/>
  <c r="AM273" i="555"/>
  <c r="AR292" i="555"/>
  <c r="AM292" i="555"/>
  <c r="AR407" i="555"/>
  <c r="AM407" i="555"/>
  <c r="AR375" i="555"/>
  <c r="AM375" i="555"/>
  <c r="AR448" i="555"/>
  <c r="AM448" i="555"/>
  <c r="AR56" i="555"/>
  <c r="AM56" i="555"/>
  <c r="AR125" i="555"/>
  <c r="AM125" i="555"/>
  <c r="AR124" i="555"/>
  <c r="AM124" i="555"/>
  <c r="AR132" i="555"/>
  <c r="AM132" i="555"/>
  <c r="AR140" i="555"/>
  <c r="AM140" i="555"/>
  <c r="AR139" i="555"/>
  <c r="AM139" i="555"/>
  <c r="AR143" i="555"/>
  <c r="AM143" i="555"/>
  <c r="AR163" i="555"/>
  <c r="AM163" i="555"/>
  <c r="AR179" i="555"/>
  <c r="AM179" i="555"/>
  <c r="AR182" i="555"/>
  <c r="AM182" i="555"/>
  <c r="AR183" i="555"/>
  <c r="AM183" i="555"/>
  <c r="AR178" i="555"/>
  <c r="AM178" i="555"/>
  <c r="AR203" i="555"/>
  <c r="AM203" i="555"/>
  <c r="AR207" i="555"/>
  <c r="AM207" i="555"/>
  <c r="AR209" i="555"/>
  <c r="AM209" i="555"/>
  <c r="AR219" i="555"/>
  <c r="AM219" i="555"/>
  <c r="AR218" i="555"/>
  <c r="AM218" i="555"/>
  <c r="AR232" i="555"/>
  <c r="AM232" i="555"/>
  <c r="AR240" i="555"/>
  <c r="AM240" i="555"/>
  <c r="AR234" i="555"/>
  <c r="AM234" i="555"/>
  <c r="AR265" i="555"/>
  <c r="AM265" i="555"/>
  <c r="AR251" i="555"/>
  <c r="AM251" i="555"/>
  <c r="AR275" i="555"/>
  <c r="AM275" i="555"/>
  <c r="AR294" i="555"/>
  <c r="AM294" i="555"/>
  <c r="AR371" i="555"/>
  <c r="AM371" i="555"/>
  <c r="AR113" i="555"/>
  <c r="AM113" i="555"/>
  <c r="AR480" i="555"/>
  <c r="AM480" i="555"/>
  <c r="AR100" i="555"/>
  <c r="AM100" i="555"/>
  <c r="AR478" i="555"/>
  <c r="AM478" i="555"/>
  <c r="AR114" i="555"/>
  <c r="AM114" i="555"/>
  <c r="AR98" i="555"/>
  <c r="AM98" i="555"/>
  <c r="AR441" i="555"/>
  <c r="AM441" i="555"/>
  <c r="AR455" i="555"/>
  <c r="AM455" i="555"/>
  <c r="AR528" i="555"/>
  <c r="AM528" i="555"/>
  <c r="AR531" i="555"/>
  <c r="AM531" i="555"/>
  <c r="AR557" i="555"/>
  <c r="AM557" i="555"/>
  <c r="AR596" i="555"/>
  <c r="AM596" i="555"/>
  <c r="AR614" i="555"/>
  <c r="AM614" i="555"/>
  <c r="AR599" i="555"/>
  <c r="AM599" i="555"/>
  <c r="AR604" i="555"/>
  <c r="AM604" i="555"/>
  <c r="AR627" i="555"/>
  <c r="AM627" i="555"/>
  <c r="AR632" i="555"/>
  <c r="AM632" i="555"/>
  <c r="AR643" i="555"/>
  <c r="AM643" i="555"/>
  <c r="AR665" i="555"/>
  <c r="AM665" i="555"/>
  <c r="AR667" i="555"/>
  <c r="AM667" i="555"/>
  <c r="AM601" i="555"/>
  <c r="AM208" i="555"/>
  <c r="AM668" i="555"/>
  <c r="AM169" i="555"/>
  <c r="AM101" i="555"/>
  <c r="AM444" i="555"/>
  <c r="AM635" i="555"/>
  <c r="AM128" i="555"/>
  <c r="AM242" i="555"/>
  <c r="AM377" i="555"/>
  <c r="AR393" i="555"/>
  <c r="AM393" i="555"/>
  <c r="AR40" i="555"/>
  <c r="AM40" i="555"/>
  <c r="AM13" i="555"/>
  <c r="AM319" i="555"/>
  <c r="AR385" i="555"/>
  <c r="AM385" i="555"/>
  <c r="AR44" i="555"/>
  <c r="AM44" i="555"/>
  <c r="AM381" i="555"/>
  <c r="AR25" i="555"/>
  <c r="AR47" i="555"/>
  <c r="AM58" i="555"/>
  <c r="AR36" i="555"/>
  <c r="AQ1182" i="555"/>
  <c r="AR1182" i="555" s="1"/>
  <c r="AQ45" i="555"/>
  <c r="AR45" i="555" s="1"/>
  <c r="AQ33" i="555"/>
  <c r="AR33" i="555" s="1"/>
  <c r="AQ78" i="555"/>
  <c r="AR78" i="555" s="1"/>
  <c r="AQ17" i="555"/>
  <c r="AR17" i="555" s="1"/>
  <c r="AQ285" i="555"/>
  <c r="AR285" i="555" s="1"/>
  <c r="AQ95" i="555"/>
  <c r="AR95" i="555" s="1"/>
  <c r="AQ283" i="555"/>
  <c r="AR283" i="555" s="1"/>
  <c r="AQ280" i="555"/>
  <c r="AR280" i="555" s="1"/>
  <c r="AQ72" i="555"/>
  <c r="AR72" i="555" s="1"/>
  <c r="AQ116" i="555"/>
  <c r="AR116" i="555" s="1"/>
  <c r="AQ9" i="555"/>
  <c r="AR9" i="555" s="1"/>
  <c r="AQ378" i="555"/>
  <c r="AR378" i="555" s="1"/>
  <c r="AQ34" i="555"/>
  <c r="AR34" i="555" s="1"/>
  <c r="AQ84" i="555"/>
  <c r="AR84" i="555" s="1"/>
  <c r="Z1235" i="555"/>
  <c r="AQ1213" i="555"/>
  <c r="AR1213" i="555" s="1"/>
  <c r="AQ1177" i="555"/>
  <c r="AR1177" i="555" s="1"/>
  <c r="AQ1203" i="555"/>
  <c r="AR1203" i="555" s="1"/>
  <c r="AQ1205" i="555"/>
  <c r="AR1205" i="555" s="1"/>
  <c r="AQ1209" i="555"/>
  <c r="AR1209" i="555" s="1"/>
  <c r="AQ1206" i="555"/>
  <c r="AR1206" i="555" s="1"/>
  <c r="AQ1202" i="555"/>
  <c r="AR1202" i="555" s="1"/>
  <c r="AQ1211" i="555"/>
  <c r="AR1211" i="555" s="1"/>
  <c r="AQ1179" i="555"/>
  <c r="AR1179" i="555" s="1"/>
  <c r="AQ1181" i="555"/>
  <c r="AR1181" i="555" s="1"/>
  <c r="AQ1183" i="555"/>
  <c r="AR1183" i="555" s="1"/>
  <c r="AQ1069" i="555"/>
  <c r="AR1069" i="555" s="1"/>
  <c r="AQ1068" i="555"/>
  <c r="AR1068" i="555" s="1"/>
  <c r="AQ657" i="555"/>
  <c r="AR657" i="555" s="1"/>
  <c r="AQ656" i="555"/>
  <c r="AR656" i="555" s="1"/>
  <c r="AQ405" i="555"/>
  <c r="AR405" i="555" s="1"/>
  <c r="AQ318" i="555"/>
  <c r="AR318" i="555" s="1"/>
  <c r="AQ788" i="555"/>
  <c r="AR788" i="555" s="1"/>
  <c r="AQ767" i="555"/>
  <c r="AR767" i="555" s="1"/>
  <c r="AQ402" i="555"/>
  <c r="AR402" i="555" s="1"/>
  <c r="AQ306" i="555"/>
  <c r="AR306" i="555" s="1"/>
  <c r="AQ64" i="555"/>
  <c r="AR64" i="555" s="1"/>
  <c r="AQ301" i="555"/>
  <c r="AR301" i="555" s="1"/>
  <c r="AQ1126" i="555"/>
  <c r="AR1126" i="555" s="1"/>
  <c r="AQ569" i="555"/>
  <c r="AR569" i="555" s="1"/>
  <c r="AQ783" i="555"/>
  <c r="AR783" i="555" s="1"/>
  <c r="AQ1105" i="555"/>
  <c r="AR1105" i="555" s="1"/>
  <c r="AQ351" i="555"/>
  <c r="AR351" i="555" s="1"/>
  <c r="AQ54" i="555"/>
  <c r="AR54" i="555" s="1"/>
  <c r="AQ964" i="555"/>
  <c r="AR964" i="555" s="1"/>
  <c r="AQ712" i="555"/>
  <c r="AQ334" i="555"/>
  <c r="AR334" i="555" s="1"/>
  <c r="AQ386" i="555"/>
  <c r="AR386" i="555" s="1"/>
  <c r="AQ644" i="555"/>
  <c r="AR644" i="555" s="1"/>
  <c r="AQ1108" i="555"/>
  <c r="AR1108" i="555" s="1"/>
  <c r="AQ1159" i="555"/>
  <c r="AR1159" i="555" s="1"/>
  <c r="AQ92" i="555"/>
  <c r="AR92" i="555" s="1"/>
  <c r="AQ1154" i="555"/>
  <c r="AR1154" i="555" s="1"/>
  <c r="AQ316" i="555"/>
  <c r="AR316" i="555" s="1"/>
  <c r="AQ780" i="555"/>
  <c r="AR780" i="555" s="1"/>
  <c r="AQ172" i="555"/>
  <c r="AR172" i="555" s="1"/>
  <c r="AQ641" i="555"/>
  <c r="AR641" i="555" s="1"/>
  <c r="AQ28" i="555"/>
  <c r="AR28" i="555" s="1"/>
  <c r="AQ796" i="555"/>
  <c r="AR796" i="555" s="1"/>
  <c r="AQ663" i="555"/>
  <c r="AR663" i="555" s="1"/>
  <c r="AQ1010" i="555"/>
  <c r="AR1010" i="555" s="1"/>
  <c r="AQ379" i="555"/>
  <c r="AR379" i="555" s="1"/>
  <c r="AQ29" i="555"/>
  <c r="AR29" i="555" s="1"/>
  <c r="AQ340" i="555"/>
  <c r="AR340" i="555" s="1"/>
  <c r="AQ540" i="555"/>
  <c r="AR540" i="555" s="1"/>
  <c r="AQ997" i="555"/>
  <c r="AR997" i="555" s="1"/>
  <c r="AQ705" i="555"/>
  <c r="AR705" i="555" s="1"/>
  <c r="AQ20" i="555"/>
  <c r="AR20" i="555" s="1"/>
  <c r="AQ1158" i="555"/>
  <c r="AR1158" i="555" s="1"/>
  <c r="AQ1160" i="555"/>
  <c r="AR1160" i="555" s="1"/>
  <c r="AQ389" i="555"/>
  <c r="AR389" i="555" s="1"/>
  <c r="AQ1115" i="555"/>
  <c r="AR1115" i="555" s="1"/>
  <c r="AQ1147" i="555"/>
  <c r="AR1147" i="555" s="1"/>
  <c r="AQ992" i="555"/>
  <c r="AR992" i="555" s="1"/>
  <c r="AQ321" i="555"/>
  <c r="AR321" i="555" s="1"/>
  <c r="AQ735" i="555"/>
  <c r="AR735" i="555" s="1"/>
  <c r="AQ639" i="555"/>
  <c r="AR639" i="555" s="1"/>
  <c r="AQ1184" i="555"/>
  <c r="AR1184" i="555" s="1"/>
  <c r="AQ683" i="555"/>
  <c r="AR683" i="555" s="1"/>
  <c r="AQ633" i="555"/>
  <c r="AR633" i="555" s="1"/>
  <c r="AQ1114" i="555"/>
  <c r="AR1114" i="555" s="1"/>
  <c r="AQ782" i="555"/>
  <c r="AR782" i="555" s="1"/>
  <c r="AQ897" i="555"/>
  <c r="AR897" i="555" s="1"/>
  <c r="AQ61" i="555"/>
  <c r="AR61" i="555" s="1"/>
  <c r="AQ320" i="555"/>
  <c r="AR320" i="555" s="1"/>
  <c r="AQ765" i="555"/>
  <c r="AR765" i="555" s="1"/>
  <c r="AQ1207" i="555"/>
  <c r="AR1207" i="555" s="1"/>
  <c r="AQ959" i="555"/>
  <c r="AR959" i="555" s="1"/>
  <c r="AQ552" i="555"/>
  <c r="AR552" i="555" s="1"/>
  <c r="AQ1198" i="555"/>
  <c r="AR1198" i="555" s="1"/>
  <c r="AQ661" i="555"/>
  <c r="AR661" i="555" s="1"/>
  <c r="AQ541" i="555"/>
  <c r="AR541" i="555" s="1"/>
  <c r="AQ1164" i="555"/>
  <c r="AR1164" i="555" s="1"/>
  <c r="AQ85" i="555"/>
  <c r="AR85" i="555" s="1"/>
  <c r="AQ309" i="555"/>
  <c r="AR309" i="555" s="1"/>
  <c r="AQ699" i="555"/>
  <c r="AR699" i="555" s="1"/>
  <c r="AQ390" i="555"/>
  <c r="AR390" i="555" s="1"/>
  <c r="AQ622" i="555"/>
  <c r="AR622" i="555" s="1"/>
  <c r="AQ1218" i="555"/>
  <c r="AR1218" i="555" s="1"/>
  <c r="AQ150" i="555"/>
  <c r="AR150" i="555" s="1"/>
  <c r="AQ392" i="555"/>
  <c r="AR392" i="555" s="1"/>
  <c r="AQ679" i="555"/>
  <c r="AR679" i="555" s="1"/>
  <c r="AQ621" i="555"/>
  <c r="AR621" i="555" s="1"/>
  <c r="AQ651" i="555"/>
  <c r="AR651" i="555" s="1"/>
  <c r="AQ802" i="555"/>
  <c r="AR802" i="555" s="1"/>
  <c r="AQ148" i="555"/>
  <c r="AR148" i="555" s="1"/>
  <c r="AQ349" i="555"/>
  <c r="AR349" i="555" s="1"/>
  <c r="AQ626" i="555"/>
  <c r="AR626" i="555" s="1"/>
  <c r="AQ404" i="555"/>
  <c r="AR404" i="555" s="1"/>
  <c r="AQ539" i="555"/>
  <c r="AR539" i="555" s="1"/>
  <c r="AQ551" i="555"/>
  <c r="AR551" i="555" s="1"/>
  <c r="AQ814" i="555"/>
  <c r="AR814" i="555" s="1"/>
  <c r="AQ1026" i="555"/>
  <c r="AR1026" i="555" s="1"/>
  <c r="AQ545" i="555"/>
  <c r="AR545" i="555" s="1"/>
  <c r="AQ1180" i="555"/>
  <c r="AR1180" i="555" s="1"/>
  <c r="AQ75" i="555"/>
  <c r="AR75" i="555" s="1"/>
  <c r="AQ1146" i="555"/>
  <c r="AR1146" i="555" s="1"/>
  <c r="AQ82" i="555"/>
  <c r="AR82" i="555" s="1"/>
  <c r="AQ307" i="555"/>
  <c r="AR307" i="555" s="1"/>
  <c r="AQ898" i="555"/>
  <c r="AR898" i="555" s="1"/>
  <c r="AQ1178" i="555"/>
  <c r="AR1178" i="555" s="1"/>
  <c r="AQ312" i="555"/>
  <c r="AR312" i="555" s="1"/>
  <c r="AQ336" i="555"/>
  <c r="AR336" i="555" s="1"/>
  <c r="AQ550" i="555"/>
  <c r="AR550" i="555" s="1"/>
  <c r="AQ721" i="555"/>
  <c r="AR721" i="555" s="1"/>
  <c r="AQ19" i="555"/>
  <c r="AR19" i="555" s="1"/>
  <c r="AQ1186" i="555"/>
  <c r="AR1186" i="555" s="1"/>
  <c r="AQ364" i="555"/>
  <c r="AR364" i="555" s="1"/>
  <c r="AQ1118" i="555"/>
  <c r="AR1118" i="555" s="1"/>
  <c r="AQ514" i="555"/>
  <c r="AR514" i="555" s="1"/>
  <c r="AQ438" i="555"/>
  <c r="AR438" i="555" s="1"/>
  <c r="AQ618" i="555"/>
  <c r="AR618" i="555" s="1"/>
  <c r="AQ1122" i="555"/>
  <c r="AR1122" i="555" s="1"/>
  <c r="AQ327" i="555"/>
  <c r="AR327" i="555" s="1"/>
  <c r="AQ122" i="555"/>
  <c r="AR122" i="555" s="1"/>
  <c r="AQ323" i="555"/>
  <c r="AR323" i="555" s="1"/>
  <c r="AQ1199" i="555"/>
  <c r="AR1199" i="555" s="1"/>
  <c r="AQ1104" i="555"/>
  <c r="AR1104" i="555" s="1"/>
  <c r="AQ58" i="555"/>
  <c r="AR58" i="555" s="1"/>
  <c r="AQ401" i="555"/>
  <c r="AR401" i="555" s="1"/>
  <c r="AQ1003" i="555"/>
  <c r="AR1003" i="555" s="1"/>
  <c r="AQ451" i="555"/>
  <c r="AR451" i="555" s="1"/>
  <c r="AQ687" i="555"/>
  <c r="AR687" i="555" s="1"/>
  <c r="AQ488" i="555"/>
  <c r="AR488" i="555" s="1"/>
  <c r="AQ965" i="555"/>
  <c r="AR965" i="555" s="1"/>
  <c r="AQ329" i="555"/>
  <c r="AR329" i="555" s="1"/>
  <c r="AQ636" i="555"/>
  <c r="AR636" i="555" s="1"/>
  <c r="AQ315" i="555"/>
  <c r="AR315" i="555" s="1"/>
  <c r="AQ1216" i="555"/>
  <c r="AR1216" i="555" s="1"/>
  <c r="AQ544" i="555"/>
  <c r="AR544" i="555" s="1"/>
  <c r="AQ1214" i="555"/>
  <c r="AR1214" i="555" s="1"/>
  <c r="AQ682" i="555"/>
  <c r="AR682" i="555" s="1"/>
  <c r="AQ779" i="555"/>
  <c r="AR779" i="555" s="1"/>
  <c r="AQ1001" i="555"/>
  <c r="AR1001" i="555" s="1"/>
  <c r="AQ734" i="555"/>
  <c r="AR734" i="555" s="1"/>
  <c r="AQ671" i="555"/>
  <c r="AR671" i="555" s="1"/>
  <c r="AQ819" i="555"/>
  <c r="AR819" i="555" s="1"/>
  <c r="AQ388" i="555"/>
  <c r="AR388" i="555" s="1"/>
  <c r="AQ368" i="555"/>
  <c r="AR368" i="555" s="1"/>
  <c r="AQ914" i="555"/>
  <c r="AR914" i="555" s="1"/>
  <c r="AQ529" i="555"/>
  <c r="AR529" i="555" s="1"/>
  <c r="AQ558" i="555"/>
  <c r="AR558" i="555" s="1"/>
  <c r="AQ982" i="555"/>
  <c r="AR982" i="555" s="1"/>
  <c r="AQ250" i="555"/>
  <c r="AR250" i="555" s="1"/>
  <c r="AQ303" i="555"/>
  <c r="AR303" i="555" s="1"/>
  <c r="AQ620" i="555"/>
  <c r="AR620" i="555" s="1"/>
  <c r="AQ1124" i="555"/>
  <c r="AR1124" i="555" s="1"/>
  <c r="AQ89" i="555"/>
  <c r="AR89" i="555" s="1"/>
  <c r="AQ362" i="555"/>
  <c r="AR362" i="555" s="1"/>
  <c r="AQ1185" i="555"/>
  <c r="AR1185" i="555" s="1"/>
  <c r="AQ1157" i="555"/>
  <c r="AR1157" i="555" s="1"/>
  <c r="AQ985" i="555"/>
  <c r="AR985" i="555" s="1"/>
  <c r="AQ989" i="555"/>
  <c r="AR989" i="555" s="1"/>
  <c r="AQ1101" i="555"/>
  <c r="AR1101" i="555" s="1"/>
  <c r="AQ1120" i="555"/>
  <c r="AR1120" i="555" s="1"/>
  <c r="AQ446" i="555"/>
  <c r="AR446" i="555" s="1"/>
  <c r="AQ32" i="555"/>
  <c r="AR32" i="555" s="1"/>
  <c r="AQ556" i="555"/>
  <c r="AR556" i="555" s="1"/>
  <c r="AQ624" i="555"/>
  <c r="AR624" i="555" s="1"/>
  <c r="AQ1116" i="555"/>
  <c r="AR1116" i="555" s="1"/>
  <c r="AQ400" i="555"/>
  <c r="AR400" i="555" s="1"/>
  <c r="AQ675" i="555"/>
  <c r="AR675" i="555" s="1"/>
  <c r="AQ1200" i="555"/>
  <c r="AR1200" i="555" s="1"/>
  <c r="AQ1113" i="555"/>
  <c r="AR1113" i="555" s="1"/>
  <c r="AQ1204" i="555"/>
  <c r="AR1204" i="555" s="1"/>
  <c r="AQ805" i="555"/>
  <c r="AR805" i="555" s="1"/>
  <c r="AQ1002" i="555"/>
  <c r="AR1002" i="555" s="1"/>
  <c r="AQ543" i="555"/>
  <c r="AR543" i="555" s="1"/>
  <c r="AQ634" i="555"/>
  <c r="AR634" i="555" s="1"/>
  <c r="AQ818" i="555"/>
  <c r="AR818" i="555" s="1"/>
  <c r="AQ674" i="555"/>
  <c r="AR674" i="555" s="1"/>
  <c r="AQ51" i="555"/>
  <c r="AR51" i="555" s="1"/>
  <c r="AQ1210" i="555"/>
  <c r="AR1210" i="555" s="1"/>
  <c r="AQ535" i="555"/>
  <c r="AR535" i="555" s="1"/>
  <c r="AQ1165" i="555"/>
  <c r="AR1165" i="555" s="1"/>
  <c r="AQ817" i="555"/>
  <c r="AR817" i="555" s="1"/>
  <c r="AQ524" i="555"/>
  <c r="AR524" i="555" s="1"/>
  <c r="AQ993" i="555"/>
  <c r="AR993" i="555" s="1"/>
  <c r="AQ703" i="555"/>
  <c r="AR703" i="555" s="1"/>
  <c r="AQ1074" i="555"/>
  <c r="AR1074" i="555" s="1"/>
  <c r="AQ1110" i="555"/>
  <c r="AR1110" i="555" s="1"/>
  <c r="AQ439" i="555"/>
  <c r="AR439" i="555" s="1"/>
  <c r="AQ486" i="555"/>
  <c r="AR486" i="555" s="1"/>
  <c r="AQ352" i="555"/>
  <c r="AR352" i="555" s="1"/>
  <c r="AQ382" i="555"/>
  <c r="AR382" i="555" s="1"/>
  <c r="AQ387" i="555"/>
  <c r="AR387" i="555" s="1"/>
  <c r="AQ396" i="555"/>
  <c r="AR396" i="555" s="1"/>
  <c r="AQ324" i="555"/>
  <c r="AR324" i="555" s="1"/>
  <c r="AQ346" i="555"/>
  <c r="AR346" i="555" s="1"/>
  <c r="AQ311" i="555"/>
  <c r="AR311" i="555" s="1"/>
  <c r="AQ348" i="555"/>
  <c r="AR348" i="555" s="1"/>
  <c r="AQ361" i="555"/>
  <c r="AR361" i="555" s="1"/>
  <c r="AQ365" i="555"/>
  <c r="AR365" i="555" s="1"/>
  <c r="AQ330" i="555"/>
  <c r="AR330" i="555" s="1"/>
  <c r="AQ335" i="555"/>
  <c r="AR335" i="555" s="1"/>
  <c r="AQ339" i="555"/>
  <c r="AR339" i="555" s="1"/>
  <c r="AQ332" i="555"/>
  <c r="AR332" i="555" s="1"/>
  <c r="AQ297" i="555"/>
  <c r="AR297" i="555" s="1"/>
  <c r="AQ308" i="555"/>
  <c r="AR308" i="555" s="1"/>
  <c r="AQ225" i="555"/>
  <c r="AR225" i="555" s="1"/>
  <c r="AQ281" i="555"/>
  <c r="AR281" i="555" s="1"/>
  <c r="AQ215" i="555"/>
  <c r="AR215" i="555" s="1"/>
  <c r="AQ248" i="555"/>
  <c r="AR248" i="555" s="1"/>
  <c r="AQ247" i="555"/>
  <c r="AR247" i="555" s="1"/>
  <c r="AQ171" i="555"/>
  <c r="AR171" i="555" s="1"/>
  <c r="AQ199" i="555"/>
  <c r="AR199" i="555" s="1"/>
  <c r="AQ120" i="555"/>
  <c r="AR120" i="555" s="1"/>
  <c r="AQ86" i="555"/>
  <c r="AR86" i="555" s="1"/>
  <c r="AQ66" i="555"/>
  <c r="AR66" i="555" s="1"/>
  <c r="AQ69" i="555"/>
  <c r="AR69" i="555" s="1"/>
  <c r="AQ77" i="555"/>
  <c r="AR77" i="555" s="1"/>
  <c r="AQ118" i="555"/>
  <c r="AR118" i="555" s="1"/>
  <c r="AQ91" i="555"/>
  <c r="AR91" i="555" s="1"/>
  <c r="AQ93" i="555"/>
  <c r="AR93" i="555" s="1"/>
  <c r="AQ73" i="555"/>
  <c r="AR73" i="555" s="1"/>
  <c r="AQ96" i="555"/>
  <c r="AR96" i="555" s="1"/>
  <c r="AQ90" i="555"/>
  <c r="AR90" i="555" s="1"/>
  <c r="AQ79" i="555"/>
  <c r="AR79" i="555" s="1"/>
  <c r="AQ80" i="555"/>
  <c r="AR80" i="555" s="1"/>
  <c r="AQ50" i="555"/>
  <c r="AR50" i="555" s="1"/>
  <c r="AQ42" i="555"/>
  <c r="AR42" i="555" s="1"/>
  <c r="AQ26" i="555"/>
  <c r="AR26" i="555" s="1"/>
  <c r="AQ30" i="555"/>
  <c r="AR30" i="555" s="1"/>
  <c r="AQ23" i="555"/>
  <c r="AR23" i="555" s="1"/>
  <c r="AQ14" i="555"/>
  <c r="AR14" i="555" s="1"/>
  <c r="AG26" i="555"/>
  <c r="AH26" i="555" s="1"/>
  <c r="AG119" i="555"/>
  <c r="AH119" i="555" s="1"/>
  <c r="V706" i="555"/>
  <c r="AG148" i="555"/>
  <c r="AH148" i="555" s="1"/>
  <c r="AG150" i="555"/>
  <c r="AH150" i="555" s="1"/>
  <c r="AR707" i="555" l="1"/>
  <c r="AL1233" i="555"/>
  <c r="AM1233" i="555" s="1"/>
  <c r="AM762" i="555"/>
  <c r="AR712" i="555"/>
  <c r="AM707" i="555"/>
  <c r="AR68" i="555"/>
  <c r="AJ1235" i="555"/>
  <c r="AG68" i="555"/>
  <c r="AH68" i="555" s="1"/>
  <c r="B7" i="19" l="1"/>
  <c r="O101" i="240" l="1"/>
  <c r="N101" i="240" l="1"/>
  <c r="L101" i="240" l="1"/>
  <c r="K101" i="240" l="1"/>
  <c r="J101" i="240" l="1"/>
  <c r="H101" i="240" l="1"/>
  <c r="G101" i="240" l="1"/>
  <c r="F101" i="240" l="1"/>
  <c r="E101" i="240" l="1"/>
  <c r="A3" i="19" l="1"/>
  <c r="C13" i="19" s="1"/>
  <c r="D13" i="19" s="1"/>
  <c r="D8" i="6"/>
  <c r="E8" i="6" s="1"/>
  <c r="A5" i="241"/>
  <c r="A7" i="389" l="1"/>
  <c r="A8" i="389" s="1"/>
  <c r="A9" i="389" s="1"/>
  <c r="A10" i="389" s="1"/>
  <c r="A11" i="389" s="1"/>
  <c r="A12" i="389" s="1"/>
  <c r="A13" i="389" s="1"/>
  <c r="A14" i="389" s="1"/>
  <c r="A15" i="389" s="1"/>
  <c r="A16" i="389" s="1"/>
  <c r="A17" i="389" s="1"/>
  <c r="A18" i="389" s="1"/>
  <c r="A19" i="389" s="1"/>
  <c r="A20" i="389" s="1"/>
  <c r="A21" i="389" s="1"/>
  <c r="A22" i="389" s="1"/>
  <c r="A23" i="389" s="1"/>
  <c r="A24" i="389" s="1"/>
  <c r="A25" i="389" s="1"/>
  <c r="A26" i="389" s="1"/>
  <c r="A27" i="389" s="1"/>
  <c r="A28" i="389" s="1"/>
  <c r="A29" i="389" s="1"/>
  <c r="A30" i="389" s="1"/>
  <c r="A31" i="389" s="1"/>
  <c r="A32" i="389" s="1"/>
  <c r="A33" i="389" s="1"/>
  <c r="M101" i="240" l="1"/>
  <c r="I101" i="240" l="1"/>
  <c r="A10" i="6" l="1"/>
  <c r="D10" i="6" s="1"/>
  <c r="A34" i="6"/>
  <c r="D34" i="6" s="1"/>
  <c r="A47" i="6"/>
  <c r="D47" i="6" s="1"/>
  <c r="A90" i="6"/>
  <c r="D90" i="6" s="1"/>
  <c r="A98" i="6"/>
  <c r="A99" i="6" s="1"/>
  <c r="A100" i="6" s="1"/>
  <c r="A101" i="6" s="1"/>
  <c r="A102" i="6" s="1"/>
  <c r="A10" i="240"/>
  <c r="Q10" i="240" s="1"/>
  <c r="E10" i="6" s="1"/>
  <c r="A34" i="240"/>
  <c r="Q34" i="240" s="1"/>
  <c r="E34" i="6" s="1"/>
  <c r="A47" i="240"/>
  <c r="Q47" i="240" s="1"/>
  <c r="E47" i="6" s="1"/>
  <c r="A90" i="240"/>
  <c r="Q90" i="240" s="1"/>
  <c r="A98" i="240"/>
  <c r="A99" i="240" s="1"/>
  <c r="A100" i="240" s="1"/>
  <c r="A101" i="240" s="1"/>
  <c r="A102" i="240" s="1"/>
  <c r="A103" i="240" s="1"/>
  <c r="O47" i="240" l="1"/>
  <c r="K47" i="240"/>
  <c r="G47" i="240"/>
  <c r="E47" i="240"/>
  <c r="N47" i="240"/>
  <c r="J47" i="240"/>
  <c r="F47" i="240"/>
  <c r="M47" i="240"/>
  <c r="I47" i="240"/>
  <c r="P47" i="240"/>
  <c r="L47" i="240"/>
  <c r="H47" i="240"/>
  <c r="P34" i="240"/>
  <c r="M34" i="240"/>
  <c r="I34" i="240"/>
  <c r="E34" i="240"/>
  <c r="L34" i="240"/>
  <c r="H34" i="240"/>
  <c r="O34" i="240"/>
  <c r="K34" i="240"/>
  <c r="G34" i="240"/>
  <c r="N34" i="240"/>
  <c r="J34" i="240"/>
  <c r="F34" i="240"/>
  <c r="M10" i="240"/>
  <c r="I10" i="240"/>
  <c r="E10" i="240"/>
  <c r="L10" i="240"/>
  <c r="H10" i="240"/>
  <c r="O10" i="240"/>
  <c r="K10" i="240"/>
  <c r="G10" i="240"/>
  <c r="P10" i="240"/>
  <c r="N10" i="240"/>
  <c r="J10" i="240"/>
  <c r="F10" i="240"/>
  <c r="N90" i="240"/>
  <c r="J90" i="240"/>
  <c r="F90" i="240"/>
  <c r="M90" i="240"/>
  <c r="I90" i="240"/>
  <c r="L90" i="240"/>
  <c r="H90" i="240"/>
  <c r="E90" i="240"/>
  <c r="P90" i="240"/>
  <c r="O90" i="240"/>
  <c r="K90" i="240"/>
  <c r="G90" i="240"/>
  <c r="A91" i="6"/>
  <c r="A92" i="6" s="1"/>
  <c r="A93" i="6" s="1"/>
  <c r="A94" i="6" s="1"/>
  <c r="A95" i="6" s="1"/>
  <c r="A96" i="6" s="1"/>
  <c r="A91" i="240"/>
  <c r="A92" i="240" s="1"/>
  <c r="A93" i="240" s="1"/>
  <c r="A94" i="240" s="1"/>
  <c r="A95" i="240" s="1"/>
  <c r="A96" i="240" s="1"/>
  <c r="A49" i="240"/>
  <c r="Q49" i="240" s="1"/>
  <c r="E49" i="6" s="1"/>
  <c r="A35" i="240"/>
  <c r="Q35" i="240" s="1"/>
  <c r="E35" i="6" s="1"/>
  <c r="A49" i="6"/>
  <c r="D49" i="6" s="1"/>
  <c r="A35" i="6"/>
  <c r="D35" i="6" s="1"/>
  <c r="O49" i="240" l="1"/>
  <c r="K49" i="240"/>
  <c r="G49" i="240"/>
  <c r="E49" i="240"/>
  <c r="P49" i="240"/>
  <c r="N49" i="240"/>
  <c r="J49" i="240"/>
  <c r="F49" i="240"/>
  <c r="M49" i="240"/>
  <c r="I49" i="240"/>
  <c r="L49" i="240"/>
  <c r="H49" i="240"/>
  <c r="O35" i="240"/>
  <c r="K35" i="240"/>
  <c r="G35" i="240"/>
  <c r="E35" i="240"/>
  <c r="N35" i="240"/>
  <c r="J35" i="240"/>
  <c r="F35" i="240"/>
  <c r="M35" i="240"/>
  <c r="I35" i="240"/>
  <c r="P35" i="240"/>
  <c r="L35" i="240"/>
  <c r="H35" i="240"/>
  <c r="A50" i="6"/>
  <c r="D50" i="6" s="1"/>
  <c r="A50" i="240"/>
  <c r="Q50" i="240" s="1"/>
  <c r="E50" i="6" s="1"/>
  <c r="A36" i="240"/>
  <c r="Q36" i="240" s="1"/>
  <c r="E36" i="6" s="1"/>
  <c r="A36" i="6"/>
  <c r="D36" i="6" s="1"/>
  <c r="M36" i="240" l="1"/>
  <c r="I36" i="240"/>
  <c r="L36" i="240"/>
  <c r="H36" i="240"/>
  <c r="P36" i="240"/>
  <c r="O36" i="240"/>
  <c r="K36" i="240"/>
  <c r="G36" i="240"/>
  <c r="N36" i="240"/>
  <c r="J36" i="240"/>
  <c r="F36" i="240"/>
  <c r="E36" i="240"/>
  <c r="P50" i="240"/>
  <c r="M50" i="240"/>
  <c r="I50" i="240"/>
  <c r="L50" i="240"/>
  <c r="H50" i="240"/>
  <c r="O50" i="240"/>
  <c r="K50" i="240"/>
  <c r="G50" i="240"/>
  <c r="N50" i="240"/>
  <c r="J50" i="240"/>
  <c r="F50" i="240"/>
  <c r="E50" i="240"/>
  <c r="A51" i="6"/>
  <c r="D51" i="6" s="1"/>
  <c r="A51" i="240"/>
  <c r="Q51" i="240" s="1"/>
  <c r="E51" i="6" s="1"/>
  <c r="A37" i="240"/>
  <c r="Q37" i="240" s="1"/>
  <c r="E37" i="6" s="1"/>
  <c r="A37" i="6"/>
  <c r="D37" i="6" s="1"/>
  <c r="O51" i="240" l="1"/>
  <c r="K51" i="240"/>
  <c r="G51" i="240"/>
  <c r="E51" i="240"/>
  <c r="N51" i="240"/>
  <c r="J51" i="240"/>
  <c r="F51" i="240"/>
  <c r="M51" i="240"/>
  <c r="I51" i="240"/>
  <c r="P51" i="240"/>
  <c r="L51" i="240"/>
  <c r="H51" i="240"/>
  <c r="O37" i="240"/>
  <c r="K37" i="240"/>
  <c r="G37" i="240"/>
  <c r="P37" i="240"/>
  <c r="N37" i="240"/>
  <c r="J37" i="240"/>
  <c r="F37" i="240"/>
  <c r="M37" i="240"/>
  <c r="I37" i="240"/>
  <c r="L37" i="240"/>
  <c r="H37" i="240"/>
  <c r="E37" i="240"/>
  <c r="A52" i="6"/>
  <c r="D52" i="6" s="1"/>
  <c r="A38" i="240"/>
  <c r="Q38" i="240" s="1"/>
  <c r="E38" i="6" s="1"/>
  <c r="A52" i="240"/>
  <c r="Q52" i="240" s="1"/>
  <c r="E52" i="6" s="1"/>
  <c r="A56" i="6"/>
  <c r="D56" i="6" s="1"/>
  <c r="A38" i="6"/>
  <c r="D38" i="6" s="1"/>
  <c r="M52" i="240" l="1"/>
  <c r="I52" i="240"/>
  <c r="L52" i="240"/>
  <c r="H52" i="240"/>
  <c r="P52" i="240"/>
  <c r="O52" i="240"/>
  <c r="K52" i="240"/>
  <c r="G52" i="240"/>
  <c r="N52" i="240"/>
  <c r="J52" i="240"/>
  <c r="F52" i="240"/>
  <c r="E52" i="240"/>
  <c r="P38" i="240"/>
  <c r="M38" i="240"/>
  <c r="I38" i="240"/>
  <c r="E38" i="240"/>
  <c r="L38" i="240"/>
  <c r="H38" i="240"/>
  <c r="O38" i="240"/>
  <c r="K38" i="240"/>
  <c r="G38" i="240"/>
  <c r="N38" i="240"/>
  <c r="J38" i="240"/>
  <c r="F38" i="240"/>
  <c r="A56" i="240"/>
  <c r="Q56" i="240" s="1"/>
  <c r="E56" i="6" s="1"/>
  <c r="A58" i="6"/>
  <c r="D58" i="6" s="1"/>
  <c r="M56" i="240" l="1"/>
  <c r="I56" i="240"/>
  <c r="L56" i="240"/>
  <c r="H56" i="240"/>
  <c r="P56" i="240"/>
  <c r="O56" i="240"/>
  <c r="K56" i="240"/>
  <c r="G56" i="240"/>
  <c r="N56" i="240"/>
  <c r="J56" i="240"/>
  <c r="F56" i="240"/>
  <c r="E56" i="240"/>
  <c r="A58" i="240"/>
  <c r="Q58" i="240" s="1"/>
  <c r="E58" i="6" s="1"/>
  <c r="A60" i="6"/>
  <c r="D60" i="6" s="1"/>
  <c r="P58" i="240" l="1"/>
  <c r="M58" i="240"/>
  <c r="I58" i="240"/>
  <c r="E58" i="240"/>
  <c r="L58" i="240"/>
  <c r="H58" i="240"/>
  <c r="O58" i="240"/>
  <c r="K58" i="240"/>
  <c r="G58" i="240"/>
  <c r="N58" i="240"/>
  <c r="J58" i="240"/>
  <c r="F58" i="240"/>
  <c r="A60" i="240"/>
  <c r="Q60" i="240" s="1"/>
  <c r="E60" i="6" s="1"/>
  <c r="A62" i="6"/>
  <c r="D62" i="6" s="1"/>
  <c r="O60" i="240" l="1"/>
  <c r="K60" i="240"/>
  <c r="G60" i="240"/>
  <c r="N60" i="240"/>
  <c r="J60" i="240"/>
  <c r="F60" i="240"/>
  <c r="M60" i="240"/>
  <c r="I60" i="240"/>
  <c r="P60" i="240"/>
  <c r="L60" i="240"/>
  <c r="H60" i="240"/>
  <c r="E60" i="240"/>
  <c r="A62" i="240"/>
  <c r="Q62" i="240" s="1"/>
  <c r="E62" i="6" s="1"/>
  <c r="A63" i="6"/>
  <c r="D63" i="6" s="1"/>
  <c r="O62" i="240" l="1"/>
  <c r="K62" i="240"/>
  <c r="G62" i="240"/>
  <c r="E62" i="240"/>
  <c r="P62" i="240"/>
  <c r="N62" i="240"/>
  <c r="J62" i="240"/>
  <c r="F62" i="240"/>
  <c r="M62" i="240"/>
  <c r="I62" i="240"/>
  <c r="L62" i="240"/>
  <c r="H62" i="240"/>
  <c r="A63" i="240"/>
  <c r="Q63" i="240" s="1"/>
  <c r="E63" i="6" s="1"/>
  <c r="A64" i="6"/>
  <c r="D64" i="6" s="1"/>
  <c r="P63" i="240" l="1"/>
  <c r="M63" i="240"/>
  <c r="I63" i="240"/>
  <c r="E63" i="240"/>
  <c r="L63" i="240"/>
  <c r="H63" i="240"/>
  <c r="O63" i="240"/>
  <c r="K63" i="240"/>
  <c r="G63" i="240"/>
  <c r="N63" i="240"/>
  <c r="J63" i="240"/>
  <c r="F63" i="240"/>
  <c r="A64" i="240"/>
  <c r="Q64" i="240" s="1"/>
  <c r="E64" i="6" s="1"/>
  <c r="A65" i="6"/>
  <c r="D65" i="6" s="1"/>
  <c r="O64" i="240" l="1"/>
  <c r="K64" i="240"/>
  <c r="G64" i="240"/>
  <c r="N64" i="240"/>
  <c r="J64" i="240"/>
  <c r="F64" i="240"/>
  <c r="M64" i="240"/>
  <c r="I64" i="240"/>
  <c r="P64" i="240"/>
  <c r="L64" i="240"/>
  <c r="H64" i="240"/>
  <c r="E64" i="240"/>
  <c r="A65" i="240"/>
  <c r="Q65" i="240" s="1"/>
  <c r="E65" i="6" s="1"/>
  <c r="A66" i="6"/>
  <c r="D66" i="6" s="1"/>
  <c r="M65" i="240" l="1"/>
  <c r="I65" i="240"/>
  <c r="E65" i="240"/>
  <c r="L65" i="240"/>
  <c r="H65" i="240"/>
  <c r="P65" i="240"/>
  <c r="O65" i="240"/>
  <c r="K65" i="240"/>
  <c r="G65" i="240"/>
  <c r="N65" i="240"/>
  <c r="J65" i="240"/>
  <c r="F65" i="240"/>
  <c r="A66" i="240"/>
  <c r="Q66" i="240" s="1"/>
  <c r="E66" i="6" s="1"/>
  <c r="A67" i="6"/>
  <c r="D67" i="6" s="1"/>
  <c r="O66" i="240" l="1"/>
  <c r="K66" i="240"/>
  <c r="G66" i="240"/>
  <c r="E66" i="240"/>
  <c r="P66" i="240"/>
  <c r="N66" i="240"/>
  <c r="J66" i="240"/>
  <c r="F66" i="240"/>
  <c r="M66" i="240"/>
  <c r="I66" i="240"/>
  <c r="L66" i="240"/>
  <c r="H66" i="240"/>
  <c r="A67" i="240"/>
  <c r="Q67" i="240" s="1"/>
  <c r="E67" i="6" s="1"/>
  <c r="A72" i="6"/>
  <c r="P67" i="240" l="1"/>
  <c r="M67" i="240"/>
  <c r="I67" i="240"/>
  <c r="E67" i="240"/>
  <c r="L67" i="240"/>
  <c r="H67" i="240"/>
  <c r="O67" i="240"/>
  <c r="K67" i="240"/>
  <c r="G67" i="240"/>
  <c r="N67" i="240"/>
  <c r="J67" i="240"/>
  <c r="F67" i="240"/>
  <c r="A72" i="240"/>
  <c r="A73" i="6"/>
  <c r="D73" i="6" s="1"/>
  <c r="P72" i="240" l="1"/>
  <c r="A73" i="240"/>
  <c r="A88" i="6"/>
  <c r="D88" i="6" s="1"/>
  <c r="Q73" i="240" l="1"/>
  <c r="E73" i="6" s="1"/>
  <c r="K73" i="240"/>
  <c r="N73" i="240"/>
  <c r="J73" i="240"/>
  <c r="F73" i="240"/>
  <c r="M73" i="240"/>
  <c r="I73" i="240"/>
  <c r="L73" i="240"/>
  <c r="H73" i="240"/>
  <c r="P73" i="240"/>
  <c r="O73" i="240"/>
  <c r="G73" i="240"/>
  <c r="A88" i="240"/>
  <c r="Q88" i="240" s="1"/>
  <c r="E88" i="6" s="1"/>
  <c r="N88" i="240" l="1"/>
  <c r="J88" i="240"/>
  <c r="F88" i="240"/>
  <c r="E88" i="240"/>
  <c r="P88" i="240"/>
  <c r="M88" i="240"/>
  <c r="I88" i="240"/>
  <c r="L88" i="240"/>
  <c r="H88" i="240"/>
  <c r="O88" i="240"/>
  <c r="K88" i="240"/>
  <c r="G88" i="240"/>
  <c r="G100" i="240" s="1"/>
  <c r="P100" i="240" l="1"/>
  <c r="N100" i="240"/>
  <c r="O100" i="240"/>
  <c r="L100" i="240"/>
  <c r="M100" i="240"/>
  <c r="J100" i="240"/>
  <c r="K100" i="240"/>
  <c r="Q100" i="240"/>
  <c r="H100" i="240"/>
  <c r="E100" i="240"/>
  <c r="F100" i="240"/>
  <c r="I100" i="240"/>
  <c r="AG9" i="555" l="1"/>
  <c r="AH9" i="555" s="1"/>
  <c r="AQ10" i="555" l="1"/>
  <c r="AR10" i="555" s="1"/>
  <c r="AQ12" i="555" l="1"/>
  <c r="AR12" i="555" s="1"/>
  <c r="AG12" i="555" l="1"/>
  <c r="AH12" i="555" s="1"/>
  <c r="AQ13" i="555" l="1"/>
  <c r="AR13" i="555" s="1"/>
  <c r="AG13" i="555" l="1"/>
  <c r="AH13" i="555" s="1"/>
  <c r="AQ287" i="555" l="1"/>
  <c r="AR287" i="555" s="1"/>
  <c r="AQ288" i="555"/>
  <c r="AR288" i="555" s="1"/>
  <c r="AQ394" i="555" l="1"/>
  <c r="AR394" i="555" s="1"/>
  <c r="AJ447" i="555" l="1"/>
  <c r="AI447" i="555"/>
  <c r="AK447" i="555"/>
  <c r="AL447" i="555" l="1"/>
  <c r="AJ449" i="555"/>
  <c r="AK449" i="555"/>
  <c r="AI449" i="555"/>
  <c r="AL449" i="555" l="1"/>
  <c r="AR449" i="555" s="1"/>
  <c r="AR447" i="555"/>
  <c r="AM447" i="555"/>
  <c r="AM449" i="555" l="1"/>
  <c r="AJ483" i="555"/>
  <c r="AI483" i="555"/>
  <c r="AK483" i="555"/>
  <c r="AL483" i="555" l="1"/>
  <c r="AR483" i="555" l="1"/>
  <c r="AM483" i="555"/>
  <c r="AJ637" i="555" l="1"/>
  <c r="AJ706" i="555" s="1"/>
  <c r="AF706" i="555"/>
  <c r="Y637" i="555"/>
  <c r="Y706" i="555" s="1"/>
  <c r="AA637" i="555"/>
  <c r="Z637" i="555"/>
  <c r="AI637" i="555"/>
  <c r="AK637" i="555"/>
  <c r="AK706" i="555" s="1"/>
  <c r="AB637" i="555" l="1"/>
  <c r="AI706" i="555"/>
  <c r="AL637" i="555"/>
  <c r="AA706" i="555"/>
  <c r="Z706" i="555"/>
  <c r="AF1235" i="555"/>
  <c r="Y1235" i="555"/>
  <c r="AP706" i="555"/>
  <c r="AQ637" i="555"/>
  <c r="AC637" i="555" l="1"/>
  <c r="AH637" i="555"/>
  <c r="AB706" i="555"/>
  <c r="AC706" i="555" s="1"/>
  <c r="AI1235" i="555"/>
  <c r="AR637" i="555"/>
  <c r="AM637" i="555"/>
  <c r="AL706" i="555"/>
  <c r="AM706" i="555" s="1"/>
  <c r="AA1235" i="555"/>
  <c r="C8" i="389" s="1"/>
  <c r="E8" i="389" s="1"/>
  <c r="C18" i="389"/>
  <c r="E18" i="389" s="1"/>
  <c r="AP1235" i="555"/>
  <c r="AK1235" i="555"/>
  <c r="AB1235" i="555" l="1"/>
  <c r="AL1235" i="555"/>
  <c r="P101" i="240" l="1"/>
  <c r="AG10" i="555" l="1"/>
  <c r="AH10" i="555" l="1"/>
  <c r="AK2" i="555" l="1"/>
  <c r="AE1032" i="555" l="1"/>
  <c r="AE655" i="555"/>
  <c r="AO631" i="555"/>
  <c r="AE1176" i="555"/>
  <c r="AO1220" i="555"/>
  <c r="C24" i="19" s="1"/>
  <c r="AE900" i="555"/>
  <c r="AE484" i="555"/>
  <c r="AE658" i="555"/>
  <c r="AO1030" i="555"/>
  <c r="AO900" i="555"/>
  <c r="C28" i="19" s="1"/>
  <c r="C40" i="19" s="1"/>
  <c r="AE11" i="555"/>
  <c r="AO1033" i="555"/>
  <c r="AO41" i="555"/>
  <c r="AE828" i="555"/>
  <c r="AO655" i="555"/>
  <c r="AE1030" i="555"/>
  <c r="AO1032" i="555"/>
  <c r="AE39" i="555"/>
  <c r="AE1033" i="555"/>
  <c r="AE1071" i="555"/>
  <c r="AE1063" i="555"/>
  <c r="AO1145" i="555"/>
  <c r="AE1145" i="555"/>
  <c r="P5" i="241"/>
  <c r="AO1070" i="555"/>
  <c r="AO828" i="555"/>
  <c r="AE71" i="555"/>
  <c r="AE1070" i="555"/>
  <c r="AO658" i="555"/>
  <c r="AO1063" i="555"/>
  <c r="AE41" i="555"/>
  <c r="AO21" i="555"/>
  <c r="AE631" i="555"/>
  <c r="E3" i="240"/>
  <c r="B6" i="6"/>
  <c r="B9" i="19" s="1"/>
  <c r="AE21" i="555"/>
  <c r="AO1071" i="555"/>
  <c r="AE1220" i="555"/>
  <c r="AO11" i="555"/>
  <c r="AO39" i="555"/>
  <c r="AO71" i="555"/>
  <c r="AO484" i="555"/>
  <c r="C27" i="19" s="1"/>
  <c r="C37" i="19" s="1"/>
  <c r="AO1176" i="555"/>
  <c r="AO1233" i="555" l="1"/>
  <c r="AE1233" i="555"/>
  <c r="D22" i="19"/>
  <c r="P22" i="241"/>
  <c r="D26" i="19"/>
  <c r="P26" i="241"/>
  <c r="C22" i="19"/>
  <c r="D5" i="241"/>
  <c r="F3" i="240"/>
  <c r="C17" i="19"/>
  <c r="C19" i="19" s="1"/>
  <c r="C35" i="19" s="1"/>
  <c r="AO706" i="555"/>
  <c r="AO1235" i="555" s="1"/>
  <c r="AE706" i="555"/>
  <c r="AE1235" i="555" s="1"/>
  <c r="P17" i="241"/>
  <c r="P19" i="241" s="1"/>
  <c r="P35" i="241" s="1"/>
  <c r="D17" i="19"/>
  <c r="D19" i="19" s="1"/>
  <c r="D35" i="19" s="1"/>
  <c r="P27" i="241"/>
  <c r="P37" i="241" s="1"/>
  <c r="D27" i="19"/>
  <c r="D37" i="19" s="1"/>
  <c r="C26" i="19"/>
  <c r="C38" i="19" s="1"/>
  <c r="D28" i="19"/>
  <c r="D40" i="19" s="1"/>
  <c r="P28" i="241"/>
  <c r="P40" i="241" s="1"/>
  <c r="AK1" i="555"/>
  <c r="D24" i="19"/>
  <c r="P24" i="241"/>
  <c r="P38" i="241" l="1"/>
  <c r="D38" i="19"/>
  <c r="C14" i="389"/>
  <c r="E14" i="389" s="1"/>
  <c r="D17" i="241"/>
  <c r="D19" i="241" s="1"/>
  <c r="D35" i="241" s="1"/>
  <c r="D22" i="241"/>
  <c r="D28" i="241"/>
  <c r="D40" i="241" s="1"/>
  <c r="D26" i="241"/>
  <c r="D24" i="241"/>
  <c r="C29" i="19"/>
  <c r="C31" i="19" s="1"/>
  <c r="C36" i="19"/>
  <c r="AD71" i="555"/>
  <c r="AD1032" i="555"/>
  <c r="AG1032" i="555" s="1"/>
  <c r="AH1032" i="555" s="1"/>
  <c r="AN828" i="555"/>
  <c r="AD658" i="555"/>
  <c r="AD828" i="555"/>
  <c r="AN1071" i="555"/>
  <c r="AQ1071" i="555" s="1"/>
  <c r="AR1071" i="555" s="1"/>
  <c r="AN484" i="555"/>
  <c r="P4" i="241"/>
  <c r="AN655" i="555"/>
  <c r="AQ655" i="555" s="1"/>
  <c r="AR655" i="555" s="1"/>
  <c r="AN1176" i="555"/>
  <c r="AQ1176" i="555" s="1"/>
  <c r="AR1176" i="555" s="1"/>
  <c r="AN39" i="555"/>
  <c r="AD39" i="555"/>
  <c r="AD631" i="555"/>
  <c r="AN1033" i="555"/>
  <c r="AQ1033" i="555" s="1"/>
  <c r="AR1033" i="555" s="1"/>
  <c r="AD900" i="555"/>
  <c r="AN1220" i="555"/>
  <c r="AD11" i="555"/>
  <c r="AN41" i="555"/>
  <c r="AQ41" i="555" s="1"/>
  <c r="AR41" i="555" s="1"/>
  <c r="AD1070" i="555"/>
  <c r="AG1070" i="555" s="1"/>
  <c r="AH1070" i="555" s="1"/>
  <c r="E2" i="240"/>
  <c r="B5" i="6"/>
  <c r="B8" i="19" s="1"/>
  <c r="AN1032" i="555"/>
  <c r="AQ1032" i="555" s="1"/>
  <c r="AR1032" i="555" s="1"/>
  <c r="AN21" i="555"/>
  <c r="AD1145" i="555"/>
  <c r="AG1145" i="555" s="1"/>
  <c r="AH1145" i="555" s="1"/>
  <c r="AN1145" i="555"/>
  <c r="AQ1145" i="555" s="1"/>
  <c r="AR1145" i="555" s="1"/>
  <c r="AN631" i="555"/>
  <c r="AD41" i="555"/>
  <c r="AG41" i="555" s="1"/>
  <c r="AH41" i="555" s="1"/>
  <c r="AD484" i="555"/>
  <c r="AD1220" i="555"/>
  <c r="AN11" i="555"/>
  <c r="AD21" i="555"/>
  <c r="AD1071" i="555"/>
  <c r="AG1071" i="555" s="1"/>
  <c r="AH1071" i="555" s="1"/>
  <c r="AD1030" i="555"/>
  <c r="AG1030" i="555" s="1"/>
  <c r="AH1030" i="555" s="1"/>
  <c r="AN658" i="555"/>
  <c r="AN1070" i="555"/>
  <c r="AQ1070" i="555" s="1"/>
  <c r="AR1070" i="555" s="1"/>
  <c r="AN1063" i="555"/>
  <c r="AQ1063" i="555" s="1"/>
  <c r="AR1063" i="555" s="1"/>
  <c r="AD1063" i="555"/>
  <c r="AG1063" i="555" s="1"/>
  <c r="AH1063" i="555" s="1"/>
  <c r="AD1176" i="555"/>
  <c r="AG1176" i="555" s="1"/>
  <c r="AH1176" i="555" s="1"/>
  <c r="AD655" i="555"/>
  <c r="AG655" i="555" s="1"/>
  <c r="AH655" i="555" s="1"/>
  <c r="AN71" i="555"/>
  <c r="AD1033" i="555"/>
  <c r="AG1033" i="555" s="1"/>
  <c r="AH1033" i="555" s="1"/>
  <c r="AN1030" i="555"/>
  <c r="AQ1030" i="555" s="1"/>
  <c r="AR1030" i="555" s="1"/>
  <c r="AN900" i="555"/>
  <c r="G3" i="240"/>
  <c r="E5" i="241"/>
  <c r="P36" i="241"/>
  <c r="P29" i="241"/>
  <c r="P31" i="241" s="1"/>
  <c r="D36" i="19"/>
  <c r="D29" i="19"/>
  <c r="D31" i="19" s="1"/>
  <c r="D38" i="241" l="1"/>
  <c r="E22" i="241"/>
  <c r="E28" i="241"/>
  <c r="E40" i="241" s="1"/>
  <c r="E17" i="241"/>
  <c r="E19" i="241" s="1"/>
  <c r="E35" i="241" s="1"/>
  <c r="E26" i="241"/>
  <c r="E24" i="241"/>
  <c r="D69" i="6"/>
  <c r="AQ658" i="555"/>
  <c r="AR658" i="555" s="1"/>
  <c r="AQ11" i="555"/>
  <c r="AN706" i="555"/>
  <c r="D11" i="6"/>
  <c r="AQ631" i="555"/>
  <c r="AR631" i="555" s="1"/>
  <c r="D80" i="6"/>
  <c r="F5" i="241"/>
  <c r="H3" i="240"/>
  <c r="AG1220" i="555"/>
  <c r="AH1220" i="555" s="1"/>
  <c r="Q72" i="240"/>
  <c r="E72" i="6" s="1"/>
  <c r="AD706" i="555"/>
  <c r="AG11" i="555"/>
  <c r="Q11" i="240"/>
  <c r="AG631" i="555"/>
  <c r="AH631" i="555" s="1"/>
  <c r="Q80" i="240"/>
  <c r="E80" i="6" s="1"/>
  <c r="AD1233" i="555"/>
  <c r="AG828" i="555"/>
  <c r="AG71" i="555"/>
  <c r="AH71" i="555" s="1"/>
  <c r="Q45" i="240"/>
  <c r="E45" i="6" s="1"/>
  <c r="D36" i="241"/>
  <c r="D41" i="241" s="1"/>
  <c r="D29" i="241"/>
  <c r="D31" i="241" s="1"/>
  <c r="D33" i="241" s="1"/>
  <c r="AQ71" i="555"/>
  <c r="AR71" i="555" s="1"/>
  <c r="D45" i="6"/>
  <c r="Q13" i="240"/>
  <c r="AG484" i="555"/>
  <c r="AH484" i="555" s="1"/>
  <c r="E43" i="240"/>
  <c r="F2" i="240"/>
  <c r="E70" i="240"/>
  <c r="E80" i="240"/>
  <c r="E73" i="240"/>
  <c r="E39" i="240"/>
  <c r="D4" i="241"/>
  <c r="E78" i="240"/>
  <c r="E41" i="240"/>
  <c r="E13" i="240"/>
  <c r="E98" i="240" s="1"/>
  <c r="E59" i="240"/>
  <c r="E102" i="240" s="1"/>
  <c r="E69" i="240"/>
  <c r="E72" i="240"/>
  <c r="E45" i="240"/>
  <c r="E71" i="240"/>
  <c r="E11" i="240"/>
  <c r="AQ1220" i="555"/>
  <c r="AR1220" i="555" s="1"/>
  <c r="D72" i="6"/>
  <c r="AG39" i="555"/>
  <c r="AH39" i="555" s="1"/>
  <c r="Q43" i="240"/>
  <c r="Q69" i="240"/>
  <c r="AG658" i="555"/>
  <c r="AH658" i="555" s="1"/>
  <c r="D59" i="6"/>
  <c r="D101" i="6" s="1"/>
  <c r="AQ900" i="555"/>
  <c r="AR900" i="555" s="1"/>
  <c r="AG21" i="555"/>
  <c r="AH21" i="555" s="1"/>
  <c r="Q41" i="240"/>
  <c r="E41" i="6" s="1"/>
  <c r="D41" i="6"/>
  <c r="AQ21" i="555"/>
  <c r="AR21" i="555" s="1"/>
  <c r="AG900" i="555"/>
  <c r="AH900" i="555" s="1"/>
  <c r="Q59" i="240"/>
  <c r="D43" i="6"/>
  <c r="AQ39" i="555"/>
  <c r="AR39" i="555" s="1"/>
  <c r="AQ484" i="555"/>
  <c r="AR484" i="555" s="1"/>
  <c r="D13" i="6"/>
  <c r="D98" i="6" s="1"/>
  <c r="AN1233" i="555"/>
  <c r="AQ828" i="555"/>
  <c r="D97" i="6" l="1"/>
  <c r="E38" i="241"/>
  <c r="E13" i="6"/>
  <c r="E98" i="6" s="1"/>
  <c r="Q98" i="240"/>
  <c r="AH828" i="555"/>
  <c r="AG1233" i="555"/>
  <c r="AH1233" i="555" s="1"/>
  <c r="E11" i="6"/>
  <c r="Q96" i="240"/>
  <c r="AN1235" i="555"/>
  <c r="E29" i="241"/>
  <c r="E31" i="241" s="1"/>
  <c r="E33" i="241" s="1"/>
  <c r="E36" i="241"/>
  <c r="E41" i="241" s="1"/>
  <c r="Q102" i="240"/>
  <c r="E59" i="6"/>
  <c r="E101" i="6" s="1"/>
  <c r="F72" i="240"/>
  <c r="G2" i="240"/>
  <c r="F45" i="240"/>
  <c r="F70" i="240"/>
  <c r="F13" i="240"/>
  <c r="F98" i="240" s="1"/>
  <c r="F69" i="240"/>
  <c r="F41" i="240"/>
  <c r="F80" i="240"/>
  <c r="E4" i="241"/>
  <c r="F39" i="240"/>
  <c r="F43" i="240"/>
  <c r="F11" i="240"/>
  <c r="F59" i="240"/>
  <c r="F102" i="240" s="1"/>
  <c r="AH11" i="555"/>
  <c r="AG706" i="555"/>
  <c r="G5" i="241"/>
  <c r="I3" i="240"/>
  <c r="AQ706" i="555"/>
  <c r="AR11" i="555"/>
  <c r="E69" i="6"/>
  <c r="E99" i="6" s="1"/>
  <c r="Q99" i="240"/>
  <c r="E97" i="240"/>
  <c r="AD1235" i="555"/>
  <c r="F24" i="241"/>
  <c r="F26" i="241"/>
  <c r="F28" i="241"/>
  <c r="F40" i="241" s="1"/>
  <c r="F17" i="241"/>
  <c r="F19" i="241" s="1"/>
  <c r="F35" i="241" s="1"/>
  <c r="F22" i="241"/>
  <c r="AR828" i="555"/>
  <c r="AQ1233" i="555"/>
  <c r="AR1233" i="555" s="1"/>
  <c r="E43" i="6"/>
  <c r="E97" i="6" s="1"/>
  <c r="Q97" i="240"/>
  <c r="E96" i="240"/>
  <c r="E92" i="240"/>
  <c r="E94" i="240" s="1"/>
  <c r="E99" i="240"/>
  <c r="D96" i="6"/>
  <c r="D99" i="6"/>
  <c r="F97" i="240" l="1"/>
  <c r="F38" i="241"/>
  <c r="E103" i="240"/>
  <c r="AQ1235" i="555"/>
  <c r="AN1237" i="555" s="1"/>
  <c r="AR706" i="555"/>
  <c r="H5" i="241"/>
  <c r="J3" i="240"/>
  <c r="E96" i="6"/>
  <c r="G17" i="241"/>
  <c r="G19" i="241" s="1"/>
  <c r="G35" i="241" s="1"/>
  <c r="G22" i="241"/>
  <c r="G26" i="241"/>
  <c r="G24" i="241"/>
  <c r="G28" i="241"/>
  <c r="G40" i="241" s="1"/>
  <c r="F99" i="240"/>
  <c r="G69" i="240"/>
  <c r="G72" i="240"/>
  <c r="G70" i="240"/>
  <c r="G45" i="240"/>
  <c r="G39" i="240"/>
  <c r="G13" i="240"/>
  <c r="G98" i="240" s="1"/>
  <c r="H2" i="240"/>
  <c r="G80" i="240"/>
  <c r="G41" i="240"/>
  <c r="F4" i="241"/>
  <c r="G59" i="240"/>
  <c r="G102" i="240" s="1"/>
  <c r="G11" i="240"/>
  <c r="G43" i="240"/>
  <c r="F29" i="241"/>
  <c r="F31" i="241" s="1"/>
  <c r="F33" i="241" s="1"/>
  <c r="F36" i="241"/>
  <c r="F41" i="241" s="1"/>
  <c r="AG1235" i="555"/>
  <c r="AD1237" i="555" s="1"/>
  <c r="AH706" i="555"/>
  <c r="C12" i="389"/>
  <c r="E12" i="389" s="1"/>
  <c r="F96" i="240"/>
  <c r="F92" i="240"/>
  <c r="F94" i="240" s="1"/>
  <c r="E16" i="389" l="1"/>
  <c r="E20" i="389" s="1"/>
  <c r="E27" i="389" s="1"/>
  <c r="G97" i="240"/>
  <c r="F103" i="240"/>
  <c r="G38" i="241"/>
  <c r="G99" i="240"/>
  <c r="K3" i="240"/>
  <c r="I5" i="241"/>
  <c r="C16" i="389"/>
  <c r="C20" i="389" s="1"/>
  <c r="C27" i="389" s="1"/>
  <c r="G36" i="241"/>
  <c r="G29" i="241"/>
  <c r="G31" i="241" s="1"/>
  <c r="G33" i="241" s="1"/>
  <c r="H26" i="241"/>
  <c r="H22" i="241"/>
  <c r="H17" i="241"/>
  <c r="H19" i="241" s="1"/>
  <c r="H35" i="241" s="1"/>
  <c r="H24" i="241"/>
  <c r="H28" i="241"/>
  <c r="H40" i="241" s="1"/>
  <c r="G92" i="240"/>
  <c r="G94" i="240" s="1"/>
  <c r="G96" i="240"/>
  <c r="H13" i="240"/>
  <c r="H98" i="240" s="1"/>
  <c r="H72" i="240"/>
  <c r="H39" i="240"/>
  <c r="H43" i="240"/>
  <c r="H80" i="240"/>
  <c r="H41" i="240"/>
  <c r="H69" i="240"/>
  <c r="H59" i="240"/>
  <c r="H102" i="240" s="1"/>
  <c r="I2" i="240"/>
  <c r="G4" i="241"/>
  <c r="H11" i="240"/>
  <c r="H45" i="240"/>
  <c r="AF1237" i="555"/>
  <c r="AE1237" i="555"/>
  <c r="AP1237" i="555"/>
  <c r="AO1237" i="555"/>
  <c r="G41" i="241" l="1"/>
  <c r="E22" i="389"/>
  <c r="E31" i="389"/>
  <c r="E29" i="389"/>
  <c r="H38" i="241"/>
  <c r="H99" i="240"/>
  <c r="G103" i="240"/>
  <c r="H96" i="240"/>
  <c r="H92" i="240"/>
  <c r="H94" i="240" s="1"/>
  <c r="L3" i="240"/>
  <c r="J5" i="241"/>
  <c r="I59" i="240"/>
  <c r="I102" i="240" s="1"/>
  <c r="I80" i="240"/>
  <c r="H4" i="241"/>
  <c r="I39" i="240"/>
  <c r="I13" i="240"/>
  <c r="I98" i="240" s="1"/>
  <c r="I11" i="240"/>
  <c r="I41" i="240"/>
  <c r="I72" i="240"/>
  <c r="I45" i="240"/>
  <c r="J2" i="240"/>
  <c r="I69" i="240"/>
  <c r="I43" i="240"/>
  <c r="C31" i="389"/>
  <c r="C22" i="389"/>
  <c r="C29" i="389"/>
  <c r="H97" i="240"/>
  <c r="H29" i="241"/>
  <c r="H31" i="241" s="1"/>
  <c r="H33" i="241" s="1"/>
  <c r="H36" i="241"/>
  <c r="H41" i="241" s="1"/>
  <c r="I22" i="241"/>
  <c r="I24" i="241"/>
  <c r="I26" i="241"/>
  <c r="I17" i="241"/>
  <c r="I19" i="241" s="1"/>
  <c r="I35" i="241" s="1"/>
  <c r="I28" i="241"/>
  <c r="I40" i="241" s="1"/>
  <c r="E26" i="389" l="1"/>
  <c r="E30" i="389"/>
  <c r="E28" i="389"/>
  <c r="I97" i="240"/>
  <c r="I38" i="241"/>
  <c r="I99" i="240"/>
  <c r="J26" i="241"/>
  <c r="J28" i="241"/>
  <c r="J40" i="241" s="1"/>
  <c r="J22" i="241"/>
  <c r="J17" i="241"/>
  <c r="J19" i="241" s="1"/>
  <c r="J35" i="241" s="1"/>
  <c r="J24" i="241"/>
  <c r="I36" i="241"/>
  <c r="I29" i="241"/>
  <c r="I31" i="241" s="1"/>
  <c r="I33" i="241" s="1"/>
  <c r="C28" i="389"/>
  <c r="C26" i="389"/>
  <c r="C30" i="389"/>
  <c r="J80" i="240"/>
  <c r="J11" i="240"/>
  <c r="J45" i="240"/>
  <c r="J43" i="240"/>
  <c r="J59" i="240"/>
  <c r="J102" i="240" s="1"/>
  <c r="J72" i="240"/>
  <c r="J69" i="240"/>
  <c r="J39" i="240"/>
  <c r="J41" i="240"/>
  <c r="I4" i="241"/>
  <c r="K2" i="240"/>
  <c r="J13" i="240"/>
  <c r="J98" i="240" s="1"/>
  <c r="I92" i="240"/>
  <c r="I94" i="240" s="1"/>
  <c r="I96" i="240"/>
  <c r="D91" i="6"/>
  <c r="M3" i="240"/>
  <c r="K5" i="241"/>
  <c r="H103" i="240"/>
  <c r="J38" i="241" l="1"/>
  <c r="I41" i="241"/>
  <c r="F30" i="389"/>
  <c r="F28" i="389"/>
  <c r="C32" i="19"/>
  <c r="E32" i="389"/>
  <c r="F26" i="389"/>
  <c r="I103" i="240"/>
  <c r="J97" i="240"/>
  <c r="J92" i="240"/>
  <c r="J94" i="240" s="1"/>
  <c r="J96" i="240"/>
  <c r="P32" i="241"/>
  <c r="D32" i="19"/>
  <c r="J29" i="241"/>
  <c r="J31" i="241" s="1"/>
  <c r="J33" i="241" s="1"/>
  <c r="J36" i="241"/>
  <c r="J41" i="241" s="1"/>
  <c r="K59" i="240"/>
  <c r="K102" i="240" s="1"/>
  <c r="K13" i="240"/>
  <c r="K98" i="240" s="1"/>
  <c r="K43" i="240"/>
  <c r="K72" i="240"/>
  <c r="K39" i="240"/>
  <c r="K69" i="240"/>
  <c r="K80" i="240"/>
  <c r="J4" i="241"/>
  <c r="K11" i="240"/>
  <c r="L2" i="240"/>
  <c r="K41" i="240"/>
  <c r="K45" i="240"/>
  <c r="K26" i="241"/>
  <c r="K17" i="241"/>
  <c r="K19" i="241" s="1"/>
  <c r="K35" i="241" s="1"/>
  <c r="K24" i="241"/>
  <c r="K28" i="241"/>
  <c r="K40" i="241" s="1"/>
  <c r="K22" i="241"/>
  <c r="L5" i="241"/>
  <c r="N3" i="240"/>
  <c r="D100" i="6"/>
  <c r="D92" i="6"/>
  <c r="D94" i="6" s="1"/>
  <c r="J99" i="240"/>
  <c r="Q91" i="240"/>
  <c r="C32" i="389"/>
  <c r="C39" i="19" l="1"/>
  <c r="C41" i="19" s="1"/>
  <c r="C33" i="19"/>
  <c r="D102" i="6"/>
  <c r="D39" i="19"/>
  <c r="D41" i="19" s="1"/>
  <c r="D33" i="19"/>
  <c r="O3" i="240"/>
  <c r="M5" i="241"/>
  <c r="K97" i="240"/>
  <c r="P39" i="241"/>
  <c r="P33" i="241"/>
  <c r="E91" i="6"/>
  <c r="Q101" i="240"/>
  <c r="Q92" i="240"/>
  <c r="Q94" i="240" s="1"/>
  <c r="K38" i="241"/>
  <c r="L28" i="241"/>
  <c r="L40" i="241" s="1"/>
  <c r="L17" i="241"/>
  <c r="L19" i="241" s="1"/>
  <c r="L35" i="241" s="1"/>
  <c r="L22" i="241"/>
  <c r="L24" i="241"/>
  <c r="L26" i="241"/>
  <c r="L59" i="240"/>
  <c r="L102" i="240" s="1"/>
  <c r="M2" i="240"/>
  <c r="L72" i="240"/>
  <c r="L13" i="240"/>
  <c r="L98" i="240" s="1"/>
  <c r="L43" i="240"/>
  <c r="L45" i="240"/>
  <c r="K4" i="241"/>
  <c r="L69" i="240"/>
  <c r="L11" i="240"/>
  <c r="L39" i="240"/>
  <c r="L80" i="240"/>
  <c r="L41" i="240"/>
  <c r="K99" i="240"/>
  <c r="J103" i="240"/>
  <c r="K36" i="241"/>
  <c r="K29" i="241"/>
  <c r="K31" i="241" s="1"/>
  <c r="K33" i="241" s="1"/>
  <c r="K96" i="240"/>
  <c r="K92" i="240"/>
  <c r="K94" i="240" s="1"/>
  <c r="K41" i="241" l="1"/>
  <c r="L38" i="241"/>
  <c r="L97" i="240"/>
  <c r="K103" i="240"/>
  <c r="Q103" i="240"/>
  <c r="P41" i="241"/>
  <c r="L4" i="241"/>
  <c r="M59" i="240"/>
  <c r="M102" i="240" s="1"/>
  <c r="N2" i="240"/>
  <c r="M72" i="240"/>
  <c r="M69" i="240"/>
  <c r="M41" i="240"/>
  <c r="M43" i="240"/>
  <c r="M80" i="240"/>
  <c r="M39" i="240"/>
  <c r="M45" i="240"/>
  <c r="M13" i="240"/>
  <c r="M98" i="240" s="1"/>
  <c r="M11" i="240"/>
  <c r="L29" i="241"/>
  <c r="L31" i="241" s="1"/>
  <c r="L33" i="241" s="1"/>
  <c r="L36" i="241"/>
  <c r="L41" i="241" s="1"/>
  <c r="E100" i="6"/>
  <c r="E102" i="6" s="1"/>
  <c r="E92" i="6"/>
  <c r="E94" i="6" s="1"/>
  <c r="M26" i="241"/>
  <c r="M28" i="241"/>
  <c r="M40" i="241" s="1"/>
  <c r="M22" i="241"/>
  <c r="M17" i="241"/>
  <c r="M19" i="241" s="1"/>
  <c r="M35" i="241" s="1"/>
  <c r="M24" i="241"/>
  <c r="L92" i="240"/>
  <c r="L94" i="240" s="1"/>
  <c r="L96" i="240"/>
  <c r="L99" i="240"/>
  <c r="P3" i="240"/>
  <c r="N5" i="241"/>
  <c r="M38" i="241" l="1"/>
  <c r="L103" i="240"/>
  <c r="M29" i="241"/>
  <c r="M31" i="241" s="1"/>
  <c r="M33" i="241" s="1"/>
  <c r="M36" i="241"/>
  <c r="N17" i="241"/>
  <c r="N19" i="241" s="1"/>
  <c r="N35" i="241" s="1"/>
  <c r="N22" i="241"/>
  <c r="N28" i="241"/>
  <c r="N40" i="241" s="1"/>
  <c r="N26" i="241"/>
  <c r="N38" i="241" s="1"/>
  <c r="O5" i="241"/>
  <c r="Q3" i="240"/>
  <c r="M99" i="240"/>
  <c r="M92" i="240"/>
  <c r="M94" i="240" s="1"/>
  <c r="M96" i="240"/>
  <c r="M41" i="241"/>
  <c r="M97" i="240"/>
  <c r="N69" i="240"/>
  <c r="N11" i="240"/>
  <c r="N41" i="240"/>
  <c r="N45" i="240"/>
  <c r="N59" i="240"/>
  <c r="N102" i="240" s="1"/>
  <c r="N13" i="240"/>
  <c r="N98" i="240" s="1"/>
  <c r="N80" i="240"/>
  <c r="N39" i="240"/>
  <c r="O2" i="240"/>
  <c r="N43" i="240"/>
  <c r="M4" i="241"/>
  <c r="N72" i="240"/>
  <c r="N97" i="240" l="1"/>
  <c r="O41" i="240"/>
  <c r="O59" i="240"/>
  <c r="O102" i="240" s="1"/>
  <c r="O69" i="240"/>
  <c r="O80" i="240"/>
  <c r="O11" i="240"/>
  <c r="O45" i="240"/>
  <c r="P2" i="240"/>
  <c r="O72" i="240"/>
  <c r="O39" i="240"/>
  <c r="N4" i="241"/>
  <c r="O13" i="240"/>
  <c r="O98" i="240" s="1"/>
  <c r="O43" i="240"/>
  <c r="N99" i="240"/>
  <c r="N36" i="241"/>
  <c r="N41" i="241" s="1"/>
  <c r="N29" i="241"/>
  <c r="N31" i="241" s="1"/>
  <c r="N33" i="241" s="1"/>
  <c r="M103" i="240"/>
  <c r="O26" i="241"/>
  <c r="O38" i="241" s="1"/>
  <c r="O22" i="241"/>
  <c r="O17" i="241"/>
  <c r="O19" i="241" s="1"/>
  <c r="O35" i="241" s="1"/>
  <c r="O28" i="241"/>
  <c r="O40" i="241" s="1"/>
  <c r="N92" i="240"/>
  <c r="N94" i="240" s="1"/>
  <c r="N96" i="240"/>
  <c r="O97" i="240" l="1"/>
  <c r="N103" i="240"/>
  <c r="O36" i="241"/>
  <c r="O41" i="241" s="1"/>
  <c r="O29" i="241"/>
  <c r="O31" i="241" s="1"/>
  <c r="O33" i="241" s="1"/>
  <c r="P13" i="240"/>
  <c r="P98" i="240" s="1"/>
  <c r="O4" i="241"/>
  <c r="P59" i="240"/>
  <c r="P102" i="240" s="1"/>
  <c r="P11" i="240"/>
  <c r="P80" i="240"/>
  <c r="P45" i="240"/>
  <c r="Q2" i="240"/>
  <c r="P41" i="240"/>
  <c r="P69" i="240"/>
  <c r="P99" i="240" s="1"/>
  <c r="P39" i="240"/>
  <c r="P43" i="240"/>
  <c r="P97" i="240" s="1"/>
  <c r="O99" i="240"/>
  <c r="O96" i="240"/>
  <c r="O92" i="240"/>
  <c r="O94" i="240" s="1"/>
  <c r="O103" i="240" l="1"/>
  <c r="P92" i="240"/>
  <c r="P94" i="240" s="1"/>
  <c r="P96" i="240"/>
  <c r="P103" i="240" s="1"/>
</calcChain>
</file>

<file path=xl/sharedStrings.xml><?xml version="1.0" encoding="utf-8"?>
<sst xmlns="http://schemas.openxmlformats.org/spreadsheetml/2006/main" count="3136" uniqueCount="1443">
  <si>
    <t xml:space="preserve">  </t>
  </si>
  <si>
    <t>DFIT - FAS 133 CFH TLOCK LT</t>
  </si>
  <si>
    <t>35-1</t>
  </si>
  <si>
    <t>Env Rem - Bay Station (Elliot Ave) MGP</t>
  </si>
  <si>
    <t>SFAS 123R Tax Windfall Benefit</t>
  </si>
  <si>
    <t>ARO-Electric Colstrip 1 &amp; 2 ash pond ca</t>
  </si>
  <si>
    <t>101 / 102 / 230XXXX1</t>
  </si>
  <si>
    <t>101 / 253XXXX3</t>
  </si>
  <si>
    <t>114XXXX1</t>
  </si>
  <si>
    <t>1822XXX1</t>
  </si>
  <si>
    <t>1823XXX1</t>
  </si>
  <si>
    <t>115XXXX1</t>
  </si>
  <si>
    <t>235XXXX1</t>
  </si>
  <si>
    <t>252XXXX1</t>
  </si>
  <si>
    <t>28200121, 161/28300341</t>
  </si>
  <si>
    <t>283XXXXX</t>
  </si>
  <si>
    <t>Encogen Storeroom</t>
  </si>
  <si>
    <t>Env Rem - Tacoma Tide Flats Remediation Costs</t>
  </si>
  <si>
    <t>Upper Baker - FERC License Fees</t>
  </si>
  <si>
    <t>Residential Single Family Elec Customer</t>
  </si>
  <si>
    <t>Residential Plat Elec Customer Advances</t>
  </si>
  <si>
    <t>Accum Amort Acq Adj. DuPont - Electric</t>
  </si>
  <si>
    <t>Default Payroll Withholding - S/B $0.00</t>
  </si>
  <si>
    <t>Gas Rate Base</t>
  </si>
  <si>
    <t>Electric Rate Base</t>
  </si>
  <si>
    <t>Allowance for Working Capital</t>
  </si>
  <si>
    <t>Total Gas Rate Base</t>
  </si>
  <si>
    <t>Elec-RWIP-CED3 C.O.R./Salvage-PP</t>
  </si>
  <si>
    <t>Common-RWIP-RET1 C.O.R./Salvage PP</t>
  </si>
  <si>
    <t>DFIT Summit Landlord Incentive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</si>
  <si>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</si>
  <si>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</si>
  <si>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</si>
  <si>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</si>
  <si>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Colstrip 3 &amp; 4 Final Reclamation Liability</t>
  </si>
  <si>
    <t>LNG - Gig Harbor</t>
  </si>
  <si>
    <t>AD&amp;D Insurance - CIGNA</t>
  </si>
  <si>
    <t>LTD Insurance - Hartford</t>
  </si>
  <si>
    <t>Common Plant-Allocation to Electric</t>
  </si>
  <si>
    <t>Accum Depreciation Non-legal Cost of Removal</t>
  </si>
  <si>
    <t>Def FIT Deferred Compensation</t>
  </si>
  <si>
    <t>401(k) Plan EE</t>
  </si>
  <si>
    <t>Loan Payback 401(k)</t>
  </si>
  <si>
    <t>Env Rem - UG Tank -Poulsbo Service Cent</t>
  </si>
  <si>
    <t>Salvation Army Donations</t>
  </si>
  <si>
    <t>7.20% Med Term Notes C - Due 12/22/25</t>
  </si>
  <si>
    <t>6e</t>
  </si>
  <si>
    <t>Wells Fargo Bank - Commercial Paper</t>
  </si>
  <si>
    <t>Fuel Stock - Whitehorn #1</t>
  </si>
  <si>
    <t>Fuel Stock - Frederickson #1</t>
  </si>
  <si>
    <t>Fuel Stock - Pooled CT Non-Core Gas Inv</t>
  </si>
  <si>
    <t>Def FIT - White River Water Right</t>
  </si>
  <si>
    <t>29.1</t>
  </si>
  <si>
    <t>26b</t>
  </si>
  <si>
    <t>Def FIT - Mint Farm EqOS</t>
  </si>
  <si>
    <t>Accrued Int 7.20% Notes Due Dec &amp; Jun</t>
  </si>
  <si>
    <t>Cash-Key Bank- SAP Credit Balance Refun</t>
  </si>
  <si>
    <t>Customer Advances for Construction</t>
  </si>
  <si>
    <t>Wash St Annual Filing Fee</t>
  </si>
  <si>
    <t>Common Accum Amort-Allocation to Electric</t>
  </si>
  <si>
    <t>Chelan PUD Contract Initiation</t>
  </si>
  <si>
    <t>Deferred Credit - Green Power Tariff</t>
  </si>
  <si>
    <t>Dental Insurance - WDS</t>
  </si>
  <si>
    <t>6a</t>
  </si>
  <si>
    <t>Env Rem - UG Tank - Whidbey Is. (Future</t>
  </si>
  <si>
    <t>26a</t>
  </si>
  <si>
    <t>A/P - Gas Pipeline Liability</t>
  </si>
  <si>
    <t>Def FIT Pension</t>
  </si>
  <si>
    <t>Def FIT Bond Related</t>
  </si>
  <si>
    <t xml:space="preserve">Gas-RWIP-RET1 C.O.R./Salvage PP    </t>
  </si>
  <si>
    <t xml:space="preserve">Non-Utility Property - PP </t>
  </si>
  <si>
    <t>Def FIT - Wind Loss Settlement Agreemen</t>
  </si>
  <si>
    <t>37h</t>
  </si>
  <si>
    <t>8.40% Cap Trst - Unamort Reacq Debt</t>
  </si>
  <si>
    <t>Clay Basin Gas Storage - 00925</t>
  </si>
  <si>
    <t>A/R - Miscellaneous - CLX</t>
  </si>
  <si>
    <t>Common Accum Depr-Allocation to Electric</t>
  </si>
  <si>
    <t>GAS</t>
  </si>
  <si>
    <t>Customer Accounts Receivable</t>
  </si>
  <si>
    <t>Buckley Ph II Burn Pile &amp; Wood Debris E</t>
  </si>
  <si>
    <t>Colstrip 500KV Transmission O&amp;M Operati</t>
  </si>
  <si>
    <t>Deferred Compensation - Salary Deferred</t>
  </si>
  <si>
    <t>Puget Western - Retained Earnings</t>
  </si>
  <si>
    <t>Accrued FICA - Company</t>
  </si>
  <si>
    <t xml:space="preserve"> </t>
  </si>
  <si>
    <t>Def Debits - Misc Def Debits</t>
  </si>
  <si>
    <t>$200M VRN - Amort of Debt Retirement</t>
  </si>
  <si>
    <t>A/P - Secondary Power Payable</t>
  </si>
  <si>
    <t>Notes Rec - Intolight</t>
  </si>
  <si>
    <t>Unearned Easement Revenue</t>
  </si>
  <si>
    <t>ARO-Hopkins Ridge</t>
  </si>
  <si>
    <t>PSE Transmission Contra - Merchant Deposit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</si>
  <si>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</si>
  <si>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</si>
  <si>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</si>
  <si>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</si>
  <si>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</si>
  <si>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</si>
  <si>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</si>
  <si>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Liberalized Depreciation Total Accum. Def. FIT - Liberalized</t>
  </si>
  <si>
    <t>7.00% MTN Series B Due 3/9/29 - Accrued</t>
  </si>
  <si>
    <t>8.4%WING MTN SERIES A DUE 1/13/2022 (rd</t>
  </si>
  <si>
    <t>PCA Customer Portion</t>
  </si>
  <si>
    <t xml:space="preserve">Unclaimed Vendor Payments - California  </t>
  </si>
  <si>
    <t>Unclaimed Property - Customer Refunds - California</t>
  </si>
  <si>
    <t xml:space="preserve">Deferred Tax - Common Depreciation  </t>
  </si>
  <si>
    <t>Payroll - Life Insurance Payable- Retir</t>
  </si>
  <si>
    <t>Snoqualmie #2 - FERC License Fees</t>
  </si>
  <si>
    <t>Total Profit/Loss Current Year</t>
  </si>
  <si>
    <t>Unappropriated Retained Earnings</t>
  </si>
  <si>
    <t>Electric - Construction Work in Progres</t>
  </si>
  <si>
    <t>Unclaimed Property - Customer Refunds</t>
  </si>
  <si>
    <t>Unclaimed Property - Payroll Checks</t>
  </si>
  <si>
    <t>A/P - Power Cost</t>
  </si>
  <si>
    <t>Electric - Colstrip Def Depr FERC Adj - Reg A</t>
  </si>
  <si>
    <t>12</t>
  </si>
  <si>
    <t>Fuel Stock - Propane SWARR Station</t>
  </si>
  <si>
    <t>6b</t>
  </si>
  <si>
    <t>7.15% Med Term Notes C - Due 12/19/25</t>
  </si>
  <si>
    <t>Prepmts - Interest</t>
  </si>
  <si>
    <t>Property Taxes - Washington - Electric</t>
  </si>
  <si>
    <t>Property Taxes - Montana - Electric</t>
  </si>
  <si>
    <t>Property Taxes - Washington - Gas</t>
  </si>
  <si>
    <t>Payroll - Medical Insurance Payable- Re</t>
  </si>
  <si>
    <t>7.02% Med Term Notes due 12/01/27</t>
  </si>
  <si>
    <t>Electric - Payroll Deductions - IBEW Union Du</t>
  </si>
  <si>
    <t>Accounts Payable - BillServ NSF's and A</t>
  </si>
  <si>
    <t>6.274% Senior Notes Due 3/15/2037 - Unamortized Debt Expense</t>
  </si>
  <si>
    <t>6.274% Senior Notes Due 3/15/2037</t>
  </si>
  <si>
    <t>Defrrd Tax Asset - SFAS 158 Qualified P</t>
  </si>
  <si>
    <t>Defrrd Tax Asset - SFAS 158 SERP</t>
  </si>
  <si>
    <t>Defrrd Tax Asset - SFAS 158 Postrtrmnt</t>
  </si>
  <si>
    <t>Cash-Key Bank- Checkfree</t>
  </si>
  <si>
    <t>Account Description</t>
  </si>
  <si>
    <t>8.231% Trust Preferred Notes - Amort of</t>
  </si>
  <si>
    <t>Env Rem - WSDOT Upland Remediation Costs</t>
  </si>
  <si>
    <t>Env Rem - WSDOT Thea Foss Remediation Costs</t>
  </si>
  <si>
    <t>EOP</t>
  </si>
  <si>
    <t>ARO - Gas Mains</t>
  </si>
  <si>
    <t xml:space="preserve">   Accumulated Depreciation and Other Liabilities</t>
  </si>
  <si>
    <t>Deferred Taxes WNP#3</t>
  </si>
  <si>
    <t>DFIT - 2006 Storm Excess Costs</t>
  </si>
  <si>
    <t>5.875% PCB Series 1993-Unamort Loss on</t>
  </si>
  <si>
    <t>Electric - Plant Acq Adj. Milwaukee RR</t>
  </si>
  <si>
    <t>Electric - Plant Acq Adj. DuPont</t>
  </si>
  <si>
    <t>Elec-Accum Depreciation -PP</t>
  </si>
  <si>
    <t>GAS-Accum Depreciation -PP</t>
  </si>
  <si>
    <t>ARO - Transmission Wood Poles to Short Term</t>
  </si>
  <si>
    <t>ARO - Distribution Wood Poles Short Term</t>
  </si>
  <si>
    <t>ARO - Electric Short Term</t>
  </si>
  <si>
    <t>ARO - Gas Short Term</t>
  </si>
  <si>
    <t>Cash Discount Clearing</t>
  </si>
  <si>
    <t>37g</t>
  </si>
  <si>
    <t>Def FIT - ARO</t>
  </si>
  <si>
    <t>Electric - Plant Material &amp; Supplies</t>
  </si>
  <si>
    <t>Gas - Plant Material &amp; Supplies</t>
  </si>
  <si>
    <t>PSE Low Income Program Costs - Electric</t>
  </si>
  <si>
    <t>PSE Low Income Program Costs - Gas</t>
  </si>
  <si>
    <t>Non-Op</t>
  </si>
  <si>
    <t>Accum Amortization Colstrip-Common FERC</t>
  </si>
  <si>
    <t>Colstrip Def Depr FERC Adj - Reg</t>
  </si>
  <si>
    <t>1</t>
  </si>
  <si>
    <t>16</t>
  </si>
  <si>
    <t>16a</t>
  </si>
  <si>
    <t>Common - Const Completed Non Classified</t>
  </si>
  <si>
    <t>Electric Conservation not in RB</t>
  </si>
  <si>
    <t>Federal Income Tax Withheld - Employee</t>
  </si>
  <si>
    <t>Injuries / Damages</t>
  </si>
  <si>
    <t>37f</t>
  </si>
  <si>
    <t>22</t>
  </si>
  <si>
    <t>6h</t>
  </si>
  <si>
    <t>Goldendale Deferral -UE-070533</t>
  </si>
  <si>
    <t>37i</t>
  </si>
  <si>
    <t>A/P - Salary Month End Payroll Accrual</t>
  </si>
  <si>
    <t>Puget Sound Energy</t>
  </si>
  <si>
    <t>Washington Unemployment Tax - Employer</t>
  </si>
  <si>
    <t>37d</t>
  </si>
  <si>
    <t xml:space="preserve">Common Plant-Allocation to Gas </t>
  </si>
  <si>
    <t>Incentive Pay Liability</t>
  </si>
  <si>
    <t>8.25% WNG MTN SERIES A DUE 8/12/22, rde</t>
  </si>
  <si>
    <t>Dividends on Common Stock (Gas History)</t>
  </si>
  <si>
    <t>Dividends on Preferred Stock (Gas History)</t>
  </si>
  <si>
    <t>Env Rem - Swarr Station</t>
  </si>
  <si>
    <t>Interest Curr Comm.- Unrcvd Purch Gas C</t>
  </si>
  <si>
    <t>Interest Curr Demand-Unrcvd Purch Gas C</t>
  </si>
  <si>
    <t>Residential Exchange - Misc Deferred De</t>
  </si>
  <si>
    <t>Accrued WA City B &amp; O Taxes</t>
  </si>
  <si>
    <t>Current Demand Def - Unrec Purch Gas Costs</t>
  </si>
  <si>
    <t>Notes Rec - BOA Keyport Lighting &amp; Capa</t>
  </si>
  <si>
    <t>7.00% MTN Series B Due 3/9/29</t>
  </si>
  <si>
    <t>DFIT - FAS 133 LT Asset - Electric</t>
  </si>
  <si>
    <t>JO1 Job Orders Temporary Facilities</t>
  </si>
  <si>
    <t>7.00% MTN Series B Due 3/9/29 - Unamort</t>
  </si>
  <si>
    <t>Property Taxes - Oregon - Electric</t>
  </si>
  <si>
    <t>Env Rem - Lower Baker Power Plant Site</t>
  </si>
  <si>
    <t>Env Rem - Snoqualmie Hydro Generation</t>
  </si>
  <si>
    <t>Env Rem - Lower Baker Power Plant Site- Future Costs</t>
  </si>
  <si>
    <t>Env Rem - Chehalis Remediation Costs</t>
  </si>
  <si>
    <t>Electric-Accum Amortization - PP</t>
  </si>
  <si>
    <t>GAS-Accum Amortization - PP</t>
  </si>
  <si>
    <t>Common-Accum Amortization - PP</t>
  </si>
  <si>
    <t>Provision for Non-Utility Property - PP</t>
  </si>
  <si>
    <t>6c</t>
  </si>
  <si>
    <t>35a</t>
  </si>
  <si>
    <t>Common DFIT Summit Purchase Opt Buyout - Elec</t>
  </si>
  <si>
    <t>Def FIT FAS 106 Retirement Benefits</t>
  </si>
  <si>
    <t>Def FIT - Demand Charges</t>
  </si>
  <si>
    <t>Def FIT - JP Storage 263A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</si>
  <si>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</si>
  <si>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</si>
  <si>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</si>
  <si>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</si>
  <si>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Unearned Revenue - Pole Contacts</t>
  </si>
  <si>
    <t>Curr Commodity Def - Unrec Purch Gas Costs</t>
  </si>
  <si>
    <t>Emp Rec / Payroll Advances &amp; Misc - OARM</t>
  </si>
  <si>
    <t>DFIT - FAS 133 LT Liability - Gas</t>
  </si>
  <si>
    <t>SGS-2 Gas Stored Underground</t>
  </si>
  <si>
    <t>7.02% MT Note Issued - Unamort Debt Expen</t>
  </si>
  <si>
    <t>6.8% PCB Series 1992-Unamort Loss on Re</t>
  </si>
  <si>
    <t>$250M 30 Year Senior Notes</t>
  </si>
  <si>
    <t>Deferred FIT - Horizon Wind Energy Paym</t>
  </si>
  <si>
    <t>A/P - Financial Swap payable</t>
  </si>
  <si>
    <t>Electric Plant in Service</t>
  </si>
  <si>
    <t>Electric Plant Aquisition Adjustment</t>
  </si>
  <si>
    <t>8.39%WNG MTN SERIES A DUE 1/13/2022 (rd</t>
  </si>
  <si>
    <t>Accounts Payable - APS NSF's and Adj-Ke</t>
  </si>
  <si>
    <t>A/P - BPA Transmission Payable</t>
  </si>
  <si>
    <t>A/P - Firm Contract Power Payable</t>
  </si>
  <si>
    <t>Fuel Stock - Colstrip 3&amp;4 Fuel</t>
  </si>
  <si>
    <t>Trading Floor FERC Fees Payable</t>
  </si>
  <si>
    <t>PCA Company Portion - contra</t>
  </si>
  <si>
    <t>Gas</t>
  </si>
  <si>
    <t>Electric</t>
  </si>
  <si>
    <t>Med Term Notes - C - Unamort Debt Expense</t>
  </si>
  <si>
    <t>White River Deferred Plant Costs</t>
  </si>
  <si>
    <t>37c</t>
  </si>
  <si>
    <t>DFIT - FAS 133 Asset - PGA</t>
  </si>
  <si>
    <t>Deferred Losses post 5/31/08 Property Sales - Gas</t>
  </si>
  <si>
    <t>Snoqualmie #1 - FERC License Fees</t>
  </si>
  <si>
    <t>US Bank - Damage Claims 1771847</t>
  </si>
  <si>
    <t>ARO - Distribution Wood Poles</t>
  </si>
  <si>
    <t>Gas Conservation - Tracker Programs</t>
  </si>
  <si>
    <t>Electric - Plant in Service - PP</t>
  </si>
  <si>
    <t>Gas - Plant in Service - PP</t>
  </si>
  <si>
    <t>Common - Plant in Service - PP</t>
  </si>
  <si>
    <t>Electric - Plant Held for Future Use -</t>
  </si>
  <si>
    <t>Gas - Plant Held for Future Use - PP</t>
  </si>
  <si>
    <t>Electric Plant - NOT CLASSIFIED - PP</t>
  </si>
  <si>
    <t>Gas - Plant - NOT CLASSIFIED - PP</t>
  </si>
  <si>
    <t>Gas - Construction Work in Progress - P</t>
  </si>
  <si>
    <t>A/R - Snohomish PUD - Beverly Park Subs</t>
  </si>
  <si>
    <t>Real Estate Reimbursable Projects</t>
  </si>
  <si>
    <t>SEP Pension &amp; Benefit Plant Liabiltiy</t>
  </si>
  <si>
    <t>Post Retriement Benefit Plan Benefit</t>
  </si>
  <si>
    <t>PGA  Amort - Dommod</t>
  </si>
  <si>
    <t>Residential Exchange - Other Deferred C</t>
  </si>
  <si>
    <t>6.724% MTN due 6/15/2036 - Unamort Debt Expense</t>
  </si>
  <si>
    <t>Fuel Stock - Crystal Mountain</t>
  </si>
  <si>
    <t>Conservation Trust</t>
  </si>
  <si>
    <t>Lines 39-40</t>
  </si>
  <si>
    <t>Line 41</t>
  </si>
  <si>
    <t>PCA Company Portion</t>
  </si>
  <si>
    <t>DFIT - Interest Chelan PUD Reg Asset</t>
  </si>
  <si>
    <t>Hopkins II Wake Effect Settlement</t>
  </si>
  <si>
    <t>DFIT - FAS 133 LT Liability - Electric</t>
  </si>
  <si>
    <t>Plant Materials - Colstrip 3 &amp; 4</t>
  </si>
  <si>
    <t>Freddie #1 Operating Advance</t>
  </si>
  <si>
    <t>Contra Low Income Program - Electric</t>
  </si>
  <si>
    <t>Contra Low Income Program - Gas</t>
  </si>
  <si>
    <t>Env Rem - Gas Historical Actual Ins Recoverie</t>
  </si>
  <si>
    <t>Wild Horse US Treasury Grant</t>
  </si>
  <si>
    <t>Transmission Services Deposits</t>
  </si>
  <si>
    <t>Electric - Premium on Cap Stock - Common</t>
  </si>
  <si>
    <t>GST on Gas Sales from PSE</t>
  </si>
  <si>
    <t>DFIT - FAS 133 ST Liability - Gas</t>
  </si>
  <si>
    <t>Suntrust Bank - Commercial Paper</t>
  </si>
  <si>
    <t>9-5/8% Series 9/15/94 - Unam Loss Reacq Debt</t>
  </si>
  <si>
    <t>BPA Power Exch Invstmt - Reg Asset</t>
  </si>
  <si>
    <t>6.724% 30 Year Notes Due 6/15/2036</t>
  </si>
  <si>
    <t>Accrued Interest - 6.724% Notes Due 6/1</t>
  </si>
  <si>
    <t>7.19% WNG Series B due 8/18/2023</t>
  </si>
  <si>
    <t>Gas - Payroll Deductions - UA Union Dues</t>
  </si>
  <si>
    <t>PTO / Holiday / etc - Clearing</t>
  </si>
  <si>
    <t>PSE Ben Protect Trust-Bank of NY Money</t>
  </si>
  <si>
    <t>Medical Aid - Supplemental</t>
  </si>
  <si>
    <t>Gas - Common Stock Expense</t>
  </si>
  <si>
    <t>Electric - Common Stock Expense</t>
  </si>
  <si>
    <t>ARO - Transmission Wood Poles</t>
  </si>
  <si>
    <t>J Harvey Const Encroach. Dep/BPA Kitsap</t>
  </si>
  <si>
    <t>Common - Plant - NOT CLASSIFIED - PP</t>
  </si>
  <si>
    <t>Common-Accum Depreciation -PP</t>
  </si>
  <si>
    <t>Article 602 - Terrestrial Enhance &amp; Research Fund O&amp;M</t>
  </si>
  <si>
    <t>DFIT - White River Reg Asset</t>
  </si>
  <si>
    <t>Deferred FIT - PCA Customer Portion</t>
  </si>
  <si>
    <t>Cons Costs NIRB - 1998 Conservation Rider</t>
  </si>
  <si>
    <t>Gardiner Property Deferred Loss</t>
  </si>
  <si>
    <t>Def Tax Colstrip Reclamation Electric</t>
  </si>
  <si>
    <t>Elec-Accum Amortization</t>
  </si>
  <si>
    <t>LTC Insurance - UNUM</t>
  </si>
  <si>
    <t>Unamortized Gain from Disp Allowance - Colstr</t>
  </si>
  <si>
    <t>Electric Rate Base Change</t>
  </si>
  <si>
    <t>PGA  Amort - Demand</t>
  </si>
  <si>
    <t>Net Operating Investment</t>
  </si>
  <si>
    <t>6f</t>
  </si>
  <si>
    <t>Total Rate Base</t>
  </si>
  <si>
    <t>Contra Accum Depreciation Non-legal Cost of Remova</t>
  </si>
  <si>
    <t>SFAS 71 - Snoqualmie License Expenses</t>
  </si>
  <si>
    <t>Other Investment Life Insurance</t>
  </si>
  <si>
    <t>ARO-Electric Colstrip 3 &amp; 4 ash pond ca</t>
  </si>
  <si>
    <t>Total Working Capital</t>
  </si>
  <si>
    <t>Rate Base Line No.</t>
  </si>
  <si>
    <t>Miscellaneous Paid in Capital</t>
  </si>
  <si>
    <t>37e</t>
  </si>
  <si>
    <t>Excess Premium - Preferred Stock</t>
  </si>
  <si>
    <t>Unappropriated Retained Earnings (Elect Histo</t>
  </si>
  <si>
    <t>Invest in Assoc.-Other than Rainier Receivables</t>
  </si>
  <si>
    <t>Common Accumulated Depreciation-Allocation to Gas</t>
  </si>
  <si>
    <t>Accumulated Provision for Depreciation</t>
  </si>
  <si>
    <t>6d</t>
  </si>
  <si>
    <t>White River Deferred Relicensing &amp; CWIP</t>
  </si>
  <si>
    <t>ARO-Wild Horse Wind</t>
  </si>
  <si>
    <t>NERC Standards Compliance Loss Reserve</t>
  </si>
  <si>
    <t>Accrued Env. Remediation - Crystal Mountain</t>
  </si>
  <si>
    <t>37a</t>
  </si>
  <si>
    <t>37b</t>
  </si>
  <si>
    <t>Merrill Lynch - Commercial Paper</t>
  </si>
  <si>
    <t>Plant Material &amp; Supplies</t>
  </si>
  <si>
    <t>TOTAL ASSETS</t>
  </si>
  <si>
    <t>6</t>
  </si>
  <si>
    <t>A/P Liability - Credit Balance Refund</t>
  </si>
  <si>
    <t>Def Rev Sch85 Lifetime O&amp;M on Increm Li</t>
  </si>
  <si>
    <t>Accumulated Amort Acqu Adj. - Encogen</t>
  </si>
  <si>
    <t>Gas Stored Underground - Non current</t>
  </si>
  <si>
    <t>Advance/Down Payments</t>
  </si>
  <si>
    <t>Accrued Interest - Transm Deposits</t>
  </si>
  <si>
    <t>Colstrip 1&amp;2 Operating Advance</t>
  </si>
  <si>
    <t>Colstrip 3&amp;4 Operating Advance</t>
  </si>
  <si>
    <t>Non-Residential Elec Customer Advances</t>
  </si>
  <si>
    <t>PSE Merchant Deposit - Transmission</t>
  </si>
  <si>
    <t>Low Income Program - Gas</t>
  </si>
  <si>
    <t>Lower Baker - FERC License Fees</t>
  </si>
  <si>
    <t>Undistributed Stores Expense</t>
  </si>
  <si>
    <t>Undistributed Substation Equipment Stor</t>
  </si>
  <si>
    <t>Gas - Premium on Cap Stock - Common</t>
  </si>
  <si>
    <t>Gas Utility Plant in Service</t>
  </si>
  <si>
    <t xml:space="preserve">     No.</t>
  </si>
  <si>
    <t>2c</t>
  </si>
  <si>
    <t>7c</t>
  </si>
  <si>
    <t>Description</t>
  </si>
  <si>
    <t>Average Invested Capital</t>
  </si>
  <si>
    <t>Adjustments to Retained Earnings</t>
  </si>
  <si>
    <t>Env Rem - Olympia ( Columbia Street) MGP</t>
  </si>
  <si>
    <t>SGS-1 Gas Stored Underground</t>
  </si>
  <si>
    <t>BPA Power Exch Inv Amortization - Reg Asset</t>
  </si>
  <si>
    <t>Electric - Def AFUDC - Regulatory Asset</t>
  </si>
  <si>
    <t>Montana State Electric Energy Producer Tax</t>
  </si>
  <si>
    <t>Corp License Tax - Montana</t>
  </si>
  <si>
    <t>Premium on Cap Stock - Common Stock</t>
  </si>
  <si>
    <t>Approp RE - Fed Amort Reserve - Baker</t>
  </si>
  <si>
    <t>JO2 Job Orders Non-Temp Facilities</t>
  </si>
  <si>
    <t>ZCLM Damage Claim Orders</t>
  </si>
  <si>
    <t>Fuel Stock - Encogen Oil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</si>
  <si>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</si>
  <si>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</si>
  <si>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</si>
  <si>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</si>
  <si>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</si>
  <si>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</si>
  <si>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Payroll - 401k company match</t>
  </si>
  <si>
    <t>39</t>
  </si>
  <si>
    <t>Deferred Taxes</t>
  </si>
  <si>
    <t>Rule 7 Cust Adv With Tax (9-1-03)</t>
  </si>
  <si>
    <t>Developers Deposit Rule 7 (9-1-03)</t>
  </si>
  <si>
    <t>Env Rem - Bellingham Manufactured Gas Site</t>
  </si>
  <si>
    <t>Env Rem - Bellingham Mfd Gas Site (Future Cost Est</t>
  </si>
  <si>
    <t>Electric - Town of Concrete Funding - BakLicImp</t>
  </si>
  <si>
    <t>Electric - Upper Skagit Tribe MOU - BakLicImp</t>
  </si>
  <si>
    <t>Electric - Sauk-Suiattle Agmt - BakLicImp</t>
  </si>
  <si>
    <t>Electric - Swinomish Tribe Agmt - BakLicImp</t>
  </si>
  <si>
    <t>Mint Farm - Electric Plant Acquisition Adjustments</t>
  </si>
  <si>
    <t>Baker License O&amp;M Liability</t>
  </si>
  <si>
    <t>DFIT - Westcoast Capacity Assignment - Electric</t>
  </si>
  <si>
    <t>Accum Amort Acquis Adjust - Mint Farm</t>
  </si>
  <si>
    <t>Fuel Stock-CT Non-Core Gas @ JacksonPrairie-CONTRA</t>
  </si>
  <si>
    <t>Misc Def Cr - MNT Equity Offset CarryC - UE-082128</t>
  </si>
  <si>
    <t>DFIT - Electric Conservation</t>
  </si>
  <si>
    <t>Qualified Pension Plan Liability</t>
  </si>
  <si>
    <t>SFAS 71 - Baker License Expenses</t>
  </si>
  <si>
    <t>21</t>
  </si>
  <si>
    <t>APUA - Damage Claims</t>
  </si>
  <si>
    <t>GR/IR Clearing Account</t>
  </si>
  <si>
    <t>Fuel Stock - Colstrip 1&amp;2 Propane</t>
  </si>
  <si>
    <t>Customer Deposits/Advances</t>
  </si>
  <si>
    <t>DFIT - FAS 133 ST Liability - Electric</t>
  </si>
  <si>
    <t>6g</t>
  </si>
  <si>
    <t>Cabot Gas Contract - Accum Def Inc Taxe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</si>
  <si>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</si>
  <si>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</si>
  <si>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</si>
  <si>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</si>
  <si>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</si>
  <si>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</si>
  <si>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6k</t>
  </si>
  <si>
    <t>18606XX</t>
  </si>
  <si>
    <t>WHE Deferred Costs-UE-090704</t>
  </si>
  <si>
    <t>Article 503 - Elk Habitat Capital Fund</t>
  </si>
  <si>
    <t>Article 502 - Forest Habitat Capital Fund</t>
  </si>
  <si>
    <t>Article 504 - Wetland Habitat Capital Fund</t>
  </si>
  <si>
    <t>Article 505 - Aquatic Riparian Habitat Capital Fund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</si>
  <si>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</si>
  <si>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</si>
  <si>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</si>
  <si>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</si>
  <si>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</si>
  <si>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</si>
  <si>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</si>
  <si>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Cash - State Bank - Concrete</t>
  </si>
  <si>
    <t>Acquisition Adjustment - Encogen</t>
  </si>
  <si>
    <t>Refundable GST on PSE Gas Purchase</t>
  </si>
  <si>
    <t>Env Rem - Buckely Headworks Site Est Fu</t>
  </si>
  <si>
    <t>FICA Tax Withheld - Employee</t>
  </si>
  <si>
    <t>Washington State &amp; Local Sales Tax Collected</t>
  </si>
  <si>
    <t>Working Capital- Rate Base</t>
  </si>
  <si>
    <t>Env Rem - Talbot Hill Substation and Switchyard</t>
  </si>
  <si>
    <t>Cash Credit Card Receipts - Billmatrix</t>
  </si>
  <si>
    <t>Notes Receivable Line Extensions in CLX</t>
  </si>
  <si>
    <t>5.757% MTN due 10/1/2039 - Unamort Debt Expense</t>
  </si>
  <si>
    <t>5.757% Senior Notes Due 10/01/39</t>
  </si>
  <si>
    <t>Env Rem - Talbot Hill Subs &amp; Switchyard -Fut Cost Est.</t>
  </si>
  <si>
    <t>Env Rem - Duwamish River Site (Future Cost Est.)</t>
  </si>
  <si>
    <t>Env Rem - Poulsbo SVC UST (Future Cost</t>
  </si>
  <si>
    <t>Lower Snake River BPA Tranmission Interest Receivable</t>
  </si>
  <si>
    <t>A/P Frederickson #1 Vouchers</t>
  </si>
  <si>
    <t>Jackson Prairie / NW Pipeline - Other A/R</t>
  </si>
  <si>
    <t>Jackson Prairie / WWP - Other A/R</t>
  </si>
  <si>
    <t>Inventory - Pre-Capitalized Material</t>
  </si>
  <si>
    <t xml:space="preserve">   Total Plant in Service and Other Assets</t>
  </si>
  <si>
    <t>Def FIT - FAS 133 Frwd Swap Int LT</t>
  </si>
  <si>
    <t>DFIT - FAS 133 Frwd Swap Int LT</t>
  </si>
  <si>
    <t>Colstrip 3 &amp; 4 Deferred Inc Tax</t>
  </si>
  <si>
    <t>124001X1</t>
  </si>
  <si>
    <t>Conservation Rate Base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</si>
  <si>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</si>
  <si>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</si>
  <si>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</si>
  <si>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</si>
  <si>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Electric - Plant Held for Future Use</t>
  </si>
  <si>
    <t>Electric - Colstrip Common FERC Adj - Reg Ass</t>
  </si>
  <si>
    <t>UG950288 DSM Tracker Balance</t>
  </si>
  <si>
    <t>Deferred Interchange Power</t>
  </si>
  <si>
    <t>Gas - Misc Def Debits</t>
  </si>
  <si>
    <t>A/P - Hourly Month End Payroll Accrual</t>
  </si>
  <si>
    <t>Env Rem - Everett Remediation Costs</t>
  </si>
  <si>
    <t>Construction Support Clearing - Common</t>
  </si>
  <si>
    <t>Misc Payroll Deductions</t>
  </si>
  <si>
    <t>A/P - Gas Purchases</t>
  </si>
  <si>
    <t>Accrued Int 7.15% Notes Due Dec &amp; Jun</t>
  </si>
  <si>
    <t>Cash-Key Bank-Payroll 190994701174</t>
  </si>
  <si>
    <t>Accrual - 401(k) Match on Incentive Pla</t>
  </si>
  <si>
    <t>PCA Customer Portion - Interest</t>
  </si>
  <si>
    <t>Deferred Inc Tax - Liberalized Deprec</t>
  </si>
  <si>
    <t>Gas - Unbilled Revenue</t>
  </si>
  <si>
    <t>Energy Storage</t>
  </si>
  <si>
    <t>Accum Amort Acq Adj. Milwaukee RR - Electric</t>
  </si>
  <si>
    <t>Accrued WA State &amp; Local Use Tax</t>
  </si>
  <si>
    <t>Employee Related Taxes Clearing</t>
  </si>
  <si>
    <t>Employee Benefits Clearing</t>
  </si>
  <si>
    <t>DFIT - FAS 133 ST Asset - Electric</t>
  </si>
  <si>
    <t>17</t>
  </si>
  <si>
    <t>Deferred FIT - FAS 133 Fwd Swap Long Term</t>
  </si>
  <si>
    <t>OCI - Forward Swap 9/13/06</t>
  </si>
  <si>
    <t>Working Capital</t>
  </si>
  <si>
    <t>Dividends Declared - Common Stock</t>
  </si>
  <si>
    <t>Total Average Invested Capital</t>
  </si>
  <si>
    <t xml:space="preserve">           </t>
  </si>
  <si>
    <t>WECO - Vouchers Payable</t>
  </si>
  <si>
    <t>Summit Purchase Buyout - Electric</t>
  </si>
  <si>
    <t>Summit Purchase Buyout - Gas</t>
  </si>
  <si>
    <t>Env Rem - Electron Flume Site</t>
  </si>
  <si>
    <t>34</t>
  </si>
  <si>
    <t>Low Income Program - Electric</t>
  </si>
  <si>
    <t>DFIT - FAS 133 ST Asset - Gas</t>
  </si>
  <si>
    <t>Env Rem - Duwamish River Site (former G</t>
  </si>
  <si>
    <t>Common - Construction Work in Progress</t>
  </si>
  <si>
    <t>Accum Amort Acq Adj - Electric</t>
  </si>
  <si>
    <t>LT Incentive Plan for Sr Mgmt</t>
  </si>
  <si>
    <t>Unclaimed Vendor Payments</t>
  </si>
  <si>
    <t>Federal Unemployment Tax - Employer</t>
  </si>
  <si>
    <t>PSE Building (A) - Landlord Incentives</t>
  </si>
  <si>
    <t>DFIT - FAS 133 LT Asset - Gas</t>
  </si>
  <si>
    <t>Liability Reserve - Gas</t>
  </si>
  <si>
    <t>Prepaid - Future Year Expenses</t>
  </si>
  <si>
    <t>ARO - Frederickson</t>
  </si>
  <si>
    <t>Fuel Stock - Colstrip 3&amp;4</t>
  </si>
  <si>
    <t>7.05% PCB Series 1991A-Unamort Loss on</t>
  </si>
  <si>
    <t>7.25% PCB Series 1991B-Unamort Loss on</t>
  </si>
  <si>
    <t xml:space="preserve">    Line</t>
  </si>
  <si>
    <t>Colstrip Common FERC Adj - Reg Asset</t>
  </si>
  <si>
    <t>Approp RE - Fed Amort Reserve - Snoqual</t>
  </si>
  <si>
    <t>A/P - PURPA Power Payable</t>
  </si>
  <si>
    <t>A/P - Combustion Turbine Fuel Payable</t>
  </si>
  <si>
    <t>A/P - Transmission Payable (Non-BPA)</t>
  </si>
  <si>
    <t>401(k) 1% Company Contribution</t>
  </si>
  <si>
    <t>Fuel Stock - Fredonia 1&amp;2</t>
  </si>
  <si>
    <t>Low Income Grants - Electric</t>
  </si>
  <si>
    <t>Low Income Grants - Gas</t>
  </si>
  <si>
    <t>Low Income Agency Admin Fees - Electric</t>
  </si>
  <si>
    <t>Low Income Agency Admin Fees - Gas</t>
  </si>
  <si>
    <t>Federal Income Taxes</t>
  </si>
  <si>
    <t>Gross Utility Plant in Service</t>
  </si>
  <si>
    <t>Less Accum Dep and Amort</t>
  </si>
  <si>
    <t>WUTC-AFUDC</t>
  </si>
  <si>
    <t>Life Insurance - Hartford</t>
  </si>
  <si>
    <t>Snoqualmie License O&amp;M Liability</t>
  </si>
  <si>
    <t>Account</t>
  </si>
  <si>
    <t>AMA</t>
  </si>
  <si>
    <t>Rate Base</t>
  </si>
  <si>
    <t>1995 Conservation Trust Rate Base</t>
  </si>
  <si>
    <t>Excess Def Taxes - Centralia Sale</t>
  </si>
  <si>
    <t>5</t>
  </si>
  <si>
    <t>4</t>
  </si>
  <si>
    <t>5.483% Senior Notes due 6/1/2035</t>
  </si>
  <si>
    <t>Whitehorn - Electric Plant Acquisition</t>
  </si>
  <si>
    <t>Accum Amort Acquis Adjust - Whitehorn</t>
  </si>
  <si>
    <t>Common Stock Issued - PSE 0.01 Par</t>
  </si>
  <si>
    <t>ELEC</t>
  </si>
  <si>
    <t>6i</t>
  </si>
  <si>
    <t>18230381/18230391</t>
  </si>
  <si>
    <t>Mint Farm Deferral</t>
  </si>
  <si>
    <t>Capitalized OH</t>
  </si>
  <si>
    <t>DFFIT SSCM INT - ELEC</t>
  </si>
  <si>
    <t>18230351-71</t>
  </si>
  <si>
    <t>Wells Fargo Direct Debit</t>
  </si>
  <si>
    <t>A/R State and City Tax Receivable</t>
  </si>
  <si>
    <t>10</t>
  </si>
  <si>
    <t>6j</t>
  </si>
  <si>
    <t>1340xxxx</t>
  </si>
  <si>
    <t>BPA Deposits</t>
  </si>
  <si>
    <t>DFIT-BNP Electric</t>
  </si>
  <si>
    <t>26c</t>
  </si>
  <si>
    <t>DFIT- BNP Electric</t>
  </si>
  <si>
    <t>Customer Deposits</t>
  </si>
  <si>
    <t>DFIT- Int'l Paper West Coast Capacity Agreement</t>
  </si>
  <si>
    <t>6l</t>
  </si>
  <si>
    <t>Mint Farm Deferral - UE-090704</t>
  </si>
  <si>
    <t>Deferred Losses post 10/31/09 Property Sales - Electric</t>
  </si>
  <si>
    <t>Deferred Gains post 10/31/09 Property Sales - Electric</t>
  </si>
  <si>
    <t>DFIT - FIT MF UE090704</t>
  </si>
  <si>
    <t>37j</t>
  </si>
  <si>
    <t>37k</t>
  </si>
  <si>
    <t>28300661\28300671</t>
  </si>
  <si>
    <t>28300571\28300641</t>
  </si>
  <si>
    <t>DFIT Mint Fam Costs-UE-090704</t>
  </si>
  <si>
    <t>DFIT  Wild Horse  Costs-UE-090704</t>
  </si>
  <si>
    <t>Derivatives in Retained Earnings - Electric</t>
  </si>
  <si>
    <t>Def FIT - Production Tax Credit-New</t>
  </si>
  <si>
    <t>5.764% Senior Notes Due 7/15/40</t>
  </si>
  <si>
    <t>PSE Summer 2010 Bonds</t>
  </si>
  <si>
    <t>DFIT Audit Adjustments</t>
  </si>
  <si>
    <t>Lower Snake River Trans Interest Due Customers</t>
  </si>
  <si>
    <t>GAAP Equity Reserve on LSR BPA Trans. Dep.</t>
  </si>
  <si>
    <t>Deferred REC Revenue Post Nov. 2009</t>
  </si>
  <si>
    <t>DFIT RECs Post 11/09</t>
  </si>
  <si>
    <t>PTC Customer Deferral of Pre-July 2010</t>
  </si>
  <si>
    <t>DFIT - PTC Reg Liability</t>
  </si>
  <si>
    <t>DFIT - Land Sales - Gas</t>
  </si>
  <si>
    <t>DFIT - Land Sales to PWI</t>
  </si>
  <si>
    <t>US Treasury Grants in Schedule 95A</t>
  </si>
  <si>
    <t>PCA YR#10 Gross</t>
  </si>
  <si>
    <t>PCA YR#10 Gross - Contra</t>
  </si>
  <si>
    <t>Working Fund - DCG Postage Expenses</t>
  </si>
  <si>
    <t>Cash-Key Bank-DOXO Receipts-5790</t>
  </si>
  <si>
    <t>FERC Annual Charge US Lands -ST</t>
  </si>
  <si>
    <t>Bothel Data Center Landlord Incentives</t>
  </si>
  <si>
    <t>$300 Million 5.63% Senior Notes Issue Discount</t>
  </si>
  <si>
    <t>DFIT Bothel Data Ctr. - Ppd Lease Expense</t>
  </si>
  <si>
    <t>Deferred Debits and Credits</t>
  </si>
  <si>
    <t>Deferred FIT FAS 143 Whitehorn 2 &amp;3</t>
  </si>
  <si>
    <t>28300601\28300611\28300661</t>
  </si>
  <si>
    <t>28300631\28300641\28300671</t>
  </si>
  <si>
    <t>Deferred Credit - Carbon Offset Program</t>
  </si>
  <si>
    <t>35a2</t>
  </si>
  <si>
    <t>12 Months Ended</t>
  </si>
  <si>
    <t>Env. Rem - Sammamish Substation (Future Cost Est.)</t>
  </si>
  <si>
    <t>Gas Off System Sales - Other ACDts Rec</t>
  </si>
  <si>
    <t>Sumas Gas Pipeline / SoCDo - Other A/R</t>
  </si>
  <si>
    <t>Power Sales - Other ACDts Rec</t>
  </si>
  <si>
    <t>Transmission - Other ACDts Rec</t>
  </si>
  <si>
    <t>BPA Residential Exchange - Other ACDts Rec</t>
  </si>
  <si>
    <t>Other ACDts Rec.- Miscellaneous</t>
  </si>
  <si>
    <t>Loans - Exit Payback - Other ACDts Rec</t>
  </si>
  <si>
    <t>Gain on Disp Of Emiss Allow - ACD Def Inc Tax</t>
  </si>
  <si>
    <t>Health/Dependent Spending ACDts - Year 1</t>
  </si>
  <si>
    <t>PSE Barclays Op Cr Interest Expense ACD</t>
  </si>
  <si>
    <t>Cash-Key Bank-Accounts Payable 19099470</t>
  </si>
  <si>
    <t>Inventory Reserve Account - Pre-Capitalized M</t>
  </si>
  <si>
    <t>Accounts Payable - Vouchers (Electric Sys)</t>
  </si>
  <si>
    <t>Accounts Payable - Payroll (Electric Sys)</t>
  </si>
  <si>
    <t>Accounts Payable Reconcilation Account</t>
  </si>
  <si>
    <t>Accounts Payable - DOXO NSF's and Adj - Key Bank</t>
  </si>
  <si>
    <t>Accounts Payable - Bill Matrix NSFs &amp; Adj. Key Bank</t>
  </si>
  <si>
    <t>Chelan PUD Contract Prepmt Requirement</t>
  </si>
  <si>
    <t>Prepmt - Chelan PUD - RR Working Capital Charge</t>
  </si>
  <si>
    <t>Prepmt - Chelan PUD - RR Coverage Fund Charge</t>
  </si>
  <si>
    <t>6m</t>
  </si>
  <si>
    <t>37l</t>
  </si>
  <si>
    <t>$250 Million 4.434% Sr Notes due 2041</t>
  </si>
  <si>
    <t>$45 Million 4.70% Sr Notes due 2051</t>
  </si>
  <si>
    <t>$250 Million 4.434% Sr. Notes due 2041</t>
  </si>
  <si>
    <t>$45 Million 4.70% Sr. Notes due 2051</t>
  </si>
  <si>
    <t>DFIT Summit Purchase - Electric</t>
  </si>
  <si>
    <t>Def FIT- Environmental Gas</t>
  </si>
  <si>
    <t>Def FIT - Demand Side Management Gas</t>
  </si>
  <si>
    <t>DFIT Summitt Purchase - Gas</t>
  </si>
  <si>
    <t>1340xxx</t>
  </si>
  <si>
    <t>18606xx</t>
  </si>
  <si>
    <t>Chelan Pud Contract Initiation</t>
  </si>
  <si>
    <t>Redemption Costs for 9.57% FMB's</t>
  </si>
  <si>
    <t>Regence Self-Insurance IBNR</t>
  </si>
  <si>
    <t>Upper Baker - Unrecovered Plant &amp; Reg. Study Costs</t>
  </si>
  <si>
    <t>Payroll- Giving Campaign</t>
  </si>
  <si>
    <t>6n</t>
  </si>
  <si>
    <t>2012 Storm Excess Costs</t>
  </si>
  <si>
    <t>PCA Yr#11 Gross</t>
  </si>
  <si>
    <t>PCA YR#11 Gross-Contra</t>
  </si>
  <si>
    <t>Baker SA 318 Law Enforcement Plan</t>
  </si>
  <si>
    <t>ARO - Lower Snake River Wind Facility</t>
  </si>
  <si>
    <t>Env-Rem-Whitehorn UST (Future Cost Est.)</t>
  </si>
  <si>
    <t>Accr . Env. Rem. - Whitehorn UST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</si>
  <si>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</si>
  <si>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</si>
  <si>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</si>
  <si>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</si>
  <si>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</si>
  <si>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</si>
  <si>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</si>
  <si>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</si>
  <si>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</si>
  <si>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Electric - Accrued Utility Revenue</t>
  </si>
  <si>
    <t>Accrued WA Tax - Unbilled Electric Reve</t>
  </si>
  <si>
    <t>Accrued WA Tax - Unbilled Gas Revenue</t>
  </si>
  <si>
    <t>Accrued WA State B &amp; O Taxes</t>
  </si>
  <si>
    <t>DFIT - Regence Self INS IBNR</t>
  </si>
  <si>
    <t>Env Rem - Swarr Station (Future Cost Est.)</t>
  </si>
  <si>
    <t>Env Rem - North Operating Base (Future Cost Est.)</t>
  </si>
  <si>
    <t>Accr Env Rem - Gas Works Park</t>
  </si>
  <si>
    <t>LSR Deposit Def UE-100882</t>
  </si>
  <si>
    <t>LSR Def Carrying Costs UE-100882</t>
  </si>
  <si>
    <t>6o</t>
  </si>
  <si>
    <t>LSR Deposit Deferral &amp; Carry Charge UE-100882</t>
  </si>
  <si>
    <t>18232301 &amp; 18232311</t>
  </si>
  <si>
    <t>REC Proceeds in Rates Sch 137</t>
  </si>
  <si>
    <t>Interest on REC Proceeds Not in Rates</t>
  </si>
  <si>
    <t>DFIT REC Rate Schedule 137</t>
  </si>
  <si>
    <t>DFIT REC Int on REC Schedule 137</t>
  </si>
  <si>
    <t>DFIT REC Int on REC Not in Rates</t>
  </si>
  <si>
    <t>DFIT - BPA Prepayment LT</t>
  </si>
  <si>
    <t>Def FIT - Bad Debts- Gas</t>
  </si>
  <si>
    <t>Def FIT - Reserve for Injuries and Damage - Gas</t>
  </si>
  <si>
    <t>DEF FIT - Reserve for Injuries and Damage -Electric</t>
  </si>
  <si>
    <t>Def FIT - Bad Debts- Electric</t>
  </si>
  <si>
    <t>DFIT - BPA Transmission Eq Reserve LT</t>
  </si>
  <si>
    <t>Interest On REC Proceeds in Rates</t>
  </si>
  <si>
    <t>18232301 &amp; 311 &amp; 331</t>
  </si>
  <si>
    <t>LSR Deposit Carry Charge &amp; Deferral UE-100882</t>
  </si>
  <si>
    <t>LSR BPA Bill Credit Holding</t>
  </si>
  <si>
    <t>Interest on Treasury Grant in Sch 95a</t>
  </si>
  <si>
    <t>Prepmt - Chelan PUD - RI Working Capital Charge</t>
  </si>
  <si>
    <t>Prepmt - Chelan PUD - RI Coverage Fund Charge</t>
  </si>
  <si>
    <t>Env Rem-City Of Olympia vs. PSE (Plum St Substation)</t>
  </si>
  <si>
    <t>Article 302 - Aesthetics Mgmt O&amp;M</t>
  </si>
  <si>
    <t>Article 304 - Bak Resr Rec Water Safety Pln O&amp;M</t>
  </si>
  <si>
    <t>Unrealized Gain ST - Core Gas</t>
  </si>
  <si>
    <t>Unrealized Gain LT - Core Gas</t>
  </si>
  <si>
    <t>Unrealized Loss ST - Core Gas</t>
  </si>
  <si>
    <t>Unrealized Loss LT - Core Gas</t>
  </si>
  <si>
    <t>Unrealized Gain ST - Core Pwr/Gas for Pwr</t>
  </si>
  <si>
    <t>Unrealized Gain LT - Core Pwr/Gas for Pwr</t>
  </si>
  <si>
    <t>PGA Unrealized Gain</t>
  </si>
  <si>
    <t>Unrealized Loss ST - Core Pwr/Gas for Pwr</t>
  </si>
  <si>
    <t>Unrealized Loss LT - Core Pwr/Gas for Pwr</t>
  </si>
  <si>
    <t>Ferndale Land Lease Escrow - 2046</t>
  </si>
  <si>
    <t>Ferndale Cash Advance ( NAES Corporation)</t>
  </si>
  <si>
    <t>16599011 &amp;18232321</t>
  </si>
  <si>
    <t>Prepaid Colstrip 1&amp;2 WECo Coal Resrv Ded.</t>
  </si>
  <si>
    <t>Inventory - Ferndale</t>
  </si>
  <si>
    <t>Ferndale - Electric Plant Acquistion Adjust</t>
  </si>
  <si>
    <t>Accum Amort Acquis Adjust - Ferndale</t>
  </si>
  <si>
    <t>ARO - Ferndale - Long Term</t>
  </si>
  <si>
    <t>37m</t>
  </si>
  <si>
    <t>6p</t>
  </si>
  <si>
    <t>DFIT - Ferndale Purchase Deferrals - Long Term</t>
  </si>
  <si>
    <t>Int. on LSR Treasury Grant in Sch 95A</t>
  </si>
  <si>
    <t>LSR U.S. Treasury Grants</t>
  </si>
  <si>
    <t>Prepaid Linked In Advertising - Short Term</t>
  </si>
  <si>
    <t>ARO - Crystal Mountain Generator Site</t>
  </si>
  <si>
    <t>Fuel Stock - Ferndale</t>
  </si>
  <si>
    <t>Ferndale - Liability Payable ST</t>
  </si>
  <si>
    <t>ARO - Gas Mains - Short Term</t>
  </si>
  <si>
    <t>DFIT - Int LSR Treasury Grant Sch95A - LT</t>
  </si>
  <si>
    <t xml:space="preserve">28300081 &amp; 28300721  </t>
  </si>
  <si>
    <t>DFIT BPA Prepayment &amp; LSR</t>
  </si>
  <si>
    <t>$350M Hedging Credit Facility PSE 2013</t>
  </si>
  <si>
    <t>$650M Liguidity Credit Facility PSE 2013</t>
  </si>
  <si>
    <t>PCA YR#12 Gross</t>
  </si>
  <si>
    <t>PCA YR#12 Gross - Contra</t>
  </si>
  <si>
    <t>Accruals - CIS A/R - Miscellaneous</t>
  </si>
  <si>
    <t>Env. Rem - Gas Works Park (Future Cost Est.)</t>
  </si>
  <si>
    <t>Env Rem-Post Nov 2012 Gas Works Park -</t>
  </si>
  <si>
    <t>$650M Liquidity Credit Facility PSE 2013</t>
  </si>
  <si>
    <t>Wind Farm Maintenance Accrual</t>
  </si>
  <si>
    <t>Electric Customer Accounts Receivable</t>
  </si>
  <si>
    <t>Gas Customer Accounts Receivable</t>
  </si>
  <si>
    <t>Cust Accts Recv Unapplied Credits</t>
  </si>
  <si>
    <t>Accruals - Customer Accts Recv Unapplie</t>
  </si>
  <si>
    <t>APUA - Gas Customer Accts Receivable</t>
  </si>
  <si>
    <t>Customer Deposits - Common</t>
  </si>
  <si>
    <t>A/R - Energy Division</t>
  </si>
  <si>
    <t xml:space="preserve">A/R - Damage Claims  </t>
  </si>
  <si>
    <t>A/R Treble Damages - Damage Claims</t>
  </si>
  <si>
    <t>APUA - Electric Customer Accts Receivable</t>
  </si>
  <si>
    <t>APUA - Treble Damage Claims</t>
  </si>
  <si>
    <t>Cust Payment Returns Clarification Acct</t>
  </si>
  <si>
    <t>Common - Accrued Interest Customer Deposits</t>
  </si>
  <si>
    <t>ARO - Meteorological Tower Long Term</t>
  </si>
  <si>
    <t>IBNR for Workers Comp</t>
  </si>
  <si>
    <t>Def Compensation - IBNR</t>
  </si>
  <si>
    <t>Gas CuGas - Cust Accounts Receivable CLX</t>
  </si>
  <si>
    <t>12a</t>
  </si>
  <si>
    <t>28a</t>
  </si>
  <si>
    <t>Cash Desk Clearing</t>
  </si>
  <si>
    <t>PSE Help Cash Clearing</t>
  </si>
  <si>
    <t>APUA - Miscellaneous Receivables</t>
  </si>
  <si>
    <t>A/R - California ISO</t>
  </si>
  <si>
    <t>Prepaid Major Maint Sumas</t>
  </si>
  <si>
    <t>2013 Pollution Control Bonds</t>
  </si>
  <si>
    <t>DFIT - Variable Deferred Cost Snoqualmie LT</t>
  </si>
  <si>
    <t>3.9% Pollution Control Rev Series 2013A Due 3/2031</t>
  </si>
  <si>
    <t>4% Pollution Control Rev Series 2013B Due 3/2031</t>
  </si>
  <si>
    <t>4.0% Pollution Control Rev Series 2013B Due 3/2031</t>
  </si>
  <si>
    <t>Schedule 140 Prior Year Electric</t>
  </si>
  <si>
    <t>Schedule 140 Prior Year Gas</t>
  </si>
  <si>
    <t>Schedule 140 Current Year Electric</t>
  </si>
  <si>
    <t>Schedule 140 Current Year Gas</t>
  </si>
  <si>
    <t>5.0% PCB Series 2003A Unamort Debt Issue Costs</t>
  </si>
  <si>
    <t>5.10% PCB Series 2003B Unamort Debt Issue Costs</t>
  </si>
  <si>
    <t>Wellness Benefit Program</t>
  </si>
  <si>
    <t>Limited Use Permit Salish Lodge/Snoq Ce</t>
  </si>
  <si>
    <t>Elec Residential Decouping Revenue Undercollected</t>
  </si>
  <si>
    <t>Gas Residential Decouping Revenue Undercollected</t>
  </si>
  <si>
    <t>Int. on Elec Residential Decoupl Rev Undercollected</t>
  </si>
  <si>
    <t>Int. on Gas Residential Decoupl Rev Undercollected</t>
  </si>
  <si>
    <t>Electric Residential Decouping Revenue Overcollect</t>
  </si>
  <si>
    <t>Gas Residential Decouping Revenue Overcollect</t>
  </si>
  <si>
    <t>Int on Elec Residential Decoupling Rev</t>
  </si>
  <si>
    <t>DFIT-Variable Deferred Cost Baker Upgrade_LT</t>
  </si>
  <si>
    <t>Prepaid - Info Global Solutions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</si>
  <si>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</si>
  <si>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</si>
  <si>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</si>
  <si>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</si>
  <si>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DFIT-Gas Property Tax Tracker Schedule 140 -LT</t>
  </si>
  <si>
    <t>DFIT Electric Property Tax Tracker Schedule 140 - LT</t>
  </si>
  <si>
    <t>A/R - PSE Recovery Seeker via Pacific Exchange</t>
  </si>
  <si>
    <t>Electric CWIP - Manual Adjustments</t>
  </si>
  <si>
    <t>GAS CWIP - Manual Adjustments</t>
  </si>
  <si>
    <t>Ferndale Deferral - UE-12843</t>
  </si>
  <si>
    <t>18600531 / 671/ 691/791</t>
  </si>
  <si>
    <t>Accum Def Inc Tax - Snoqualmie</t>
  </si>
  <si>
    <t>Accum Def Inc Tax - Baker</t>
  </si>
  <si>
    <t>Accum Def Inc Tax - Ferndale</t>
  </si>
  <si>
    <t>Gas Depr Reserve - Manual Adjustments</t>
  </si>
  <si>
    <t>Gas Plant In Service - Manual Adjustments</t>
  </si>
  <si>
    <t>Electric Plant In Service -Manual Adjustment</t>
  </si>
  <si>
    <t>Workers Comp IBNR recoveries</t>
  </si>
  <si>
    <t>CH Biogas Pipeline Imbalance</t>
  </si>
  <si>
    <t>Electric  Depr Reserve - Manual Adjustments</t>
  </si>
  <si>
    <t>Group Health Self Insurance IBNR</t>
  </si>
  <si>
    <t>Interest on Elec Schedule 26 Decoupling</t>
  </si>
  <si>
    <t>Interest on Elec Schedule 31 Decoupling</t>
  </si>
  <si>
    <t>Electric Schedule 26 Decoupling Revenue Undercollected</t>
  </si>
  <si>
    <t>Electric Schedule 31 Decoupling Revenue Undercollected</t>
  </si>
  <si>
    <t>DFIT-Decoupling Sch 26 &amp; 31</t>
  </si>
  <si>
    <t>PCA YR#13 Gross</t>
  </si>
  <si>
    <t>PCA YR#13 Gross - Contra</t>
  </si>
  <si>
    <t>White River Surplus Land Sales</t>
  </si>
  <si>
    <t>Regence Reinsurance Fee 2014-2016</t>
  </si>
  <si>
    <t>Group Health Reinsurance Fee 2014-2016</t>
  </si>
  <si>
    <t>DFIT-Major Inspection-Long Term</t>
  </si>
  <si>
    <t>Snoqualmie &amp; Baker Treasury Grants</t>
  </si>
  <si>
    <t>22840331 &amp; 22840341</t>
  </si>
  <si>
    <t>GLD Steam Turbine Major Inspection 2014</t>
  </si>
  <si>
    <t>DFIT- Deferral Snoqualmie Treasury Grant-LT</t>
  </si>
  <si>
    <t>22840331,341, 19003011,25400491</t>
  </si>
  <si>
    <t>Sch 142 Electric Residential to Return</t>
  </si>
  <si>
    <t>Sch 142 Electric Schedule 26 to Return</t>
  </si>
  <si>
    <t>Sch 142 Elec Schedule 31 to Return to C</t>
  </si>
  <si>
    <t>FRA Unit#2 Combustion Inspection 2014-L</t>
  </si>
  <si>
    <t>DFIT-Int Baker Treasury Grant-LT</t>
  </si>
  <si>
    <t>Accr Env Rem - Downtowner Property</t>
  </si>
  <si>
    <t>Env. Rem - Downtower Property</t>
  </si>
  <si>
    <t>Accounts Payable - E-Payable Account</t>
  </si>
  <si>
    <t>Env Rem - Downtowner Property (Future Costs)</t>
  </si>
  <si>
    <t>DFIT - Fwd Swap 09-13-06</t>
  </si>
  <si>
    <t>DFIT Fwd Swap 6-27-06</t>
  </si>
  <si>
    <t>DFIT Treasury Lock 5-24</t>
  </si>
  <si>
    <t>CA Income Tax Payable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</si>
  <si>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</si>
  <si>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</si>
  <si>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</si>
  <si>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</si>
  <si>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</si>
  <si>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</si>
  <si>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Colstrip 3&amp;4 2014 Overhaul Costs</t>
  </si>
  <si>
    <t>Electron Unrecovered Loss</t>
  </si>
  <si>
    <t xml:space="preserve">OCI - Fwd Swap 6/27/2006 </t>
  </si>
  <si>
    <t>OCI - Treasury Lock  5-24-05</t>
  </si>
  <si>
    <t>DFIT-Colstrip 3&amp;4 Overhaul Costs-LT</t>
  </si>
  <si>
    <t>Unbilled Accumulated Costs</t>
  </si>
  <si>
    <t>California Carbon Obligation</t>
  </si>
  <si>
    <t>Common-Cwip-Manual Adjustments</t>
  </si>
  <si>
    <t>Operating Leases Obligation</t>
  </si>
  <si>
    <t>California Carbon Allowances -ST</t>
  </si>
  <si>
    <t>DFIT-2014 Storm Excess Costs</t>
  </si>
  <si>
    <t>DFIT - Electron Unrecovered Loss</t>
  </si>
  <si>
    <t>Payroll HSA EE Deduction</t>
  </si>
  <si>
    <t>Payroll HAS ER Contributions</t>
  </si>
  <si>
    <t>Redmond West Tenant Improvement</t>
  </si>
  <si>
    <t>PCA YR #14 Gross</t>
  </si>
  <si>
    <t>PCA YR #14 Gross - Contra</t>
  </si>
  <si>
    <t>Electric NC manual adjustments</t>
  </si>
  <si>
    <t>Redmond West Direct Leasing Cost</t>
  </si>
  <si>
    <t>Worker's Comp-Working Fund</t>
  </si>
  <si>
    <t>TOTAL CAPITALIZATION</t>
  </si>
  <si>
    <t>LNG Facility Port of Tacoma Escrow</t>
  </si>
  <si>
    <t>FERN Steam Turbine Major Inspection 201</t>
  </si>
  <si>
    <t>Colstrip 3&amp;4 Misc Deferred Debits-LT</t>
  </si>
  <si>
    <t>Colstrip 1&amp;2 Major Maintenance UE141141</t>
  </si>
  <si>
    <t>DFIT-Operating Lease Obligation-LT</t>
  </si>
  <si>
    <t>DFIT-Gas Decoupling GAAP-Unearned Revenue-LT</t>
  </si>
  <si>
    <t>Electric Decoupling GAAP Unearned Revenue</t>
  </si>
  <si>
    <t>Amort $425MM 4.30% Sr Notes due 2045 Is</t>
  </si>
  <si>
    <t>Sch 142 Elec Residential to Recover fro</t>
  </si>
  <si>
    <t>Sch 142 Gas Residential to Recover from</t>
  </si>
  <si>
    <t>Sch 142 Elec Schedule 26 to Recover fro</t>
  </si>
  <si>
    <t>Env Rem-Quendall Terminal - Remediation</t>
  </si>
  <si>
    <t>$425MM 4.30% Sr Notes Due 2045</t>
  </si>
  <si>
    <t>$425 million 4.30% Senior Notes Discoun</t>
  </si>
  <si>
    <t>Accrued Interest - $425MM 4.30% Sr Note</t>
  </si>
  <si>
    <t>Electric - accum Amort Colstrip Common FERC A</t>
  </si>
  <si>
    <t>Vacation Pay - accum Def Inc Taxes</t>
  </si>
  <si>
    <t>Land Sales - accum Def Inc Taxes</t>
  </si>
  <si>
    <t>Non-Qual SRP - Officers - accum Def Inc Taxes</t>
  </si>
  <si>
    <t>Electric - Env Remediation Costs - accum Def</t>
  </si>
  <si>
    <t>Sr Mgmt L-T Incentive Plan - accum Def Inc Ta</t>
  </si>
  <si>
    <t>accum Defer Inv Tax Cr - Gas</t>
  </si>
  <si>
    <t>Otr Special Deposits-BPA TSR 81325474</t>
  </si>
  <si>
    <t>En Unit #1 Major Inspection 2015</t>
  </si>
  <si>
    <t>Env Rem-Whitehorn UST</t>
  </si>
  <si>
    <t>Call Prem &amp; Exp for redemp $150MM 5.197</t>
  </si>
  <si>
    <t>Call Prem &amp; Exp for redemp $250MM 6.75%</t>
  </si>
  <si>
    <t>Unapplied Credits-Pledges</t>
  </si>
  <si>
    <t>Unapplied Credits-Customer's Overpaymen</t>
  </si>
  <si>
    <t>CAISO Payable</t>
  </si>
  <si>
    <t>A/P - Biogas Purchases</t>
  </si>
  <si>
    <t>ERB</t>
  </si>
  <si>
    <t>GRB</t>
  </si>
  <si>
    <t>A/R - Biogas Sales</t>
  </si>
  <si>
    <t>Prepaid-Colstrip 1&amp;2 Misc- Short Term</t>
  </si>
  <si>
    <t>Prepaid- Colstrip 3&amp;4 Misc - Short Term</t>
  </si>
  <si>
    <t>DFIT - 2015 Storm Excess Costs-LT</t>
  </si>
  <si>
    <t>18210311-2015 Storm Excess Costs</t>
  </si>
  <si>
    <t>Treatment</t>
  </si>
  <si>
    <t>Reserve for Suncadia N/R</t>
  </si>
  <si>
    <t>Suncadia N/R agreement</t>
  </si>
  <si>
    <t>Non-Utility</t>
  </si>
  <si>
    <t>Fuel Stock-CT Non-Core LNG at Plymouth</t>
  </si>
  <si>
    <t>Prepaid - Gas Options - ST</t>
  </si>
  <si>
    <t>Prepaid - Goldendale Capital Maint Majo</t>
  </si>
  <si>
    <t>Prepaid - Goldendale Expense Maint Majo</t>
  </si>
  <si>
    <t>Prepaid - Goldendale Inventory - LT</t>
  </si>
  <si>
    <t>Prepaid - Gas Options - LT</t>
  </si>
  <si>
    <t>Prepaid - Mint Farm Capital FFH - Major</t>
  </si>
  <si>
    <t>Prepaid - Mint Farm Expense FFH - Major</t>
  </si>
  <si>
    <t>Long Term Portion of Prepayment Electri</t>
  </si>
  <si>
    <t>Long Term Portion of Prepayment Gas - C</t>
  </si>
  <si>
    <t>Long Term Portion of Prepayment Gas</t>
  </si>
  <si>
    <t>PCA YR #15 Gross</t>
  </si>
  <si>
    <t>PCA YR #15 Gross - Contra</t>
  </si>
  <si>
    <t>ENC Unit#2 Major Inspection 2016-LT</t>
  </si>
  <si>
    <t>Dental Insurance - Willamette</t>
  </si>
  <si>
    <t>2016 Storm Excess Costs</t>
  </si>
  <si>
    <t>WHH Unit 2 Compressor Rebuild</t>
  </si>
  <si>
    <t>DFIT - 2016 Storm Excess Costs-LT</t>
  </si>
  <si>
    <t>Env Rem - Electric Flume (Future Cost Est)</t>
  </si>
  <si>
    <t>Accrued Env Rem - White River (Buckley</t>
  </si>
  <si>
    <t>Accrued Env Rem - Whidbey Island UST</t>
  </si>
  <si>
    <t>Accrued Env Rem - Poulsbo Service Cente</t>
  </si>
  <si>
    <t>Accrued Env Rem - Lower Baker Powerhous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</si>
  <si>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</si>
  <si>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</si>
  <si>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</si>
  <si>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</si>
  <si>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</si>
  <si>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Accr Env. Rem. - Sammamish Substation</t>
  </si>
  <si>
    <t>DBS Non-PO Accrual</t>
  </si>
  <si>
    <t>Accrued Washington Municipal Util Tax - Elect</t>
  </si>
  <si>
    <t>Accrued Washington State Utility Tax - Electr</t>
  </si>
  <si>
    <t>Accrued Washington State Utility Tax - Gas</t>
  </si>
  <si>
    <t>Accrued Washington Municipal Utility Taxes -</t>
  </si>
  <si>
    <t>Accrued Int - Bonds 9.14% MTN Due 06/21/01</t>
  </si>
  <si>
    <t>Accrued Interest - 6.274% Senior Notes Due 3/15/2037</t>
  </si>
  <si>
    <t>5.757% Accrued Interest -Senior Notes Due 10/1/2039</t>
  </si>
  <si>
    <t>Accrued WUTC Fee</t>
  </si>
  <si>
    <t>Env Rem-White Rvr/Buckley Ph I Headwork</t>
  </si>
  <si>
    <t>A/R - Treble Damages - Energy Diversion</t>
  </si>
  <si>
    <t>Blocked-Sch142 ElecSched 31 to RecovfrC</t>
  </si>
  <si>
    <t>Goldendale 2016 Major Inspection - LT</t>
  </si>
  <si>
    <t>Prepaid - WWT F5 Support</t>
  </si>
  <si>
    <t>WUTC Greenwood Penalty Accrual</t>
  </si>
  <si>
    <t>Printer Capital Lease</t>
  </si>
  <si>
    <t>Construction Support Clearing - Electri</t>
  </si>
  <si>
    <t>Construction Support Clearing - Gas</t>
  </si>
  <si>
    <t>PCA YR #16 Gross</t>
  </si>
  <si>
    <t>PCA YR #16 Gross - Contra</t>
  </si>
  <si>
    <t>DFIT-PCA Fixed Cost Deferral LT</t>
  </si>
  <si>
    <t>Accrued - Sale of Transf Frequency Resp</t>
  </si>
  <si>
    <t>Printer Capital Lease Obligation</t>
  </si>
  <si>
    <t>2017 Storm Excess Costs</t>
  </si>
  <si>
    <t>DFIT- 2017 Storm - LT</t>
  </si>
  <si>
    <t>Cash Collateral ICE</t>
  </si>
  <si>
    <t>ARO-Colstrip unit 1&amp;2 Ash Pond Capping</t>
  </si>
  <si>
    <t>FSA - Aon Hewitt Pre Funding</t>
  </si>
  <si>
    <t>ARO - Colstrip unit 3&amp;4 Ash Pond Cappin</t>
  </si>
  <si>
    <t>ENC Steam Turbine Major Maintenance 201</t>
  </si>
  <si>
    <t>FRE U2 Hot Gas Path Inspection 2017-ST</t>
  </si>
  <si>
    <t>ENC Unit#3 Hot Gas Path Maintenance 201</t>
  </si>
  <si>
    <t>Env Rem - Gas Works Park Remediation-Re</t>
  </si>
  <si>
    <t>SUM Steam Turbine Major Inspection</t>
  </si>
  <si>
    <t>B&amp;O TAXES WITHOLDING-BOARD MEMBERS</t>
  </si>
  <si>
    <t>Electron Hydro Sale Payments to Tribe</t>
  </si>
  <si>
    <t>Env Rem - Shuffleton</t>
  </si>
  <si>
    <t>SUM CT Generator Major Inspection</t>
  </si>
  <si>
    <t>MTF 2017 ST Partial Full Scale Inspecti</t>
  </si>
  <si>
    <t>Freddy1 2017 CT Major Inspection</t>
  </si>
  <si>
    <t>Freddy1 2017 Steam Turbine Major Inspec</t>
  </si>
  <si>
    <t>Generation Fleet Clearing</t>
  </si>
  <si>
    <t>Misc Corporate Fleet Clearing</t>
  </si>
  <si>
    <t>Gas Operations Fleet Clearing</t>
  </si>
  <si>
    <t>Electric T&amp;D Fleet Clearing</t>
  </si>
  <si>
    <t>Prepaid - Mint Farm Inventory - LT</t>
  </si>
  <si>
    <t>Env Rem – Shuffleton (Fut Cost Est)</t>
  </si>
  <si>
    <t>Env Rem - BHM Central (Fut Cost Est)</t>
  </si>
  <si>
    <t>ARO Tacoma LNG</t>
  </si>
  <si>
    <t>EIM SOC Penalty Accrual</t>
  </si>
  <si>
    <t>$800M Credit Facility PSE 2017</t>
  </si>
  <si>
    <t>$350M Hedging Facility 2013 Unamort Cos</t>
  </si>
  <si>
    <t>$650M Liquidity Credit Facility 2013 Un</t>
  </si>
  <si>
    <t>Article 602 - O&amp;M Habitat Enhance, Rstr</t>
  </si>
  <si>
    <t>Detail Working Capital Ajustment</t>
  </si>
  <si>
    <t>Current Assets</t>
  </si>
  <si>
    <t>Current Liabilities</t>
  </si>
  <si>
    <t>Total Investments</t>
  </si>
  <si>
    <t xml:space="preserve">Electric-         Rate Base </t>
  </si>
  <si>
    <t>Gas-             Rate Base</t>
  </si>
  <si>
    <t xml:space="preserve">Non-Operating </t>
  </si>
  <si>
    <t>March 2010 Bond Issue</t>
  </si>
  <si>
    <t>2011 March Senior Notes</t>
  </si>
  <si>
    <t>Working Capital Ratio</t>
  </si>
  <si>
    <t>Working Capital Spread</t>
  </si>
  <si>
    <t>Line No.</t>
  </si>
  <si>
    <t>Total Electric Rate Base and Operating</t>
  </si>
  <si>
    <t>Total Gas Rate Base and Operating</t>
  </si>
  <si>
    <t>Total Non Operating Investments</t>
  </si>
  <si>
    <t>With New Accounts and Coding</t>
  </si>
  <si>
    <t>Accr Env Rem–BHM Central Waterfront Sit (Fut Cost Est)</t>
  </si>
  <si>
    <t>Accr Env Rem - Shuffleton (Fut Cost Est)</t>
  </si>
  <si>
    <t>PSE 800M Credit Facility due 2022</t>
  </si>
  <si>
    <t>108-TGrant RCW 80.84</t>
  </si>
  <si>
    <t>108TGrant ARC RCW 80.84</t>
  </si>
  <si>
    <t>108TGrant ARO RCW 80.84</t>
  </si>
  <si>
    <t>108 ARC Depr Offset</t>
  </si>
  <si>
    <t>108T Grant ARC Contra</t>
  </si>
  <si>
    <t>108 ARO Accr Offset</t>
  </si>
  <si>
    <t>108T Grant Accr (ARO) Contra</t>
  </si>
  <si>
    <t>Credit Card Deferral - UE-170033</t>
  </si>
  <si>
    <t>Credit Card Deferral - UG-170034</t>
  </si>
  <si>
    <t>E Decoup Rev Undercoll - Sch 40</t>
  </si>
  <si>
    <t>E FPC Decoup Rev Undercollect - Sch 40</t>
  </si>
  <si>
    <t>IntE Decoup Rev Undercollect - Sch 40</t>
  </si>
  <si>
    <t>E Decoup Rev Recover - Sch 8 &amp; 24</t>
  </si>
  <si>
    <t>E Decoup Rev Recover - Sch 40</t>
  </si>
  <si>
    <t>G Decoup Rev Recover - Sch 31 &amp; 31T</t>
  </si>
  <si>
    <t>White River Reg Asset UE170033</t>
  </si>
  <si>
    <t>Def Property Losses UG-170034</t>
  </si>
  <si>
    <t>PTC Reg Acct Contra</t>
  </si>
  <si>
    <t>Deferred PTCs</t>
  </si>
  <si>
    <t>E Decoup Rev Overcollect - Sch 8 &amp; 24</t>
  </si>
  <si>
    <t>E FPC Decoup Rev Overcollect - Sch 7</t>
  </si>
  <si>
    <t>IntE FPC Decoup Rev Overcollect - Sch 7</t>
  </si>
  <si>
    <t>Def Property Gains UE-170033</t>
  </si>
  <si>
    <t>Def Property Gains UG-170034</t>
  </si>
  <si>
    <t>Gas Stored at JP Reservoir- Non Current</t>
  </si>
  <si>
    <t>2017 Storm Amortization Recovery July 2017-4 Yrs</t>
  </si>
  <si>
    <t>Env Rem Recovery – Gas UG170034</t>
  </si>
  <si>
    <t>Env Rem Recovery – Elec UE170033</t>
  </si>
  <si>
    <t>E Decoup Rev Undercoll - Sch7A,11,25,29,35&amp;43</t>
  </si>
  <si>
    <t>E FPC Decoup Rev Undercollect - Sch 12 &amp; 26</t>
  </si>
  <si>
    <t>G Decoup Rev Undercoll - Sch 41, 41T, 86 &amp; 86T</t>
  </si>
  <si>
    <t>IntE FPC Decoup Rev Undercollect - Sch 12 &amp; 26</t>
  </si>
  <si>
    <t>IntE FPC Decoup Rev Undercollect - Sch 40</t>
  </si>
  <si>
    <t>E Decoup Rev Recover - Sch 7A, 11, 25, 29, 35 &amp; 43</t>
  </si>
  <si>
    <t>Env Rem Costs – Gas UG-170034</t>
  </si>
  <si>
    <t>Env Rem Costs – Elec UE-170033</t>
  </si>
  <si>
    <t>Accrued–Sale Trsfrd Frequency Response–SCL Elec</t>
  </si>
  <si>
    <t>E FPC Decoup Rev Overcollect - Sch 8 &amp; 24</t>
  </si>
  <si>
    <t>G Decoup Rev Overcollect -  Sch 31 &amp; 31T</t>
  </si>
  <si>
    <t>IntE FPC Decoup Rev Overcoll -Sch7A,11,25,29,35&amp;43</t>
  </si>
  <si>
    <t>IntG Decoup Rev Overcollect -  Sch 31 &amp; 31T</t>
  </si>
  <si>
    <t>22a</t>
  </si>
  <si>
    <t>108XX999</t>
  </si>
  <si>
    <t>Treasury Grant Accounts 1700033 GRC</t>
  </si>
  <si>
    <t>IntE FPC Decoup Rev Undercollect - Sch</t>
  </si>
  <si>
    <t>DFIT Colstrip ARO</t>
  </si>
  <si>
    <t>DTA PTC Estimated Monetization(Not PTC's)</t>
  </si>
  <si>
    <t>Cash Real Time Clearing</t>
  </si>
  <si>
    <t>PCA YR #17 Gross</t>
  </si>
  <si>
    <t>PCA YR #17 Gross – Contra</t>
  </si>
  <si>
    <t>E Decoup Rev Undercollect - Sch 8 &amp; 24</t>
  </si>
  <si>
    <t>E FPC Decoup Rev Undercollect - Sch 7</t>
  </si>
  <si>
    <t>E FPC Decoup Rev Undercoll - Sch7A,11,2</t>
  </si>
  <si>
    <t>E FPC Decoup Rev Undercollect - Sch 8 &amp;</t>
  </si>
  <si>
    <t>G Decoup Rev Undercollect - Sch 31 &amp; 31</t>
  </si>
  <si>
    <t>IntE Decoup Rev Undercollect - Sch 8 &amp;</t>
  </si>
  <si>
    <t>IntE Decoup Rev Undercoll Sch7A,11,25,2</t>
  </si>
  <si>
    <t>IntE FPC Decoup Undercoll - Sch7A,11,25</t>
  </si>
  <si>
    <t>IntG Decoup Rev Undercollect - Sch 31 &amp;</t>
  </si>
  <si>
    <t>DTA Montana Transition Fund PTC</t>
  </si>
  <si>
    <t>Deferred PTC Reg Asset Contra Abandonme</t>
  </si>
  <si>
    <t>E FPC Decoup Rev Undercollect - Sch 10</t>
  </si>
  <si>
    <t>AIC</t>
  </si>
  <si>
    <t>Date First Used</t>
  </si>
  <si>
    <t>Allowance for Working CAOital</t>
  </si>
  <si>
    <t>CAOitalized OH</t>
  </si>
  <si>
    <t>DFIT - Westcoast CAOacity Assignment - Electric</t>
  </si>
  <si>
    <t>Premium &amp; Expenses for Jr. Subordinated</t>
  </si>
  <si>
    <t>Mizuho Securities - Commercial Paper</t>
  </si>
  <si>
    <t>DTA Provision for Rate Refunds Gas</t>
  </si>
  <si>
    <t>Account Text</t>
  </si>
  <si>
    <t>Deferred FIT - Electric ARO</t>
  </si>
  <si>
    <t>Surplus Non-Coded Streetlight Materials</t>
  </si>
  <si>
    <t>Goldendale ST Minor Insp 2018</t>
  </si>
  <si>
    <t>Lines 4-6 &amp; 14-16a</t>
  </si>
  <si>
    <t>Lines 17-21 &amp; 22a</t>
  </si>
  <si>
    <t>Lines 6a-13, 22 &amp; 29.1</t>
  </si>
  <si>
    <t>Lines 23-27.1 &amp; 31-37m</t>
  </si>
  <si>
    <t>Lines 28 &amp; 28a, 30</t>
  </si>
  <si>
    <t>AVERAGE MONTHLY AVERAGE (AMA)</t>
  </si>
  <si>
    <t>END OF PERIOD (EOP)</t>
  </si>
  <si>
    <t>IC AR - PWI</t>
  </si>
  <si>
    <t>IC AR - Puget LNG</t>
  </si>
  <si>
    <t>IC AR - Puget Holding LLC</t>
  </si>
  <si>
    <t>IC AR - Puget Intermed. Holdings</t>
  </si>
  <si>
    <t>IC AR - Equico</t>
  </si>
  <si>
    <t>IC AR - Puget Energy, Inc</t>
  </si>
  <si>
    <t>E FPC Decoup Rev Recover - Sch7A,11,25,</t>
  </si>
  <si>
    <t>E FPC Decoup Rev Recover - Sch 12 &amp; 26</t>
  </si>
  <si>
    <t>E FPC Decoup Rev Recover - Sch 40</t>
  </si>
  <si>
    <t>Block - Clearing-Phone Wireless Billing</t>
  </si>
  <si>
    <t>DTA for Redmond West Tenant Allowances</t>
  </si>
  <si>
    <t>DTA Provision for Rate Refunds Electric</t>
  </si>
  <si>
    <t>Redmond West Tenant Improvement - ST</t>
  </si>
  <si>
    <t>E Decoup Rev Return - Sch 8 &amp; 24</t>
  </si>
  <si>
    <t>E Decoup Rev Return - Sch 7A, 11, 25, 2</t>
  </si>
  <si>
    <t>E FPC Decoup Rev Return - Sch 7</t>
  </si>
  <si>
    <t>E FPC Decoup Rev Return - Sch7A,11,25,2</t>
  </si>
  <si>
    <t>E FPC Decoup Rev Return - Sch 10 &amp; 31</t>
  </si>
  <si>
    <t>DTA Provision for Credit Card Deferral</t>
  </si>
  <si>
    <t>DFIT – Goldendale Deferral</t>
  </si>
  <si>
    <t>ck</t>
  </si>
  <si>
    <t>10c</t>
  </si>
  <si>
    <t>Old account, no change = NOT SHADED</t>
  </si>
  <si>
    <t xml:space="preserve">Old account, new coding change = YELLOW </t>
  </si>
  <si>
    <t>Amort Costs for $600M Sr Notes Due June</t>
  </si>
  <si>
    <t>DTA for Unearned Revenue - Pole Contact</t>
  </si>
  <si>
    <t>$600M Sr. Notes Due June 2048</t>
  </si>
  <si>
    <t>Accrued Interest - $600M Sr Notes Due J</t>
  </si>
  <si>
    <t>E FPC Decoup Rev Return - Sch 8 &amp; 24</t>
  </si>
  <si>
    <t>Cash Collateral NGX</t>
  </si>
  <si>
    <t>IC AP - Puget Holding LLC</t>
  </si>
  <si>
    <t>IC AP - Puget Energy, Inc</t>
  </si>
  <si>
    <t>DFIT Provision for Credit Card Deferral</t>
  </si>
  <si>
    <t>4 Factor</t>
  </si>
  <si>
    <t>WHH Generator &amp; Accessory Gear Major</t>
  </si>
  <si>
    <t>DFIT WWU Sponsorship</t>
  </si>
  <si>
    <t>WWU Foundation Pledge – Long Term</t>
  </si>
  <si>
    <t>G Decoup Rev Overcoll - Sch 41, 41T, 86</t>
  </si>
  <si>
    <t>108 PTC Monetized</t>
  </si>
  <si>
    <t>Transition Fund Offset</t>
  </si>
  <si>
    <t>2017 Monetized Transition Fund</t>
  </si>
  <si>
    <t>Monitized PTC Transition Contra</t>
  </si>
  <si>
    <t>Misc Deferred Debits - Electric</t>
  </si>
  <si>
    <t>Liability Reserve Reimbursements - Gas</t>
  </si>
  <si>
    <t>FAS 109 Taxes – Gas</t>
  </si>
  <si>
    <t>Article 602 - O&amp;M Cultural Resource Enh</t>
  </si>
  <si>
    <t>3 subcategories Investments:</t>
  </si>
  <si>
    <t>Cash - Business Customer Payments - U.S</t>
  </si>
  <si>
    <t>Electric - Snoqualmie PH #2 Flowline St</t>
  </si>
  <si>
    <t>(lines 9 / line 15) Total Gas RB / Total Average Investments</t>
  </si>
  <si>
    <t>(lines 7 / line 15) Total Elec RB / Total Average Investments</t>
  </si>
  <si>
    <t>(lines 13 / line 15) Total Non-Oper / Total Average Investments</t>
  </si>
  <si>
    <t>2018 Storm Excess Costs</t>
  </si>
  <si>
    <t>DFIT FAS 109 – Gas</t>
  </si>
  <si>
    <t>DFIT - LTIP 162m Contra</t>
  </si>
  <si>
    <t>East Building ARO</t>
  </si>
  <si>
    <t>IC AP - Puget LNG</t>
  </si>
  <si>
    <t>DFIT 2018 Storm Excess Costs</t>
  </si>
  <si>
    <t>DFIT Property Tax Electric</t>
  </si>
  <si>
    <t>DFIT Property Tax Gas</t>
  </si>
  <si>
    <t>PCA YR #18 Gross - Contra</t>
  </si>
  <si>
    <t>PCA YR #18 - Gross</t>
  </si>
  <si>
    <t>ROU Asset - LT</t>
  </si>
  <si>
    <t>Finance lease liability - LT</t>
  </si>
  <si>
    <t>Lease Liability - ST</t>
  </si>
  <si>
    <t>Lease Liability - LT</t>
  </si>
  <si>
    <t>15400091</t>
  </si>
  <si>
    <t>Payroll - Family Medical Leave</t>
  </si>
  <si>
    <t>Microsoft Special Contract Receivable</t>
  </si>
  <si>
    <t>2019 Storm Excess Costs</t>
  </si>
  <si>
    <t>AMI Depreciation Expense Deferral - Gas</t>
  </si>
  <si>
    <t>AMI Depreciation Expense Deferral - Ele</t>
  </si>
  <si>
    <t>EV Deprec. Expense &amp; operating/power co</t>
  </si>
  <si>
    <t>FRA U1 Major O&amp;M Portion</t>
  </si>
  <si>
    <t>AMI Return Deferral - Gas</t>
  </si>
  <si>
    <t>AMI Return Deferral - Electric</t>
  </si>
  <si>
    <t>DFIT AMI Equity Reserve Gas</t>
  </si>
  <si>
    <t>DFIT AMI Equity Reserve Electric</t>
  </si>
  <si>
    <t>LSR Excess Lease Payment Accrual</t>
  </si>
  <si>
    <t>Property Taxes - WA - Gas - PLNG</t>
  </si>
  <si>
    <t>Equity Reserve on AMI Return Deferral -</t>
  </si>
  <si>
    <t>Microsoft Special Contract Regulatory L</t>
  </si>
  <si>
    <t>DFIT Electric Vehicle</t>
  </si>
  <si>
    <t>DFIT AMI Electric</t>
  </si>
  <si>
    <t>DFIT AMI Gas</t>
  </si>
  <si>
    <t>DFIT - 2019 Excess Storm Costs</t>
  </si>
  <si>
    <t>28300131</t>
  </si>
  <si>
    <t>6q</t>
  </si>
  <si>
    <t>35a3</t>
  </si>
  <si>
    <t>Prepaid - 1256 Amazon Web Services IAAS</t>
  </si>
  <si>
    <t>EV Carrying charges deferral</t>
  </si>
  <si>
    <t>DFIT Electric Vehicle Equity Reserve</t>
  </si>
  <si>
    <t>Macquarie Sale - Low Income Weatherizat</t>
  </si>
  <si>
    <t>E Decoup Rev Overcollect - Sch 40</t>
  </si>
  <si>
    <t>E FPC Decoup Rev Overcollect - Sch 40</t>
  </si>
  <si>
    <t>11a</t>
  </si>
  <si>
    <t>Prepaid - Permits &amp; Fees ST</t>
  </si>
  <si>
    <t>Prepaid - Permits &amp; Fees LT</t>
  </si>
  <si>
    <t>E FPC Decoup Rev Recover - Sch 8 &amp; 24</t>
  </si>
  <si>
    <t>Env Rem - Poulsbo SVC UST</t>
  </si>
  <si>
    <t>Env Rem - Wenatchee (Future Cost Est)</t>
  </si>
  <si>
    <t>DFIT - Microsoft</t>
  </si>
  <si>
    <t>Electric - TCJA Over Collection</t>
  </si>
  <si>
    <t>Gas - TCJA Over Collection</t>
  </si>
  <si>
    <t>IntG Decoup Rev Overcoll - Sch 41, 41T,</t>
  </si>
  <si>
    <t>E FPC Decoup Rev Return - Sch 12 &amp; 26</t>
  </si>
  <si>
    <t>G Decoup Rev Return - Sch 31 &amp; 31T</t>
  </si>
  <si>
    <t>G Decoup Rev Return - Sch 41, 41T, 86 &amp;</t>
  </si>
  <si>
    <t>Prepaid - Purchased Electricity</t>
  </si>
  <si>
    <t>Prepaid - Insurance and Employee Benefi</t>
  </si>
  <si>
    <t>Prepaid - General and Administrative ST</t>
  </si>
  <si>
    <t>Prepaid - Hardware/Software ST</t>
  </si>
  <si>
    <t>Prepaid - Outside Services ST</t>
  </si>
  <si>
    <t>Prepaid - Miscellaneous ST</t>
  </si>
  <si>
    <t>Prepaid - Hardware/Software LT</t>
  </si>
  <si>
    <t>Purchased Transmission Rights - Current</t>
  </si>
  <si>
    <t>Billing Suspense Transactions</t>
  </si>
  <si>
    <t>Purchased Transmission Rights</t>
  </si>
  <si>
    <t>GTZ Deprec Exp Deferral</t>
  </si>
  <si>
    <t>Carrying Charge on GTZ Deferral</t>
  </si>
  <si>
    <t>AMI Depreciation Expense Def-Gas - Post</t>
  </si>
  <si>
    <t>EV Return on Rate deferral</t>
  </si>
  <si>
    <t>AMI Depreciation Expense Def - Elec - P</t>
  </si>
  <si>
    <t>Env Rem - Wenatchee</t>
  </si>
  <si>
    <t>EV Equity Reserve on Return deferral</t>
  </si>
  <si>
    <t>Bothell Bldg O Landlord Incentives</t>
  </si>
  <si>
    <t>Bothell Bldg G/H Landlord Incentives</t>
  </si>
  <si>
    <t>DFIT AMI Gas Post 07/2019</t>
  </si>
  <si>
    <t>DFIT AMI Electric Post 07/2019</t>
  </si>
  <si>
    <t>DFIT-GTZ Depreciation Deferral pre 06/3</t>
  </si>
  <si>
    <t>Debt Issuance Costs for $450M Sr. Notes</t>
  </si>
  <si>
    <t>Env Rem - Factoria SVC UG Tank</t>
  </si>
  <si>
    <t>2019 Shelf Registration Costs</t>
  </si>
  <si>
    <t>$450M Sr. Note</t>
  </si>
  <si>
    <t>$450 million 3.25% Notes Discount</t>
  </si>
  <si>
    <t>Accrued Interest - $450M Sr Notes Due</t>
  </si>
  <si>
    <t>Monetized PTCs Colstrip 1-4 unrecovered</t>
  </si>
  <si>
    <t>Colstrip 1&amp;2 unrecovered plant offset</t>
  </si>
  <si>
    <t>PTC Interest Liability</t>
  </si>
  <si>
    <t>Notes Rec - UESC Navy Keyport</t>
  </si>
  <si>
    <t>Prepaid - General and Administrative LT</t>
  </si>
  <si>
    <t>Article 507 - Loon Surveys &amp; Non-Game S</t>
  </si>
  <si>
    <t>Green Direct Liquidated Damages</t>
  </si>
  <si>
    <t>Env Rem - W Olympia Substation Breakin</t>
  </si>
  <si>
    <t>DFIT - Green Direct Liquidated Damages</t>
  </si>
  <si>
    <t>PGA Supplemental B Amort – Commodity</t>
  </si>
  <si>
    <t>Bellevue Downtown Association</t>
  </si>
  <si>
    <t>108TGrant NLD RCW 80.84</t>
  </si>
  <si>
    <t>Contra Colstrip 1&amp;2 Non-legal T-Grant O</t>
  </si>
  <si>
    <t>Colstrip 1&amp;2 Non-legal RWIP/Salvage</t>
  </si>
  <si>
    <t>Colstrip 1&amp;2–PTC offset unrecovered pla</t>
  </si>
  <si>
    <t>Colstrip 1&amp;2 – Unrecovered Plant at Ret</t>
  </si>
  <si>
    <t>Contra PTCs Monetized for Unrec plant C</t>
  </si>
  <si>
    <t>Env Rem - Factoria Service Cntr (Future</t>
  </si>
  <si>
    <t>Env Rem - W Olympia Sub Breakin (Future</t>
  </si>
  <si>
    <t>Accounts Payable - Microsoft EA</t>
  </si>
  <si>
    <t>Gain on Sale Shuffleton - Electric</t>
  </si>
  <si>
    <t>DFIT – Colstrip 1&amp;2 Retirement</t>
  </si>
  <si>
    <t>`</t>
  </si>
  <si>
    <t>6r</t>
  </si>
  <si>
    <t>37n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</si>
  <si>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</si>
  <si>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</si>
  <si>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</si>
  <si>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DFIT Shuffleton - Gain on Sale</t>
  </si>
  <si>
    <t>DFIT PTC Monetized</t>
  </si>
  <si>
    <t>DFIT Montana Transition Fund Payment</t>
  </si>
  <si>
    <t>DFIT PTC Interest Expense</t>
  </si>
  <si>
    <t>Created for Colstrip 1 &amp; 2 ARO Cash Spend Offset</t>
  </si>
  <si>
    <t>Accr Env Rem - Wenatchee (Future Cost Est)</t>
  </si>
  <si>
    <t>Accr Env Rem - Factoria Service Center (future Cost)</t>
  </si>
  <si>
    <t>Accr Env Rem - W Olympia Substation Bre (Future Cost)</t>
  </si>
  <si>
    <t>Accr Env Rem - Puyallup Garage Site (Future Cst)</t>
  </si>
  <si>
    <t>Prepaid - Outside Services LT</t>
  </si>
  <si>
    <t>PCA YR #19 – Gross</t>
  </si>
  <si>
    <t>PCA YR #19 Gross - Contra</t>
  </si>
  <si>
    <t>PSANI Denny Way Upgrade</t>
  </si>
  <si>
    <t>Aetna Self-Insurance IBNR</t>
  </si>
  <si>
    <t>VSP Vision Insurance</t>
  </si>
  <si>
    <t>2020 Storm Excess Costs</t>
  </si>
  <si>
    <t>GTZ Deprec Exp Deferral post 06.2019</t>
  </si>
  <si>
    <t>Carrying Charge on GTZ Deferral post 06</t>
  </si>
  <si>
    <t>Tacoma LNG Cash Advance (NAES Corporati</t>
  </si>
  <si>
    <t>DFIT GTZ Depreciation Deferral post 06/</t>
  </si>
  <si>
    <t>DFIT GTZ Carrying Charge Deferral post</t>
  </si>
  <si>
    <t>DFIT-GTZ Carrying Charge Deferral pre 0</t>
  </si>
  <si>
    <t>Accum Misc Oper Prov</t>
  </si>
  <si>
    <t>Contra COVID-19 Help - Elec</t>
  </si>
  <si>
    <t>Contra COVID-19 Help – Gas</t>
  </si>
  <si>
    <t>MTF ST Full Partial Inspection 2020</t>
  </si>
  <si>
    <t>DFIT Payroll Tax Deferral COVID-19</t>
  </si>
  <si>
    <t>DFIT Storm Excess Costs 2020</t>
  </si>
  <si>
    <t>Payroll Tax Deferral COVID-19</t>
  </si>
  <si>
    <t>E FPC Decoup Rev Recover - Sch 7</t>
  </si>
  <si>
    <t>E FPC Decoup Rev Recover - Sch 10 &amp; 31</t>
  </si>
  <si>
    <t>Sch. SC Decoupling Refund/Surcharge Amo</t>
  </si>
  <si>
    <t>Current Sch. SC Decoupling Deferral</t>
  </si>
  <si>
    <t>Interest on Sch. SC Decoupling Deferral</t>
  </si>
  <si>
    <t>LSR Expansion Feasibility</t>
  </si>
  <si>
    <t>COVID-19 Help Program</t>
  </si>
  <si>
    <t>IntE FPC Decoup Rev Overcollect - Sch 4</t>
  </si>
  <si>
    <t>E FPC Decoup Rev Return - Sch 40</t>
  </si>
  <si>
    <t>PSANI Bothell-SnoKing Upgrade</t>
  </si>
  <si>
    <t>Accounts Payable – Service Now</t>
  </si>
  <si>
    <t>Microsoft EA</t>
  </si>
  <si>
    <t>Service Now</t>
  </si>
  <si>
    <t>DFIT - Plant Non Operating - LT</t>
  </si>
  <si>
    <t>Misc Deferred Debits - Gas</t>
  </si>
  <si>
    <t>AMI Depr Exp Deferral - Gas</t>
  </si>
  <si>
    <t>AMI Depr Exp Reserve - Gas</t>
  </si>
  <si>
    <t>AMI Depr Exp Deferral - Electric</t>
  </si>
  <si>
    <t>AMI Depr Exp Reserve - Electric</t>
  </si>
  <si>
    <t>Rule 6 Security Deposit Refundable</t>
  </si>
  <si>
    <t>DFIT AMI Depreciation Reserve May-Augus - Gas</t>
  </si>
  <si>
    <t>DFIT AMI Depreciation Deferral May-Augu - Gas</t>
  </si>
  <si>
    <t>DFIT AMI Depreciation Deferral May-Augu - Elec</t>
  </si>
  <si>
    <t>DFIT AMI Depreciation Reserve May-Augus- Elec</t>
  </si>
  <si>
    <t>CA</t>
  </si>
  <si>
    <t>CL</t>
  </si>
  <si>
    <t>Gas- Rate Base</t>
  </si>
  <si>
    <t>CRB</t>
  </si>
  <si>
    <t>DFIT common account</t>
  </si>
  <si>
    <t>Env Rem - Puyallup Service Center</t>
  </si>
  <si>
    <t>Oregon Worker’s Comp Tax</t>
  </si>
  <si>
    <t>OR Income Tax Payable</t>
  </si>
  <si>
    <t>Oregon Employer Unemployment Tax</t>
  </si>
  <si>
    <t>Oregon Transit District Excise Tax</t>
  </si>
  <si>
    <t>Oregon Statewide Transit Tax</t>
  </si>
  <si>
    <t>WC Ratio =&gt;</t>
  </si>
  <si>
    <t>Detail of Total Investments (Column AB)</t>
  </si>
  <si>
    <t>Detail of Total Investments (Column AL)</t>
  </si>
  <si>
    <t>Total Assets/Liabilities</t>
  </si>
  <si>
    <t>Prepaid – Electric Vehicle Service Equi</t>
  </si>
  <si>
    <t>Env Rem - Colstrip 1&amp;2 Ash Pond (Future</t>
  </si>
  <si>
    <t>DFIT ARO/ARC Electric Production</t>
  </si>
  <si>
    <t>Accr Env Rem - Colstrip 1&amp;2 Ash Pond</t>
  </si>
  <si>
    <t>Texas Unemployment Tax  - Employer</t>
  </si>
  <si>
    <t>COVID-19 Help Program – Electric</t>
  </si>
  <si>
    <t>COVID-19 Help Program – Gas</t>
  </si>
  <si>
    <t>FAS 109 EDIT Unprotected Gas</t>
  </si>
  <si>
    <t>FAS 109 EDIT Unprotected Electric</t>
  </si>
  <si>
    <t>FAS 109 EDIT Unprotected Electric Produ</t>
  </si>
  <si>
    <t>DFIT EDIT Unprotected Electric Producti</t>
  </si>
  <si>
    <t>DFIT EDIT Unprotected Gas</t>
  </si>
  <si>
    <t>DFIT EDIT Unprotected Electric</t>
  </si>
  <si>
    <t>DFIT FAS 109 EDIT Unprotected Gas</t>
  </si>
  <si>
    <t>DFIT FAS 109 EDIT Unprotected Electric</t>
  </si>
  <si>
    <t>19000991 &amp;19002003</t>
  </si>
  <si>
    <t>19000991 &amp; 19000433</t>
  </si>
  <si>
    <t xml:space="preserve">DFIT ARO/ARC Electric Production &amp; NOL </t>
  </si>
  <si>
    <t>25401101/ 0191/ 201</t>
  </si>
  <si>
    <t>FAS 109 EDIT Unprotected</t>
  </si>
  <si>
    <t>DFIT EDIT Unprotectied</t>
  </si>
  <si>
    <t>37</t>
  </si>
  <si>
    <t>FAS 109 Taxes – Elec</t>
  </si>
  <si>
    <t>DFIT FAS 109 – Elect</t>
  </si>
  <si>
    <t>18603033 / 03043</t>
  </si>
  <si>
    <t>GTZ Deprec Exp (Tranche 1)</t>
  </si>
  <si>
    <t>36</t>
  </si>
  <si>
    <t xml:space="preserve">DFIT-GTZ Depreciation Deferral </t>
  </si>
  <si>
    <t>9</t>
  </si>
  <si>
    <t>28302033 / 02153 / 02143</t>
  </si>
  <si>
    <t>GTZ Depr Tranche 1 (Gas)</t>
  </si>
  <si>
    <t>GTZ Depr Tranche 1 Carrying Charges Bal</t>
  </si>
  <si>
    <t>E Decoup Rev Recover - Sch 7 – 2019 GRC</t>
  </si>
  <si>
    <t>E FPC Decoup Rev Recover - Sch 7 – 2019</t>
  </si>
  <si>
    <t>E Decoup Rev Recov-Sch 7A,11,25,29,35&amp;4</t>
  </si>
  <si>
    <t>E Decoup Rev Recover - Sch 8 &amp; 24 – 201</t>
  </si>
  <si>
    <t>E FPC Decoup Rev Recover - Sch 8 &amp; 24 –</t>
  </si>
  <si>
    <t>E Decoup Rev Recover - Sch 10 &amp; 31 – 20</t>
  </si>
  <si>
    <t>E Decoup Rev Recover - Sch 12 &amp; 26 – 20</t>
  </si>
  <si>
    <t>E Decoup Rev Recover - Sch SC – 2019 GR</t>
  </si>
  <si>
    <t>E FPC Decoup Rev Recover - Sch SC – 201</t>
  </si>
  <si>
    <t>GTZ Depr Tranche 1 (Elec)</t>
  </si>
  <si>
    <t>Reg Asset - Unit 1&amp;2 D&amp;R Exp</t>
  </si>
  <si>
    <t>Reg Asset - Unit 3&amp;4 D&amp;R Exp</t>
  </si>
  <si>
    <t>IWM Gas Damage Claims</t>
  </si>
  <si>
    <t>AMI Return on Dep Def (Elec)</t>
  </si>
  <si>
    <t>AMI Return on Dep Def (Gas)</t>
  </si>
  <si>
    <t>AMI Return on Dep Def &gt;4/20 (Elec)</t>
  </si>
  <si>
    <t>AMI Return on Dep Def &gt;4/20 (Gas)</t>
  </si>
  <si>
    <t>Rsrv- Eqty Rsrv on AMI Dfrd Rtrn Dep El</t>
  </si>
  <si>
    <t>Rsrv- Eqty Rsrv on AMI Dfrd Rtrn Dep Gs</t>
  </si>
  <si>
    <t>Contra Unit 1&amp;2 D&amp;R Exp</t>
  </si>
  <si>
    <t>Tacoma LNG Upgrades Dep Def &lt; 10/2020</t>
  </si>
  <si>
    <t>Contra Unit 3&amp;4 D&amp;R Exp</t>
  </si>
  <si>
    <t>Tacoma LNG Upgrades Rtrn Def &lt; 10/2020</t>
  </si>
  <si>
    <t>Rsrv Eqty Rsrv on LNG Upgrades &lt; 10/202</t>
  </si>
  <si>
    <t>Tacoma LNG Upgrades Dep Def &gt;9/2020</t>
  </si>
  <si>
    <t>Tacoma LNG Upgrades Rtrn Def &gt;9/2020</t>
  </si>
  <si>
    <t>DFIT FAS109 Gross-Up</t>
  </si>
  <si>
    <t>DFIT FAS109 Gross-Up Unprotected</t>
  </si>
  <si>
    <t>DFIT FAS109 Gross-Up Unprotected E Prod</t>
  </si>
  <si>
    <t>DFIT  Eq Rsrv thru 4/2020</t>
  </si>
  <si>
    <t>DFIT  Tacoma LNG Eq Rsrv</t>
  </si>
  <si>
    <t>AMI Reserve Return on Dep Def &gt;4/20 (Ga</t>
  </si>
  <si>
    <t>Eqty Rsrv on AMI Dfrd Return Dep Dfrl G</t>
  </si>
  <si>
    <t>Tacoma LNG Upgrades Dep Rsrv &lt; 10/2020</t>
  </si>
  <si>
    <t>Tacoma LNG Upgrades Rtrn Rsrv &lt; 10/2020</t>
  </si>
  <si>
    <t>Eqty Rsrv on LNG Upgrades &lt; 10/2020</t>
  </si>
  <si>
    <t>Eqty Rsrv on LNG Upgrades &gt;9/2020</t>
  </si>
  <si>
    <t>AMI Reserve Return on Dep Def &gt;4/20 (El</t>
  </si>
  <si>
    <t>Eqty Rsrv on AMI Dfrd Return Dep Dfrl E</t>
  </si>
  <si>
    <t>E FPC Dcp Rev Rtrn-Sch 7A,11,25,29,35&amp;4</t>
  </si>
  <si>
    <t>FAS109 EDIT Protected</t>
  </si>
  <si>
    <t>Approved for 2019 GRC Def. Gain Shuffle</t>
  </si>
  <si>
    <t>DFIT FAS109 EDIT</t>
  </si>
  <si>
    <t>DFIT FAS109 EDIT Imbalance</t>
  </si>
  <si>
    <t>DFIT  GTZ Carrying Charge Deferal Tr1</t>
  </si>
  <si>
    <t>DFIT Tacoma LNG Deferral Depreciation</t>
  </si>
  <si>
    <t>DFIT GTZ Depr Deferal Tr1</t>
  </si>
  <si>
    <t>DFIT Tacoma LNG Deferral Return</t>
  </si>
  <si>
    <t>DFIT AMI Return Def thru 4/2020</t>
  </si>
  <si>
    <t>DFIT GTZ Carrying Charge Deferal Tr1</t>
  </si>
  <si>
    <t>18239481 / 9491</t>
  </si>
  <si>
    <t>GTZ Deprec Exp and Carrying Charges(Tranche 1)</t>
  </si>
  <si>
    <t>23</t>
  </si>
  <si>
    <t>28302161 / 28302171</t>
  </si>
  <si>
    <t>Other Regulatory Assets - AMI/GTZ</t>
  </si>
  <si>
    <t>Other Regulatory Assets - AMI /GTZ</t>
  </si>
  <si>
    <t>Paymentus Receipts</t>
  </si>
  <si>
    <t>Cash Real Time Clearing-Paymentus</t>
  </si>
  <si>
    <t>Gas Deferred Prop Loss – Wtr Heater Sal</t>
  </si>
  <si>
    <t>Accounts Payable - Paymentus Returns -</t>
  </si>
  <si>
    <t>E Decoup Rev Return - Sch 40</t>
  </si>
  <si>
    <t>ho</t>
  </si>
  <si>
    <t>PCA- Customer Portion Recovery UE-20089</t>
  </si>
  <si>
    <t>PCA- Interest on Customer Portion Recov</t>
  </si>
  <si>
    <t>PLR EDIT Gas</t>
  </si>
  <si>
    <t>PLR EDIT Gas Contra</t>
  </si>
  <si>
    <t>PLR EDIT Electric</t>
  </si>
  <si>
    <t>PLR EDIT Electric Contra</t>
  </si>
  <si>
    <t>Colstrip 1-4 decommisioning offset</t>
  </si>
  <si>
    <t>Contra Colstrip 1&amp;2 Non-legal Monetized</t>
  </si>
  <si>
    <t>2021 Storm Excess Costs</t>
  </si>
  <si>
    <t>PCA YR #20 – Gross</t>
  </si>
  <si>
    <t>PCA YR #20 Gross - Contra</t>
  </si>
  <si>
    <t>SPI Net Deferral UE 200980</t>
  </si>
  <si>
    <t>Colstrip ARC &amp; ARO Activty Offset</t>
  </si>
  <si>
    <t>Colstrip ARC &amp; ARO Activty Offset Contra</t>
  </si>
  <si>
    <t>A/R – Biogas Receipt Service Revenues</t>
  </si>
  <si>
    <t>Community Solar Studies</t>
  </si>
  <si>
    <t>DFIT SPI BioMass PPA</t>
  </si>
  <si>
    <t>DFIT Storm Damage 2021</t>
  </si>
  <si>
    <t>108 ARO Accr Monetized PTC Contra</t>
  </si>
  <si>
    <t>Colstrip ARO Accr offset</t>
  </si>
  <si>
    <t>Green Direct RECs – Intangible Asset</t>
  </si>
  <si>
    <t>Colstrip 3 Major Maintenance</t>
  </si>
  <si>
    <t>COVID-19 Deferred Costs- Electric</t>
  </si>
  <si>
    <t>COVID-19 Deferred Costs- Gas</t>
  </si>
  <si>
    <t>COVID-19 Bad Debt Deferral- Electric</t>
  </si>
  <si>
    <t>COVID-19 Bad Debt Deferral- Gas</t>
  </si>
  <si>
    <t>COVID-19 Lost Revenues- Electric</t>
  </si>
  <si>
    <t>COVID-19 Lost Revenues- Gas</t>
  </si>
  <si>
    <t>COVID-19 Lost Revenues Contra- Electric</t>
  </si>
  <si>
    <t>COVID-19 Lost Revenues Contra- Gas</t>
  </si>
  <si>
    <t>Green Direct RECs – Intangible Asset -</t>
  </si>
  <si>
    <t>COVID-19 Deferred Savings- Electric</t>
  </si>
  <si>
    <t>COVID-19 Deferred Savings- Gas</t>
  </si>
  <si>
    <t>DFIT COVID E</t>
  </si>
  <si>
    <t>DFIT COVID G</t>
  </si>
  <si>
    <t>13</t>
  </si>
  <si>
    <t>COVID-19 Help 2 – Elec</t>
  </si>
  <si>
    <t>COVID-19 Help 2 – Gas</t>
  </si>
  <si>
    <t>Contra COVID-19 Help 2 – Elec</t>
  </si>
  <si>
    <t>Contra COVID-19 Help 2 – Gas</t>
  </si>
  <si>
    <t>AMA (Jun 21)</t>
  </si>
  <si>
    <t>Green Direct RECs Inventory (LT)</t>
  </si>
  <si>
    <t>$600M Sr Notes Due June 2048 Issuance C</t>
  </si>
  <si>
    <t>Michigan Employer Unemployment Tax</t>
  </si>
  <si>
    <t>Michigan State Tax Employee Paid</t>
  </si>
  <si>
    <t>DTL – PLR Reg. Asset - Elec</t>
  </si>
  <si>
    <t>DTL – PLR Reg. Asset - Gas</t>
  </si>
  <si>
    <t>&lt;= June 2021 GRC</t>
  </si>
  <si>
    <t>4-Factor (JUNE 21 GRC)</t>
  </si>
  <si>
    <t>Shaded accounts are new since the 2019 GRC</t>
  </si>
  <si>
    <t>35</t>
  </si>
  <si>
    <t>DFIT 'Def. GTZ Depreciation</t>
  </si>
  <si>
    <t>Follow this link</t>
  </si>
  <si>
    <t>Exh. SEF-10 page 1 of 3</t>
  </si>
  <si>
    <t>Exh. SEF-5 page 1 &amp; 2 of 3</t>
  </si>
  <si>
    <t>Reclassify Monetized PTCs</t>
  </si>
  <si>
    <t>Adjusted</t>
  </si>
  <si>
    <t>Impact of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</si>
</sst>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#_);[Red]\(#,###\)"/>
    <numFmt numFmtId="167" formatCode="mm/dd/yy"/>
    <numFmt numFmtId="168" formatCode="[$-409]mmm\-yy;@"/>
    <numFmt numFmtId="169" formatCode="[$-409]mmmm\-yy;@"/>
    <numFmt numFmtId="170" formatCode="_(&quot;$&quot;* #,##0_);_(&quot;$&quot;* \(#,##0\);_(&quot;$&quot;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6"/>
      <name val="Arial"/>
      <family val="2"/>
    </font>
    <font>
      <sz val="10"/>
      <color indexed="56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610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2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CC"/>
      <name val="Arial"/>
      <family val="2"/>
    </font>
    <font>
      <sz val="8"/>
      <color rgb="FF0000CC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CC"/>
      <name val="Arial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name val="Times New Roman"/>
      <family val="1"/>
    </font>
    <font>
      <b/>
      <sz val="10"/>
      <color rgb="FFFF0000"/>
      <name val="Calibri"/>
      <family val="2"/>
      <scheme val="minor"/>
    </font>
    <font>
      <b/>
      <sz val="9"/>
      <color rgb="FF0000FF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ashDot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1">
    <xf numFmtId="0" fontId="0" fillId="0" borderId="0" xfId="0"/>
    <xf numFmtId="0" fontId="14" fillId="0" borderId="0" xfId="0" applyFont="1"/>
    <xf numFmtId="0" fontId="14" fillId="0" borderId="7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0" borderId="0" xfId="0" applyFill="1"/>
    <xf numFmtId="0" fontId="0" fillId="0" borderId="0" xfId="0" applyBorder="1"/>
    <xf numFmtId="0" fontId="11" fillId="0" borderId="0" xfId="0" applyFont="1"/>
    <xf numFmtId="0" fontId="14" fillId="0" borderId="0" xfId="0" applyFont="1" applyFill="1" applyAlignment="1">
      <alignment horizontal="left"/>
    </xf>
    <xf numFmtId="0" fontId="0" fillId="0" borderId="0" xfId="0" applyFill="1" applyBorder="1"/>
    <xf numFmtId="0" fontId="14" fillId="0" borderId="0" xfId="0" applyFont="1" applyFill="1" applyBorder="1"/>
    <xf numFmtId="0" fontId="16" fillId="0" borderId="0" xfId="0" applyFont="1" applyAlignment="1">
      <alignment horizontal="centerContinuous"/>
    </xf>
    <xf numFmtId="49" fontId="14" fillId="0" borderId="0" xfId="0" applyNumberFormat="1" applyFont="1" applyFill="1"/>
    <xf numFmtId="0" fontId="19" fillId="0" borderId="0" xfId="0" applyFont="1"/>
    <xf numFmtId="0" fontId="15" fillId="0" borderId="0" xfId="0" applyFont="1" applyFill="1"/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11" fillId="0" borderId="0" xfId="0" applyFont="1" applyFill="1" applyBorder="1"/>
    <xf numFmtId="0" fontId="14" fillId="0" borderId="0" xfId="0" applyNumberFormat="1" applyFont="1" applyFill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11" fillId="0" borderId="0" xfId="0" applyFont="1" applyFill="1"/>
    <xf numFmtId="41" fontId="11" fillId="0" borderId="0" xfId="0" applyNumberFormat="1" applyFont="1" applyFill="1" applyBorder="1"/>
    <xf numFmtId="41" fontId="11" fillId="0" borderId="6" xfId="0" applyNumberFormat="1" applyFont="1" applyFill="1" applyBorder="1"/>
    <xf numFmtId="0" fontId="17" fillId="0" borderId="0" xfId="0" applyFont="1" applyFill="1"/>
    <xf numFmtId="0" fontId="10" fillId="0" borderId="0" xfId="0" applyFont="1"/>
    <xf numFmtId="37" fontId="14" fillId="0" borderId="0" xfId="0" applyNumberFormat="1" applyFont="1" applyAlignment="1" applyProtection="1">
      <alignment horizontal="centerContinuous"/>
    </xf>
    <xf numFmtId="37" fontId="14" fillId="0" borderId="0" xfId="0" applyNumberFormat="1" applyFont="1" applyBorder="1" applyAlignment="1" applyProtection="1">
      <alignment horizontal="centerContinuous"/>
    </xf>
    <xf numFmtId="37" fontId="13" fillId="0" borderId="0" xfId="0" applyNumberFormat="1" applyFont="1" applyAlignment="1" applyProtection="1">
      <alignment horizontal="centerContinuous"/>
    </xf>
    <xf numFmtId="37" fontId="14" fillId="0" borderId="0" xfId="0" applyNumberFormat="1" applyFont="1" applyAlignment="1" applyProtection="1">
      <alignment horizontal="centerContinuous"/>
      <protection locked="0"/>
    </xf>
    <xf numFmtId="37" fontId="14" fillId="0" borderId="0" xfId="0" applyNumberFormat="1" applyFont="1" applyBorder="1" applyProtection="1"/>
    <xf numFmtId="37" fontId="14" fillId="0" borderId="8" xfId="0" applyNumberFormat="1" applyFont="1" applyBorder="1" applyProtection="1"/>
    <xf numFmtId="37" fontId="14" fillId="0" borderId="0" xfId="0" applyNumberFormat="1" applyFont="1" applyBorder="1" applyAlignment="1" applyProtection="1">
      <alignment horizontal="left"/>
    </xf>
    <xf numFmtId="37" fontId="14" fillId="0" borderId="0" xfId="0" applyNumberFormat="1" applyFont="1" applyBorder="1" applyAlignment="1" applyProtection="1">
      <alignment horizontal="center"/>
    </xf>
    <xf numFmtId="37" fontId="14" fillId="0" borderId="7" xfId="0" applyNumberFormat="1" applyFont="1" applyBorder="1" applyAlignment="1" applyProtection="1">
      <alignment horizontal="left"/>
    </xf>
    <xf numFmtId="37" fontId="14" fillId="0" borderId="0" xfId="0" applyNumberFormat="1" applyFont="1" applyAlignment="1" applyProtection="1">
      <alignment horizontal="left"/>
    </xf>
    <xf numFmtId="37" fontId="13" fillId="0" borderId="0" xfId="0" applyNumberFormat="1" applyFont="1" applyBorder="1" applyAlignment="1" applyProtection="1">
      <alignment horizontal="left"/>
    </xf>
    <xf numFmtId="166" fontId="14" fillId="0" borderId="0" xfId="0" applyNumberFormat="1" applyFont="1" applyAlignment="1" applyProtection="1">
      <alignment horizontal="center"/>
    </xf>
    <xf numFmtId="0" fontId="14" fillId="0" borderId="0" xfId="0" applyNumberFormat="1" applyFont="1" applyProtection="1"/>
    <xf numFmtId="37" fontId="14" fillId="0" borderId="0" xfId="0" quotePrefix="1" applyNumberFormat="1" applyFont="1" applyAlignment="1" applyProtection="1">
      <alignment horizontal="left"/>
    </xf>
    <xf numFmtId="166" fontId="14" fillId="0" borderId="0" xfId="0" applyNumberFormat="1" applyFont="1" applyFill="1" applyAlignment="1" applyProtection="1">
      <alignment horizontal="center"/>
    </xf>
    <xf numFmtId="37" fontId="14" fillId="0" borderId="0" xfId="0" applyNumberFormat="1" applyFont="1" applyFill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left"/>
    </xf>
    <xf numFmtId="0" fontId="10" fillId="0" borderId="7" xfId="0" applyFont="1" applyBorder="1"/>
    <xf numFmtId="49" fontId="11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41" fontId="18" fillId="0" borderId="16" xfId="0" applyNumberFormat="1" applyFont="1" applyFill="1" applyBorder="1"/>
    <xf numFmtId="41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66" fontId="11" fillId="0" borderId="0" xfId="0" applyNumberFormat="1" applyFont="1" applyFill="1" applyAlignment="1" applyProtection="1">
      <alignment horizontal="center"/>
    </xf>
    <xf numFmtId="37" fontId="11" fillId="0" borderId="0" xfId="0" applyNumberFormat="1" applyFont="1" applyFill="1" applyAlignment="1" applyProtection="1">
      <alignment horizontal="left"/>
    </xf>
    <xf numFmtId="41" fontId="11" fillId="0" borderId="16" xfId="0" applyNumberFormat="1" applyFont="1" applyFill="1" applyBorder="1"/>
    <xf numFmtId="0" fontId="10" fillId="0" borderId="0" xfId="0" applyFont="1" applyAlignment="1">
      <alignment horizontal="centerContinuous"/>
    </xf>
    <xf numFmtId="10" fontId="10" fillId="0" borderId="0" xfId="0" applyNumberFormat="1" applyFont="1" applyFill="1" applyAlignment="1">
      <alignment horizontal="center"/>
    </xf>
    <xf numFmtId="0" fontId="25" fillId="0" borderId="0" xfId="0" applyFont="1" applyFill="1"/>
    <xf numFmtId="49" fontId="10" fillId="0" borderId="0" xfId="0" applyNumberFormat="1" applyFont="1" applyFill="1" applyAlignment="1"/>
    <xf numFmtId="14" fontId="10" fillId="0" borderId="0" xfId="0" applyNumberFormat="1" applyFont="1" applyFill="1" applyAlignment="1">
      <alignment horizontal="left"/>
    </xf>
    <xf numFmtId="38" fontId="27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Fill="1" applyAlignment="1"/>
    <xf numFmtId="0" fontId="11" fillId="0" borderId="0" xfId="0" applyFont="1" applyAlignment="1">
      <alignment horizontal="right"/>
    </xf>
    <xf numFmtId="43" fontId="11" fillId="0" borderId="0" xfId="0" applyNumberFormat="1" applyFont="1" applyFill="1"/>
    <xf numFmtId="37" fontId="14" fillId="0" borderId="0" xfId="0" applyNumberFormat="1" applyFont="1" applyFill="1" applyBorder="1" applyAlignment="1" applyProtection="1">
      <alignment horizontal="centerContinuous"/>
    </xf>
    <xf numFmtId="164" fontId="11" fillId="0" borderId="0" xfId="0" applyNumberFormat="1" applyFont="1" applyFill="1" applyBorder="1"/>
    <xf numFmtId="41" fontId="11" fillId="0" borderId="0" xfId="0" applyNumberFormat="1" applyFont="1" applyFill="1" applyBorder="1"/>
    <xf numFmtId="41" fontId="11" fillId="0" borderId="0" xfId="0" applyNumberFormat="1" applyFont="1" applyFill="1"/>
    <xf numFmtId="14" fontId="10" fillId="0" borderId="0" xfId="0" applyNumberFormat="1" applyFont="1" applyFill="1" applyAlignment="1">
      <alignment horizontal="center"/>
    </xf>
    <xf numFmtId="0" fontId="15" fillId="0" borderId="0" xfId="0" applyFont="1" applyFill="1" applyBorder="1"/>
    <xf numFmtId="43" fontId="15" fillId="0" borderId="0" xfId="0" applyNumberFormat="1" applyFont="1" applyFill="1" applyBorder="1"/>
    <xf numFmtId="49" fontId="15" fillId="0" borderId="18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1" fontId="15" fillId="0" borderId="9" xfId="0" applyNumberFormat="1" applyFont="1" applyFill="1" applyBorder="1"/>
    <xf numFmtId="41" fontId="15" fillId="0" borderId="0" xfId="0" applyNumberFormat="1" applyFont="1" applyFill="1" applyBorder="1"/>
    <xf numFmtId="49" fontId="15" fillId="0" borderId="11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left"/>
    </xf>
    <xf numFmtId="0" fontId="15" fillId="0" borderId="29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0" fillId="0" borderId="0" xfId="0" applyFont="1" applyFill="1"/>
    <xf numFmtId="164" fontId="15" fillId="0" borderId="0" xfId="0" applyNumberFormat="1" applyFont="1" applyFill="1"/>
    <xf numFmtId="0" fontId="15" fillId="0" borderId="0" xfId="0" applyFont="1" applyFill="1" applyBorder="1"/>
    <xf numFmtId="0" fontId="29" fillId="0" borderId="0" xfId="0" applyFont="1" applyFill="1" applyBorder="1"/>
    <xf numFmtId="49" fontId="15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quotePrefix="1" applyNumberFormat="1" applyFont="1" applyFill="1" applyBorder="1"/>
    <xf numFmtId="49" fontId="15" fillId="0" borderId="14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1" fontId="17" fillId="0" borderId="6" xfId="0" applyNumberFormat="1" applyFont="1" applyFill="1" applyBorder="1"/>
    <xf numFmtId="0" fontId="15" fillId="0" borderId="0" xfId="0" quotePrefix="1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quotePrefix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43" fontId="11" fillId="0" borderId="0" xfId="0" applyNumberFormat="1" applyFont="1" applyFill="1"/>
    <xf numFmtId="49" fontId="11" fillId="0" borderId="0" xfId="0" applyNumberFormat="1" applyFont="1" applyFill="1" applyBorder="1" applyAlignment="1">
      <alignment horizontal="center"/>
    </xf>
    <xf numFmtId="41" fontId="10" fillId="0" borderId="13" xfId="0" applyNumberFormat="1" applyFont="1" applyFill="1" applyBorder="1"/>
    <xf numFmtId="10" fontId="10" fillId="0" borderId="0" xfId="0" applyNumberFormat="1" applyFont="1" applyFill="1"/>
    <xf numFmtId="41" fontId="0" fillId="0" borderId="0" xfId="0" applyNumberFormat="1"/>
    <xf numFmtId="166" fontId="14" fillId="0" borderId="0" xfId="0" applyNumberFormat="1" applyFont="1" applyFill="1" applyAlignment="1" applyProtection="1">
      <alignment horizontal="left"/>
    </xf>
    <xf numFmtId="49" fontId="15" fillId="0" borderId="9" xfId="0" applyNumberFormat="1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 vertical="top"/>
    </xf>
    <xf numFmtId="1" fontId="15" fillId="0" borderId="9" xfId="0" applyNumberFormat="1" applyFont="1" applyFill="1" applyBorder="1" applyAlignment="1">
      <alignment horizontal="left"/>
    </xf>
    <xf numFmtId="0" fontId="28" fillId="0" borderId="9" xfId="0" applyFont="1" applyFill="1" applyBorder="1" applyAlignment="1">
      <alignment horizontal="left" wrapText="1"/>
    </xf>
    <xf numFmtId="49" fontId="15" fillId="0" borderId="9" xfId="0" applyNumberFormat="1" applyFont="1" applyFill="1" applyBorder="1"/>
    <xf numFmtId="0" fontId="29" fillId="0" borderId="9" xfId="0" applyFont="1" applyFill="1" applyBorder="1" applyAlignment="1">
      <alignment horizontal="left"/>
    </xf>
    <xf numFmtId="0" fontId="15" fillId="0" borderId="9" xfId="0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49" fontId="15" fillId="0" borderId="9" xfId="0" applyNumberFormat="1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left"/>
    </xf>
    <xf numFmtId="49" fontId="15" fillId="0" borderId="9" xfId="0" quotePrefix="1" applyNumberFormat="1" applyFont="1" applyFill="1" applyBorder="1" applyAlignment="1">
      <alignment horizontal="left"/>
    </xf>
    <xf numFmtId="17" fontId="22" fillId="0" borderId="0" xfId="0" quotePrefix="1" applyNumberFormat="1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0" fillId="0" borderId="8" xfId="0" applyFill="1" applyBorder="1"/>
    <xf numFmtId="0" fontId="11" fillId="0" borderId="0" xfId="0" applyNumberFormat="1" applyFont="1" applyFill="1" applyAlignment="1">
      <alignment horizontal="left"/>
    </xf>
    <xf numFmtId="166" fontId="11" fillId="0" borderId="0" xfId="0" applyNumberFormat="1" applyFont="1" applyAlignment="1" applyProtection="1">
      <alignment horizontal="left"/>
    </xf>
    <xf numFmtId="17" fontId="15" fillId="0" borderId="0" xfId="0" applyNumberFormat="1" applyFont="1" applyFill="1" applyBorder="1"/>
    <xf numFmtId="41" fontId="1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7" fillId="0" borderId="27" xfId="0" applyNumberFormat="1" applyFont="1" applyFill="1" applyBorder="1" applyAlignment="1">
      <alignment horizontal="left"/>
    </xf>
    <xf numFmtId="49" fontId="15" fillId="0" borderId="0" xfId="0" quotePrefix="1" applyNumberFormat="1" applyFont="1" applyFill="1" applyBorder="1" applyAlignment="1">
      <alignment horizontal="left"/>
    </xf>
    <xf numFmtId="37" fontId="32" fillId="0" borderId="0" xfId="0" applyNumberFormat="1" applyFont="1" applyFill="1" applyBorder="1" applyAlignment="1" applyProtection="1">
      <alignment horizontal="centerContinuous"/>
    </xf>
    <xf numFmtId="169" fontId="31" fillId="0" borderId="0" xfId="0" applyNumberFormat="1" applyFont="1" applyBorder="1" applyAlignment="1" applyProtection="1">
      <alignment horizontal="centerContinuous"/>
    </xf>
    <xf numFmtId="37" fontId="32" fillId="0" borderId="0" xfId="0" applyNumberFormat="1" applyFont="1" applyAlignment="1" applyProtection="1">
      <alignment horizontal="centerContinuous"/>
      <protection locked="0"/>
    </xf>
    <xf numFmtId="0" fontId="32" fillId="0" borderId="0" xfId="0" applyFont="1"/>
    <xf numFmtId="41" fontId="11" fillId="3" borderId="0" xfId="0" applyNumberFormat="1" applyFont="1" applyFill="1"/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26" fillId="0" borderId="0" xfId="0" applyFont="1" applyFill="1"/>
    <xf numFmtId="41" fontId="26" fillId="0" borderId="0" xfId="0" applyNumberFormat="1" applyFont="1" applyFill="1"/>
    <xf numFmtId="168" fontId="15" fillId="0" borderId="0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/>
    <xf numFmtId="49" fontId="10" fillId="0" borderId="1" xfId="0" applyNumberFormat="1" applyFont="1" applyFill="1" applyBorder="1" applyAlignment="1"/>
    <xf numFmtId="0" fontId="10" fillId="0" borderId="3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7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1" fontId="10" fillId="0" borderId="32" xfId="0" applyNumberFormat="1" applyFont="1" applyFill="1" applyBorder="1" applyAlignment="1">
      <alignment horizontal="center" wrapText="1"/>
    </xf>
    <xf numFmtId="41" fontId="10" fillId="0" borderId="33" xfId="0" applyNumberFormat="1" applyFont="1" applyFill="1" applyBorder="1" applyAlignment="1">
      <alignment horizontal="center" wrapText="1"/>
    </xf>
    <xf numFmtId="41" fontId="10" fillId="0" borderId="34" xfId="0" applyNumberFormat="1" applyFont="1" applyFill="1" applyBorder="1" applyAlignment="1">
      <alignment horizontal="center" wrapText="1"/>
    </xf>
    <xf numFmtId="164" fontId="10" fillId="0" borderId="0" xfId="0" applyNumberFormat="1" applyFont="1" applyFill="1"/>
    <xf numFmtId="10" fontId="11" fillId="0" borderId="0" xfId="0" applyNumberFormat="1" applyFont="1" applyFill="1"/>
    <xf numFmtId="41" fontId="10" fillId="0" borderId="36" xfId="0" applyNumberFormat="1" applyFont="1" applyFill="1" applyBorder="1" applyAlignment="1">
      <alignment horizontal="center" wrapText="1"/>
    </xf>
    <xf numFmtId="41" fontId="15" fillId="0" borderId="10" xfId="0" applyNumberFormat="1" applyFont="1" applyFill="1" applyBorder="1"/>
    <xf numFmtId="0" fontId="12" fillId="0" borderId="0" xfId="0" applyFont="1"/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41" fontId="11" fillId="0" borderId="0" xfId="0" applyNumberFormat="1" applyFont="1" applyFill="1" applyProtection="1">
      <protection locked="0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43" fontId="15" fillId="4" borderId="0" xfId="0" applyNumberFormat="1" applyFont="1" applyFill="1" applyBorder="1"/>
    <xf numFmtId="49" fontId="15" fillId="4" borderId="11" xfId="0" applyNumberFormat="1" applyFont="1" applyFill="1" applyBorder="1" applyAlignment="1">
      <alignment horizontal="center"/>
    </xf>
    <xf numFmtId="49" fontId="15" fillId="4" borderId="9" xfId="0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17" fontId="15" fillId="4" borderId="0" xfId="0" applyNumberFormat="1" applyFont="1" applyFill="1" applyBorder="1"/>
    <xf numFmtId="49" fontId="15" fillId="4" borderId="0" xfId="0" applyNumberFormat="1" applyFont="1" applyFill="1" applyAlignment="1">
      <alignment horizontal="left"/>
    </xf>
    <xf numFmtId="1" fontId="15" fillId="4" borderId="9" xfId="0" applyNumberFormat="1" applyFont="1" applyFill="1" applyBorder="1" applyAlignment="1">
      <alignment horizontal="left"/>
    </xf>
    <xf numFmtId="0" fontId="28" fillId="4" borderId="9" xfId="0" applyFont="1" applyFill="1" applyBorder="1" applyAlignment="1">
      <alignment horizontal="left" wrapText="1"/>
    </xf>
    <xf numFmtId="0" fontId="15" fillId="4" borderId="9" xfId="0" applyNumberFormat="1" applyFont="1" applyFill="1" applyBorder="1" applyAlignment="1">
      <alignment horizontal="left"/>
    </xf>
    <xf numFmtId="49" fontId="15" fillId="4" borderId="9" xfId="0" applyNumberFormat="1" applyFont="1" applyFill="1" applyBorder="1"/>
    <xf numFmtId="0" fontId="15" fillId="4" borderId="9" xfId="0" applyFont="1" applyFill="1" applyBorder="1" applyAlignment="1">
      <alignment horizontal="left"/>
    </xf>
    <xf numFmtId="0" fontId="29" fillId="4" borderId="0" xfId="0" applyFont="1" applyFill="1" applyAlignment="1">
      <alignment horizontal="left"/>
    </xf>
    <xf numFmtId="0" fontId="15" fillId="4" borderId="0" xfId="0" applyNumberFormat="1" applyFont="1" applyFill="1" applyAlignment="1">
      <alignment horizontal="left"/>
    </xf>
    <xf numFmtId="0" fontId="15" fillId="4" borderId="0" xfId="0" applyFont="1" applyFill="1"/>
    <xf numFmtId="17" fontId="15" fillId="4" borderId="0" xfId="0" applyNumberFormat="1" applyFont="1" applyFill="1"/>
    <xf numFmtId="0" fontId="28" fillId="4" borderId="0" xfId="0" applyFont="1" applyFill="1" applyBorder="1" applyAlignment="1">
      <alignment horizontal="left" wrapText="1"/>
    </xf>
    <xf numFmtId="0" fontId="15" fillId="4" borderId="0" xfId="0" applyNumberFormat="1" applyFont="1" applyFill="1" applyBorder="1" applyAlignment="1">
      <alignment horizontal="left"/>
    </xf>
    <xf numFmtId="1" fontId="15" fillId="4" borderId="0" xfId="0" applyNumberFormat="1" applyFont="1" applyFill="1" applyBorder="1" applyAlignment="1">
      <alignment horizontal="left"/>
    </xf>
    <xf numFmtId="0" fontId="9" fillId="4" borderId="0" xfId="0" applyFont="1" applyFill="1"/>
    <xf numFmtId="0" fontId="15" fillId="4" borderId="0" xfId="0" applyFont="1" applyFill="1" applyBorder="1"/>
    <xf numFmtId="0" fontId="29" fillId="4" borderId="0" xfId="0" applyFont="1" applyFill="1" applyBorder="1"/>
    <xf numFmtId="49" fontId="15" fillId="4" borderId="19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left" vertical="top" wrapText="1"/>
    </xf>
    <xf numFmtId="49" fontId="15" fillId="4" borderId="4" xfId="0" applyNumberFormat="1" applyFont="1" applyFill="1" applyBorder="1" applyAlignment="1">
      <alignment horizontal="center"/>
    </xf>
    <xf numFmtId="0" fontId="29" fillId="4" borderId="0" xfId="0" applyFont="1" applyFill="1" applyBorder="1"/>
    <xf numFmtId="0" fontId="15" fillId="4" borderId="0" xfId="0" applyFont="1" applyFill="1" applyBorder="1" applyAlignment="1">
      <alignment wrapText="1"/>
    </xf>
    <xf numFmtId="49" fontId="17" fillId="4" borderId="4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23" xfId="0" applyFont="1" applyFill="1" applyBorder="1"/>
    <xf numFmtId="41" fontId="11" fillId="0" borderId="23" xfId="0" applyNumberFormat="1" applyFont="1" applyFill="1" applyBorder="1"/>
    <xf numFmtId="41" fontId="11" fillId="0" borderId="23" xfId="0" applyNumberFormat="1" applyFont="1" applyFill="1" applyBorder="1"/>
    <xf numFmtId="41" fontId="18" fillId="0" borderId="23" xfId="0" applyNumberFormat="1" applyFont="1" applyFill="1" applyBorder="1"/>
    <xf numFmtId="41" fontId="10" fillId="0" borderId="37" xfId="0" applyNumberFormat="1" applyFont="1" applyFill="1" applyBorder="1"/>
    <xf numFmtId="0" fontId="14" fillId="0" borderId="7" xfId="0" applyFont="1" applyFill="1" applyBorder="1" applyAlignment="1">
      <alignment horizontal="centerContinuous"/>
    </xf>
    <xf numFmtId="0" fontId="13" fillId="0" borderId="0" xfId="0" applyFont="1" applyFill="1"/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41" fontId="11" fillId="0" borderId="7" xfId="0" applyNumberFormat="1" applyFont="1" applyFill="1" applyBorder="1"/>
    <xf numFmtId="0" fontId="36" fillId="0" borderId="0" xfId="0" applyFont="1" applyFill="1"/>
    <xf numFmtId="0" fontId="32" fillId="0" borderId="0" xfId="0" applyFont="1" applyFill="1"/>
    <xf numFmtId="41" fontId="32" fillId="0" borderId="15" xfId="0" applyNumberFormat="1" applyFont="1" applyFill="1" applyBorder="1"/>
    <xf numFmtId="10" fontId="31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/>
    <xf numFmtId="41" fontId="32" fillId="0" borderId="8" xfId="0" applyNumberFormat="1" applyFont="1" applyFill="1" applyBorder="1" applyAlignment="1">
      <alignment horizontal="center"/>
    </xf>
    <xf numFmtId="49" fontId="15" fillId="4" borderId="40" xfId="0" applyNumberFormat="1" applyFont="1" applyFill="1" applyBorder="1" applyAlignment="1">
      <alignment horizontal="center"/>
    </xf>
    <xf numFmtId="0" fontId="38" fillId="0" borderId="0" xfId="0" applyFont="1" applyFill="1"/>
    <xf numFmtId="0" fontId="25" fillId="0" borderId="0" xfId="0" applyFont="1" applyFill="1" applyAlignment="1">
      <alignment horizontal="center"/>
    </xf>
    <xf numFmtId="165" fontId="31" fillId="0" borderId="0" xfId="0" applyNumberFormat="1" applyFont="1" applyFill="1" applyAlignment="1"/>
    <xf numFmtId="41" fontId="11" fillId="0" borderId="16" xfId="0" applyNumberFormat="1" applyFont="1" applyFill="1" applyBorder="1"/>
    <xf numFmtId="41" fontId="11" fillId="0" borderId="0" xfId="0" applyNumberFormat="1" applyFont="1" applyFill="1" applyAlignment="1" applyProtection="1">
      <alignment horizontal="center"/>
    </xf>
    <xf numFmtId="41" fontId="11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Border="1" applyProtection="1"/>
    <xf numFmtId="41" fontId="11" fillId="0" borderId="7" xfId="0" applyNumberFormat="1" applyFont="1" applyFill="1" applyBorder="1" applyProtection="1"/>
    <xf numFmtId="168" fontId="15" fillId="4" borderId="0" xfId="0" applyNumberFormat="1" applyFont="1" applyFill="1" applyBorder="1" applyAlignment="1">
      <alignment horizontal="right"/>
    </xf>
    <xf numFmtId="167" fontId="10" fillId="0" borderId="15" xfId="0" applyNumberFormat="1" applyFont="1" applyFill="1" applyBorder="1" applyAlignment="1">
      <alignment horizontal="center"/>
    </xf>
    <xf numFmtId="41" fontId="11" fillId="0" borderId="15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1" fillId="0" borderId="16" xfId="0" applyFont="1" applyFill="1" applyBorder="1"/>
    <xf numFmtId="41" fontId="11" fillId="0" borderId="41" xfId="0" applyNumberFormat="1" applyFont="1" applyFill="1" applyBorder="1"/>
    <xf numFmtId="43" fontId="35" fillId="0" borderId="0" xfId="0" applyNumberFormat="1" applyFont="1" applyFill="1" applyBorder="1"/>
    <xf numFmtId="0" fontId="10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10" fontId="40" fillId="4" borderId="12" xfId="0" applyNumberFormat="1" applyFont="1" applyFill="1" applyBorder="1"/>
    <xf numFmtId="10" fontId="40" fillId="4" borderId="3" xfId="0" applyNumberFormat="1" applyFont="1" applyFill="1" applyBorder="1"/>
    <xf numFmtId="0" fontId="0" fillId="0" borderId="3" xfId="0" applyBorder="1"/>
    <xf numFmtId="37" fontId="10" fillId="0" borderId="0" xfId="0" applyNumberFormat="1" applyFont="1" applyBorder="1" applyAlignment="1" applyProtection="1">
      <alignment horizontal="left"/>
    </xf>
    <xf numFmtId="37" fontId="10" fillId="0" borderId="0" xfId="0" applyNumberFormat="1" applyFont="1" applyBorder="1" applyAlignment="1" applyProtection="1">
      <alignment horizontal="center"/>
    </xf>
    <xf numFmtId="37" fontId="10" fillId="0" borderId="7" xfId="0" applyNumberFormat="1" applyFont="1" applyBorder="1" applyAlignment="1" applyProtection="1">
      <alignment horizontal="left"/>
    </xf>
    <xf numFmtId="167" fontId="10" fillId="0" borderId="7" xfId="0" applyNumberFormat="1" applyFont="1" applyFill="1" applyBorder="1" applyAlignment="1">
      <alignment horizontal="center"/>
    </xf>
    <xf numFmtId="165" fontId="31" fillId="0" borderId="0" xfId="0" applyNumberFormat="1" applyFont="1" applyFill="1" applyAlignment="1">
      <alignment horizontal="left"/>
    </xf>
    <xf numFmtId="37" fontId="14" fillId="0" borderId="0" xfId="0" applyNumberFormat="1" applyFont="1" applyAlignment="1" applyProtection="1">
      <alignment horizontal="center"/>
    </xf>
    <xf numFmtId="37" fontId="14" fillId="0" borderId="8" xfId="0" applyNumberFormat="1" applyFont="1" applyBorder="1" applyAlignment="1" applyProtection="1">
      <alignment horizontal="left"/>
    </xf>
    <xf numFmtId="37" fontId="13" fillId="0" borderId="0" xfId="0" applyNumberFormat="1" applyFont="1" applyFill="1" applyAlignment="1" applyProtection="1">
      <alignment horizontal="left"/>
    </xf>
    <xf numFmtId="37" fontId="14" fillId="0" borderId="0" xfId="0" applyNumberFormat="1" applyFont="1" applyFill="1" applyAlignment="1" applyProtection="1">
      <alignment horizontal="centerContinuous"/>
    </xf>
    <xf numFmtId="10" fontId="40" fillId="0" borderId="12" xfId="0" applyNumberFormat="1" applyFont="1" applyFill="1" applyBorder="1"/>
    <xf numFmtId="10" fontId="40" fillId="0" borderId="3" xfId="0" applyNumberFormat="1" applyFont="1" applyFill="1" applyBorder="1"/>
    <xf numFmtId="0" fontId="3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32" fillId="0" borderId="0" xfId="0" applyFont="1" applyFill="1" applyBorder="1" applyAlignment="1">
      <alignment horizontal="left"/>
    </xf>
    <xf numFmtId="10" fontId="32" fillId="0" borderId="0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 applyProtection="1">
      <alignment horizontal="centerContinuous"/>
    </xf>
    <xf numFmtId="0" fontId="32" fillId="0" borderId="0" xfId="0" applyFont="1" applyAlignment="1">
      <alignment horizontal="right"/>
    </xf>
    <xf numFmtId="10" fontId="32" fillId="0" borderId="0" xfId="0" applyNumberFormat="1" applyFont="1" applyFill="1" applyAlignment="1">
      <alignment horizontal="center"/>
    </xf>
    <xf numFmtId="37" fontId="32" fillId="0" borderId="0" xfId="0" applyNumberFormat="1" applyFont="1" applyBorder="1" applyAlignment="1" applyProtection="1">
      <alignment horizontal="right"/>
    </xf>
    <xf numFmtId="49" fontId="15" fillId="4" borderId="39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49" fontId="15" fillId="4" borderId="15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Continuous"/>
    </xf>
    <xf numFmtId="42" fontId="10" fillId="6" borderId="0" xfId="0" applyNumberFormat="1" applyFont="1" applyFill="1" applyBorder="1"/>
    <xf numFmtId="10" fontId="0" fillId="6" borderId="0" xfId="0" applyNumberFormat="1" applyFill="1" applyBorder="1"/>
    <xf numFmtId="10" fontId="0" fillId="6" borderId="43" xfId="0" applyNumberFormat="1" applyFill="1" applyBorder="1"/>
    <xf numFmtId="42" fontId="10" fillId="0" borderId="13" xfId="0" applyNumberFormat="1" applyFont="1" applyFill="1" applyBorder="1"/>
    <xf numFmtId="41" fontId="11" fillId="0" borderId="7" xfId="0" applyNumberFormat="1" applyFont="1" applyFill="1" applyBorder="1"/>
    <xf numFmtId="17" fontId="31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164" fontId="15" fillId="0" borderId="0" xfId="0" applyNumberFormat="1" applyFont="1" applyFill="1" applyBorder="1"/>
    <xf numFmtId="49" fontId="15" fillId="4" borderId="0" xfId="0" applyNumberFormat="1" applyFont="1" applyFill="1" applyBorder="1"/>
    <xf numFmtId="0" fontId="4" fillId="4" borderId="0" xfId="0" applyFont="1" applyFill="1"/>
    <xf numFmtId="164" fontId="17" fillId="0" borderId="0" xfId="0" applyNumberFormat="1" applyFont="1" applyFill="1" applyBorder="1"/>
    <xf numFmtId="37" fontId="10" fillId="0" borderId="0" xfId="0" applyNumberFormat="1" applyFont="1" applyFill="1" applyBorder="1" applyAlignment="1" applyProtection="1">
      <alignment horizontal="left"/>
    </xf>
    <xf numFmtId="41" fontId="11" fillId="0" borderId="15" xfId="0" applyNumberFormat="1" applyFont="1" applyFill="1" applyBorder="1"/>
    <xf numFmtId="41" fontId="26" fillId="0" borderId="0" xfId="0" applyNumberFormat="1" applyFont="1" applyFill="1" applyBorder="1"/>
    <xf numFmtId="43" fontId="17" fillId="0" borderId="13" xfId="0" applyNumberFormat="1" applyFont="1" applyFill="1" applyBorder="1"/>
    <xf numFmtId="167" fontId="10" fillId="0" borderId="38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170" fontId="10" fillId="6" borderId="6" xfId="0" applyNumberFormat="1" applyFont="1" applyFill="1" applyBorder="1"/>
    <xf numFmtId="49" fontId="15" fillId="2" borderId="0" xfId="0" applyNumberFormat="1" applyFont="1" applyFill="1" applyBorder="1" applyAlignment="1">
      <alignment horizontal="left"/>
    </xf>
    <xf numFmtId="17" fontId="15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43" fontId="15" fillId="2" borderId="0" xfId="0" applyNumberFormat="1" applyFont="1" applyFill="1" applyBorder="1"/>
    <xf numFmtId="49" fontId="15" fillId="2" borderId="4" xfId="0" applyNumberFormat="1" applyFont="1" applyFill="1" applyBorder="1" applyAlignment="1">
      <alignment horizontal="center"/>
    </xf>
    <xf numFmtId="0" fontId="42" fillId="0" borderId="0" xfId="0" applyFont="1"/>
    <xf numFmtId="164" fontId="17" fillId="0" borderId="0" xfId="0" applyNumberFormat="1" applyFont="1" applyFill="1" applyBorder="1" applyAlignment="1">
      <alignment horizontal="center"/>
    </xf>
    <xf numFmtId="37" fontId="11" fillId="0" borderId="0" xfId="0" quotePrefix="1" applyNumberFormat="1" applyFont="1" applyFill="1" applyAlignment="1" applyProtection="1">
      <alignment horizontal="left"/>
    </xf>
    <xf numFmtId="168" fontId="33" fillId="5" borderId="0" xfId="0" applyNumberFormat="1" applyFont="1" applyFill="1" applyBorder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168" fontId="33" fillId="5" borderId="7" xfId="0" applyNumberFormat="1" applyFont="1" applyFill="1" applyBorder="1" applyAlignment="1">
      <alignment horizontal="centerContinuous"/>
    </xf>
    <xf numFmtId="41" fontId="11" fillId="5" borderId="0" xfId="0" applyNumberFormat="1" applyFont="1" applyFill="1" applyAlignment="1">
      <alignment horizontal="centerContinuous"/>
    </xf>
    <xf numFmtId="168" fontId="25" fillId="0" borderId="0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 horizontal="center"/>
    </xf>
    <xf numFmtId="41" fontId="35" fillId="0" borderId="0" xfId="0" applyNumberFormat="1" applyFont="1" applyFill="1" applyBorder="1"/>
    <xf numFmtId="41" fontId="11" fillId="0" borderId="0" xfId="0" applyNumberFormat="1" applyFont="1" applyFill="1" applyAlignment="1">
      <alignment horizontal="right"/>
    </xf>
    <xf numFmtId="41" fontId="26" fillId="0" borderId="0" xfId="0" applyNumberFormat="1" applyFont="1" applyFill="1" applyBorder="1" applyAlignment="1">
      <alignment horizontal="center" wrapText="1"/>
    </xf>
    <xf numFmtId="0" fontId="26" fillId="0" borderId="0" xfId="0" applyFont="1"/>
    <xf numFmtId="0" fontId="10" fillId="0" borderId="1" xfId="0" applyFont="1" applyBorder="1" applyAlignment="1">
      <alignment horizontal="centerContinuous"/>
    </xf>
    <xf numFmtId="17" fontId="10" fillId="0" borderId="45" xfId="0" applyNumberFormat="1" applyFont="1" applyBorder="1" applyAlignment="1">
      <alignment horizontal="centerContinuous"/>
    </xf>
    <xf numFmtId="41" fontId="26" fillId="0" borderId="0" xfId="0" applyNumberFormat="1" applyFont="1" applyFill="1" applyBorder="1"/>
    <xf numFmtId="164" fontId="15" fillId="0" borderId="47" xfId="0" applyNumberFormat="1" applyFont="1" applyFill="1" applyBorder="1"/>
    <xf numFmtId="41" fontId="15" fillId="0" borderId="47" xfId="0" applyNumberFormat="1" applyFont="1" applyFill="1" applyBorder="1"/>
    <xf numFmtId="164" fontId="15" fillId="0" borderId="9" xfId="0" applyNumberFormat="1" applyFont="1" applyFill="1" applyBorder="1"/>
    <xf numFmtId="164" fontId="15" fillId="0" borderId="48" xfId="0" applyNumberFormat="1" applyFont="1" applyFill="1" applyBorder="1"/>
    <xf numFmtId="41" fontId="15" fillId="0" borderId="48" xfId="0" applyNumberFormat="1" applyFont="1" applyFill="1" applyBorder="1"/>
    <xf numFmtId="41" fontId="17" fillId="0" borderId="50" xfId="0" applyNumberFormat="1" applyFont="1" applyFill="1" applyBorder="1"/>
    <xf numFmtId="41" fontId="17" fillId="0" borderId="51" xfId="0" applyNumberFormat="1" applyFont="1" applyFill="1" applyBorder="1"/>
    <xf numFmtId="41" fontId="17" fillId="0" borderId="46" xfId="0" applyNumberFormat="1" applyFont="1" applyFill="1" applyBorder="1"/>
    <xf numFmtId="42" fontId="26" fillId="0" borderId="0" xfId="0" applyNumberFormat="1" applyFont="1" applyFill="1"/>
    <xf numFmtId="0" fontId="10" fillId="0" borderId="1" xfId="0" applyNumberFormat="1" applyFont="1" applyFill="1" applyBorder="1" applyAlignment="1">
      <alignment horizontal="left"/>
    </xf>
    <xf numFmtId="164" fontId="15" fillId="0" borderId="5" xfId="0" applyNumberFormat="1" applyFont="1" applyFill="1" applyBorder="1"/>
    <xf numFmtId="41" fontId="40" fillId="0" borderId="21" xfId="0" applyNumberFormat="1" applyFont="1" applyFill="1" applyBorder="1" applyAlignment="1">
      <alignment horizontal="centerContinuous"/>
    </xf>
    <xf numFmtId="41" fontId="40" fillId="0" borderId="8" xfId="0" applyNumberFormat="1" applyFont="1" applyFill="1" applyBorder="1" applyAlignment="1">
      <alignment horizontal="centerContinuous"/>
    </xf>
    <xf numFmtId="41" fontId="40" fillId="0" borderId="19" xfId="0" applyNumberFormat="1" applyFont="1" applyFill="1" applyBorder="1" applyAlignment="1">
      <alignment horizontal="centerContinuous"/>
    </xf>
    <xf numFmtId="49" fontId="10" fillId="0" borderId="30" xfId="0" applyNumberFormat="1" applyFont="1" applyFill="1" applyBorder="1" applyAlignment="1">
      <alignment horizontal="centerContinuous"/>
    </xf>
    <xf numFmtId="41" fontId="40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41" fontId="39" fillId="0" borderId="0" xfId="0" applyNumberFormat="1" applyFont="1" applyFill="1"/>
    <xf numFmtId="49" fontId="15" fillId="0" borderId="40" xfId="0" applyNumberFormat="1" applyFont="1" applyFill="1" applyBorder="1" applyAlignment="1">
      <alignment horizontal="center"/>
    </xf>
    <xf numFmtId="10" fontId="44" fillId="7" borderId="35" xfId="0" applyNumberFormat="1" applyFont="1" applyFill="1" applyBorder="1"/>
    <xf numFmtId="10" fontId="44" fillId="7" borderId="24" xfId="0" applyNumberFormat="1" applyFont="1" applyFill="1" applyBorder="1"/>
    <xf numFmtId="41" fontId="40" fillId="0" borderId="0" xfId="0" applyNumberFormat="1" applyFont="1" applyFill="1" applyAlignment="1">
      <alignment horizontal="left"/>
    </xf>
    <xf numFmtId="49" fontId="10" fillId="0" borderId="30" xfId="0" applyNumberFormat="1" applyFont="1" applyFill="1" applyBorder="1" applyAlignment="1">
      <alignment horizontal="center"/>
    </xf>
    <xf numFmtId="41" fontId="10" fillId="0" borderId="31" xfId="0" applyNumberFormat="1" applyFont="1" applyFill="1" applyBorder="1" applyAlignment="1">
      <alignment horizontal="center" wrapText="1"/>
    </xf>
    <xf numFmtId="41" fontId="10" fillId="0" borderId="42" xfId="0" applyNumberFormat="1" applyFont="1" applyFill="1" applyBorder="1" applyAlignment="1">
      <alignment horizontal="center" wrapText="1"/>
    </xf>
    <xf numFmtId="41" fontId="40" fillId="0" borderId="30" xfId="0" applyNumberFormat="1" applyFont="1" applyFill="1" applyBorder="1" applyAlignment="1">
      <alignment horizontal="centerContinuous"/>
    </xf>
    <xf numFmtId="41" fontId="40" fillId="0" borderId="45" xfId="0" applyNumberFormat="1" applyFont="1" applyFill="1" applyBorder="1" applyAlignment="1">
      <alignment horizontal="centerContinuous"/>
    </xf>
    <xf numFmtId="168" fontId="25" fillId="5" borderId="0" xfId="0" applyNumberFormat="1" applyFont="1" applyFill="1" applyBorder="1" applyAlignment="1">
      <alignment horizontal="centerContinuous"/>
    </xf>
    <xf numFmtId="41" fontId="25" fillId="0" borderId="0" xfId="0" applyNumberFormat="1" applyFont="1" applyFill="1"/>
    <xf numFmtId="41" fontId="25" fillId="0" borderId="1" xfId="0" applyNumberFormat="1" applyFont="1" applyFill="1" applyBorder="1" applyAlignment="1">
      <alignment horizontal="center" wrapText="1"/>
    </xf>
    <xf numFmtId="41" fontId="35" fillId="0" borderId="0" xfId="0" applyNumberFormat="1" applyFont="1" applyFill="1" applyBorder="1"/>
    <xf numFmtId="41" fontId="35" fillId="0" borderId="0" xfId="0" applyNumberFormat="1" applyFont="1" applyFill="1" applyBorder="1"/>
    <xf numFmtId="41" fontId="43" fillId="0" borderId="6" xfId="0" applyNumberFormat="1" applyFont="1" applyFill="1" applyBorder="1"/>
    <xf numFmtId="41" fontId="25" fillId="0" borderId="13" xfId="0" applyNumberFormat="1" applyFont="1" applyFill="1" applyBorder="1"/>
    <xf numFmtId="14" fontId="25" fillId="0" borderId="0" xfId="0" applyNumberFormat="1" applyFont="1" applyFill="1" applyAlignment="1">
      <alignment horizontal="center"/>
    </xf>
    <xf numFmtId="168" fontId="25" fillId="5" borderId="7" xfId="0" applyNumberFormat="1" applyFont="1" applyFill="1" applyBorder="1" applyAlignment="1">
      <alignment horizontal="centerContinuous"/>
    </xf>
    <xf numFmtId="41" fontId="25" fillId="0" borderId="36" xfId="0" applyNumberFormat="1" applyFont="1" applyFill="1" applyBorder="1" applyAlignment="1">
      <alignment horizontal="center" wrapText="1"/>
    </xf>
    <xf numFmtId="41" fontId="26" fillId="3" borderId="0" xfId="0" applyNumberFormat="1" applyFont="1" applyFill="1"/>
    <xf numFmtId="0" fontId="15" fillId="2" borderId="0" xfId="0" applyFont="1" applyFill="1"/>
    <xf numFmtId="37" fontId="14" fillId="0" borderId="0" xfId="0" applyNumberFormat="1" applyFont="1" applyFill="1" applyBorder="1" applyAlignment="1" applyProtection="1">
      <alignment horizontal="center"/>
    </xf>
    <xf numFmtId="37" fontId="14" fillId="0" borderId="0" xfId="0" applyNumberFormat="1" applyFont="1" applyFill="1" applyBorder="1" applyProtection="1"/>
    <xf numFmtId="17" fontId="40" fillId="0" borderId="30" xfId="0" applyNumberFormat="1" applyFont="1" applyBorder="1" applyAlignment="1">
      <alignment horizontal="centerContinuous"/>
    </xf>
    <xf numFmtId="49" fontId="11" fillId="0" borderId="16" xfId="0" applyNumberFormat="1" applyFont="1" applyFill="1" applyBorder="1"/>
    <xf numFmtId="43" fontId="14" fillId="0" borderId="0" xfId="0" applyNumberFormat="1" applyFont="1"/>
    <xf numFmtId="164" fontId="11" fillId="0" borderId="16" xfId="0" applyNumberFormat="1" applyFont="1" applyFill="1" applyBorder="1"/>
    <xf numFmtId="0" fontId="45" fillId="0" borderId="0" xfId="0" applyFont="1"/>
    <xf numFmtId="0" fontId="15" fillId="2" borderId="0" xfId="0" applyFont="1" applyFill="1" applyBorder="1"/>
    <xf numFmtId="164" fontId="26" fillId="0" borderId="0" xfId="0" applyNumberFormat="1" applyFont="1"/>
    <xf numFmtId="17" fontId="10" fillId="4" borderId="0" xfId="0" quotePrefix="1" applyNumberFormat="1" applyFont="1" applyFill="1"/>
    <xf numFmtId="0" fontId="29" fillId="0" borderId="0" xfId="0" applyFont="1" applyFill="1" applyBorder="1"/>
    <xf numFmtId="42" fontId="11" fillId="0" borderId="23" xfId="0" applyNumberFormat="1" applyFont="1" applyFill="1" applyBorder="1"/>
    <xf numFmtId="0" fontId="10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49" fontId="15" fillId="4" borderId="9" xfId="0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center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left"/>
    </xf>
    <xf numFmtId="17" fontId="15" fillId="0" borderId="0" xfId="0" applyNumberFormat="1" applyFont="1" applyFill="1"/>
    <xf numFmtId="49" fontId="17" fillId="0" borderId="4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0" fontId="9" fillId="0" borderId="0" xfId="0" applyFont="1" applyFill="1"/>
    <xf numFmtId="17" fontId="15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0" xfId="0" applyFont="1" applyFill="1"/>
    <xf numFmtId="1" fontId="15" fillId="0" borderId="0" xfId="0" applyNumberFormat="1" applyFont="1" applyFill="1" applyAlignment="1">
      <alignment horizontal="left"/>
    </xf>
    <xf numFmtId="0" fontId="8" fillId="0" borderId="0" xfId="0" applyFont="1" applyFill="1"/>
    <xf numFmtId="0" fontId="29" fillId="0" borderId="0" xfId="0" applyFont="1" applyFill="1" applyBorder="1"/>
    <xf numFmtId="0" fontId="15" fillId="0" borderId="0" xfId="0" applyFont="1" applyFill="1"/>
    <xf numFmtId="0" fontId="15" fillId="0" borderId="9" xfId="0" applyNumberFormat="1" applyFont="1" applyFill="1" applyBorder="1"/>
    <xf numFmtId="0" fontId="15" fillId="0" borderId="9" xfId="0" applyNumberFormat="1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top"/>
    </xf>
    <xf numFmtId="0" fontId="29" fillId="0" borderId="0" xfId="0" applyFont="1" applyFill="1"/>
    <xf numFmtId="0" fontId="15" fillId="0" borderId="9" xfId="0" applyFont="1" applyFill="1" applyBorder="1"/>
    <xf numFmtId="0" fontId="6" fillId="0" borderId="0" xfId="0" applyFont="1" applyFill="1"/>
    <xf numFmtId="0" fontId="15" fillId="0" borderId="9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left"/>
    </xf>
    <xf numFmtId="0" fontId="29" fillId="0" borderId="0" xfId="0" applyFont="1" applyFill="1"/>
    <xf numFmtId="17" fontId="10" fillId="0" borderId="0" xfId="0" quotePrefix="1" applyNumberFormat="1" applyFont="1" applyFill="1"/>
    <xf numFmtId="17" fontId="10" fillId="2" borderId="0" xfId="0" quotePrefix="1" applyNumberFormat="1" applyFont="1" applyFill="1"/>
    <xf numFmtId="0" fontId="29" fillId="4" borderId="0" xfId="0" applyFont="1" applyFill="1" applyBorder="1" applyAlignment="1">
      <alignment vertical="top"/>
    </xf>
    <xf numFmtId="0" fontId="15" fillId="4" borderId="0" xfId="0" applyNumberFormat="1" applyFont="1" applyFill="1" applyBorder="1" applyAlignment="1"/>
    <xf numFmtId="0" fontId="29" fillId="4" borderId="0" xfId="0" applyFont="1" applyFill="1" applyBorder="1" applyAlignment="1">
      <alignment vertical="top" wrapText="1"/>
    </xf>
    <xf numFmtId="0" fontId="3" fillId="4" borderId="0" xfId="0" applyFont="1" applyFill="1"/>
    <xf numFmtId="0" fontId="2" fillId="4" borderId="0" xfId="0" applyFont="1" applyFill="1"/>
    <xf numFmtId="0" fontId="8" fillId="4" borderId="0" xfId="0" applyFont="1" applyFill="1"/>
    <xf numFmtId="0" fontId="29" fillId="4" borderId="7" xfId="0" applyFont="1" applyFill="1" applyBorder="1" applyAlignment="1">
      <alignment vertical="top"/>
    </xf>
    <xf numFmtId="0" fontId="1" fillId="4" borderId="0" xfId="0" applyFont="1" applyFill="1"/>
    <xf numFmtId="0" fontId="15" fillId="4" borderId="5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left"/>
    </xf>
    <xf numFmtId="49" fontId="17" fillId="4" borderId="40" xfId="0" applyNumberFormat="1" applyFont="1" applyFill="1" applyBorder="1" applyAlignment="1">
      <alignment horizontal="center"/>
    </xf>
    <xf numFmtId="164" fontId="15" fillId="4" borderId="0" xfId="0" applyNumberFormat="1" applyFont="1" applyFill="1"/>
    <xf numFmtId="164" fontId="15" fillId="4" borderId="48" xfId="0" applyNumberFormat="1" applyFont="1" applyFill="1" applyBorder="1"/>
    <xf numFmtId="41" fontId="15" fillId="4" borderId="48" xfId="0" applyNumberFormat="1" applyFont="1" applyFill="1" applyBorder="1"/>
    <xf numFmtId="41" fontId="35" fillId="4" borderId="0" xfId="0" applyNumberFormat="1" applyFont="1" applyFill="1" applyBorder="1"/>
    <xf numFmtId="164" fontId="15" fillId="4" borderId="5" xfId="0" applyNumberFormat="1" applyFont="1" applyFill="1" applyBorder="1"/>
    <xf numFmtId="41" fontId="15" fillId="4" borderId="10" xfId="0" applyNumberFormat="1" applyFont="1" applyFill="1" applyBorder="1"/>
    <xf numFmtId="164" fontId="15" fillId="4" borderId="9" xfId="0" applyNumberFormat="1" applyFont="1" applyFill="1" applyBorder="1"/>
    <xf numFmtId="0" fontId="15" fillId="4" borderId="7" xfId="0" applyFont="1" applyFill="1" applyBorder="1" applyAlignment="1">
      <alignment horizontal="left"/>
    </xf>
    <xf numFmtId="17" fontId="15" fillId="4" borderId="7" xfId="0" applyNumberFormat="1" applyFont="1" applyFill="1" applyBorder="1"/>
    <xf numFmtId="43" fontId="15" fillId="4" borderId="7" xfId="0" applyNumberFormat="1" applyFont="1" applyFill="1" applyBorder="1"/>
    <xf numFmtId="43" fontId="15" fillId="4" borderId="18" xfId="0" applyNumberFormat="1" applyFont="1" applyFill="1" applyBorder="1"/>
    <xf numFmtId="49" fontId="15" fillId="4" borderId="18" xfId="0" applyNumberFormat="1" applyFont="1" applyFill="1" applyBorder="1" applyAlignment="1">
      <alignment horizontal="center"/>
    </xf>
    <xf numFmtId="41" fontId="35" fillId="4" borderId="48" xfId="0" applyNumberFormat="1" applyFont="1" applyFill="1" applyBorder="1"/>
    <xf numFmtId="164" fontId="15" fillId="4" borderId="0" xfId="0" applyNumberFormat="1" applyFont="1" applyFill="1" applyBorder="1"/>
    <xf numFmtId="41" fontId="15" fillId="4" borderId="0" xfId="0" applyNumberFormat="1" applyFont="1" applyFill="1" applyBorder="1"/>
    <xf numFmtId="41" fontId="35" fillId="4" borderId="23" xfId="0" applyNumberFormat="1" applyFont="1" applyFill="1" applyBorder="1"/>
    <xf numFmtId="164" fontId="15" fillId="4" borderId="20" xfId="0" applyNumberFormat="1" applyFont="1" applyFill="1" applyBorder="1"/>
    <xf numFmtId="43" fontId="15" fillId="4" borderId="14" xfId="0" applyNumberFormat="1" applyFont="1" applyFill="1" applyBorder="1"/>
    <xf numFmtId="0" fontId="15" fillId="4" borderId="3" xfId="0" applyNumberFormat="1" applyFont="1" applyFill="1" applyBorder="1" applyAlignment="1">
      <alignment horizontal="left"/>
    </xf>
    <xf numFmtId="0" fontId="15" fillId="4" borderId="3" xfId="0" applyFont="1" applyFill="1" applyBorder="1" applyAlignment="1">
      <alignment horizontal="center"/>
    </xf>
    <xf numFmtId="168" fontId="15" fillId="4" borderId="3" xfId="0" applyNumberFormat="1" applyFont="1" applyFill="1" applyBorder="1" applyAlignment="1">
      <alignment horizontal="right"/>
    </xf>
    <xf numFmtId="43" fontId="15" fillId="4" borderId="3" xfId="0" applyNumberFormat="1" applyFont="1" applyFill="1" applyBorder="1"/>
    <xf numFmtId="43" fontId="15" fillId="4" borderId="31" xfId="0" applyNumberFormat="1" applyFont="1" applyFill="1" applyBorder="1"/>
    <xf numFmtId="49" fontId="15" fillId="4" borderId="26" xfId="0" applyNumberFormat="1" applyFont="1" applyFill="1" applyBorder="1" applyAlignment="1">
      <alignment horizontal="center"/>
    </xf>
    <xf numFmtId="164" fontId="15" fillId="4" borderId="42" xfId="0" applyNumberFormat="1" applyFont="1" applyFill="1" applyBorder="1"/>
    <xf numFmtId="164" fontId="15" fillId="4" borderId="49" xfId="0" applyNumberFormat="1" applyFont="1" applyFill="1" applyBorder="1"/>
    <xf numFmtId="41" fontId="15" fillId="4" borderId="49" xfId="0" applyNumberFormat="1" applyFont="1" applyFill="1" applyBorder="1"/>
    <xf numFmtId="41" fontId="35" fillId="4" borderId="49" xfId="0" applyNumberFormat="1" applyFont="1" applyFill="1" applyBorder="1"/>
    <xf numFmtId="41" fontId="15" fillId="4" borderId="3" xfId="0" applyNumberFormat="1" applyFont="1" applyFill="1" applyBorder="1"/>
    <xf numFmtId="41" fontId="35" fillId="4" borderId="24" xfId="0" applyNumberFormat="1" applyFont="1" applyFill="1" applyBorder="1"/>
    <xf numFmtId="164" fontId="15" fillId="4" borderId="3" xfId="0" applyNumberFormat="1" applyFont="1" applyFill="1" applyBorder="1"/>
    <xf numFmtId="41" fontId="15" fillId="4" borderId="22" xfId="0" applyNumberFormat="1" applyFont="1" applyFill="1" applyBorder="1"/>
    <xf numFmtId="49" fontId="15" fillId="2" borderId="9" xfId="0" applyNumberFormat="1" applyFont="1" applyFill="1" applyBorder="1" applyAlignment="1">
      <alignment horizontal="left"/>
    </xf>
    <xf numFmtId="49" fontId="15" fillId="2" borderId="11" xfId="0" applyNumberFormat="1" applyFont="1" applyFill="1" applyBorder="1" applyAlignment="1">
      <alignment horizontal="center"/>
    </xf>
    <xf numFmtId="164" fontId="15" fillId="2" borderId="0" xfId="0" applyNumberFormat="1" applyFont="1" applyFill="1"/>
    <xf numFmtId="164" fontId="15" fillId="2" borderId="48" xfId="0" applyNumberFormat="1" applyFont="1" applyFill="1" applyBorder="1"/>
    <xf numFmtId="41" fontId="15" fillId="2" borderId="48" xfId="0" applyNumberFormat="1" applyFont="1" applyFill="1" applyBorder="1"/>
    <xf numFmtId="41" fontId="35" fillId="2" borderId="0" xfId="0" applyNumberFormat="1" applyFont="1" applyFill="1" applyBorder="1"/>
    <xf numFmtId="164" fontId="15" fillId="2" borderId="5" xfId="0" applyNumberFormat="1" applyFont="1" applyFill="1" applyBorder="1"/>
    <xf numFmtId="41" fontId="15" fillId="2" borderId="10" xfId="0" applyNumberFormat="1" applyFont="1" applyFill="1" applyBorder="1"/>
    <xf numFmtId="164" fontId="15" fillId="2" borderId="9" xfId="0" applyNumberFormat="1" applyFont="1" applyFill="1" applyBorder="1"/>
    <xf numFmtId="41" fontId="15" fillId="4" borderId="9" xfId="0" applyNumberFormat="1" applyFont="1" applyFill="1" applyBorder="1"/>
    <xf numFmtId="41" fontId="35" fillId="4" borderId="0" xfId="0" applyNumberFormat="1" applyFont="1" applyFill="1" applyBorder="1"/>
    <xf numFmtId="41" fontId="35" fillId="4" borderId="0" xfId="0" applyNumberFormat="1" applyFont="1" applyFill="1" applyBorder="1"/>
    <xf numFmtId="0" fontId="15" fillId="4" borderId="9" xfId="0" applyNumberFormat="1" applyFont="1" applyFill="1" applyBorder="1"/>
    <xf numFmtId="37" fontId="26" fillId="0" borderId="0" xfId="0" applyNumberFormat="1" applyFont="1" applyFill="1" applyBorder="1" applyAlignment="1" applyProtection="1">
      <alignment horizontal="centerContinuous"/>
    </xf>
    <xf numFmtId="0" fontId="15" fillId="2" borderId="9" xfId="0" applyNumberFormat="1" applyFont="1" applyFill="1" applyBorder="1" applyAlignment="1">
      <alignment horizontal="left"/>
    </xf>
    <xf numFmtId="49" fontId="15" fillId="2" borderId="4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35" xfId="0" applyFont="1" applyFill="1" applyBorder="1"/>
    <xf numFmtId="41" fontId="10" fillId="0" borderId="23" xfId="0" applyNumberFormat="1" applyFont="1" applyFill="1" applyBorder="1" applyAlignment="1">
      <alignment horizontal="center"/>
    </xf>
    <xf numFmtId="41" fontId="14" fillId="0" borderId="23" xfId="0" applyNumberFormat="1" applyFont="1" applyFill="1" applyBorder="1" applyAlignment="1" applyProtection="1">
      <alignment horizontal="center"/>
    </xf>
    <xf numFmtId="41" fontId="14" fillId="0" borderId="23" xfId="0" applyNumberFormat="1" applyFont="1" applyFill="1" applyBorder="1" applyAlignment="1" applyProtection="1">
      <alignment horizontal="centerContinuous"/>
    </xf>
    <xf numFmtId="41" fontId="11" fillId="0" borderId="38" xfId="0" applyNumberFormat="1" applyFont="1" applyFill="1" applyBorder="1"/>
    <xf numFmtId="41" fontId="14" fillId="0" borderId="52" xfId="0" applyNumberFormat="1" applyFont="1" applyFill="1" applyBorder="1"/>
    <xf numFmtId="41" fontId="14" fillId="0" borderId="23" xfId="0" applyNumberFormat="1" applyFont="1" applyFill="1" applyBorder="1"/>
    <xf numFmtId="41" fontId="14" fillId="0" borderId="52" xfId="0" applyNumberFormat="1" applyFont="1" applyFill="1" applyBorder="1" applyProtection="1"/>
    <xf numFmtId="41" fontId="14" fillId="0" borderId="23" xfId="0" applyNumberFormat="1" applyFont="1" applyFill="1" applyBorder="1" applyProtection="1"/>
    <xf numFmtId="41" fontId="14" fillId="0" borderId="38" xfId="0" applyNumberFormat="1" applyFont="1" applyFill="1" applyBorder="1" applyProtection="1"/>
    <xf numFmtId="41" fontId="0" fillId="0" borderId="23" xfId="0" applyNumberFormat="1" applyFill="1" applyBorder="1"/>
    <xf numFmtId="41" fontId="14" fillId="0" borderId="38" xfId="0" applyNumberFormat="1" applyFont="1" applyFill="1" applyBorder="1"/>
    <xf numFmtId="41" fontId="10" fillId="0" borderId="37" xfId="0" applyNumberFormat="1" applyFont="1" applyFill="1" applyBorder="1"/>
    <xf numFmtId="41" fontId="32" fillId="0" borderId="35" xfId="0" applyNumberFormat="1" applyFont="1" applyFill="1" applyBorder="1" applyAlignment="1">
      <alignment horizontal="center"/>
    </xf>
    <xf numFmtId="41" fontId="11" fillId="0" borderId="23" xfId="0" applyNumberFormat="1" applyFont="1" applyFill="1" applyBorder="1" applyAlignment="1">
      <alignment horizontal="center"/>
    </xf>
    <xf numFmtId="41" fontId="11" fillId="0" borderId="23" xfId="0" applyNumberFormat="1" applyFont="1" applyFill="1" applyBorder="1" applyAlignment="1" applyProtection="1">
      <alignment horizontal="center"/>
    </xf>
    <xf numFmtId="41" fontId="11" fillId="0" borderId="23" xfId="0" applyNumberFormat="1" applyFont="1" applyFill="1" applyBorder="1" applyAlignment="1" applyProtection="1">
      <alignment horizontal="centerContinuous"/>
    </xf>
    <xf numFmtId="41" fontId="11" fillId="0" borderId="23" xfId="0" applyNumberFormat="1" applyFont="1" applyFill="1" applyBorder="1" applyProtection="1">
      <protection locked="0"/>
    </xf>
    <xf numFmtId="41" fontId="11" fillId="0" borderId="23" xfId="0" applyNumberFormat="1" applyFont="1" applyFill="1" applyBorder="1" applyProtection="1"/>
    <xf numFmtId="41" fontId="11" fillId="0" borderId="38" xfId="0" applyNumberFormat="1" applyFont="1" applyFill="1" applyBorder="1" applyProtection="1"/>
    <xf numFmtId="41" fontId="11" fillId="0" borderId="53" xfId="0" applyNumberFormat="1" applyFont="1" applyFill="1" applyBorder="1"/>
    <xf numFmtId="41" fontId="11" fillId="0" borderId="38" xfId="0" applyNumberFormat="1" applyFont="1" applyFill="1" applyBorder="1"/>
    <xf numFmtId="41" fontId="10" fillId="0" borderId="24" xfId="0" applyNumberFormat="1" applyFont="1" applyFill="1" applyBorder="1"/>
    <xf numFmtId="41" fontId="10" fillId="0" borderId="0" xfId="0" applyNumberFormat="1" applyFont="1" applyFill="1" applyBorder="1"/>
    <xf numFmtId="0" fontId="33" fillId="0" borderId="0" xfId="0" applyFont="1" applyFill="1"/>
    <xf numFmtId="170" fontId="11" fillId="0" borderId="23" xfId="0" applyNumberFormat="1" applyFont="1" applyFill="1" applyBorder="1"/>
    <xf numFmtId="170" fontId="14" fillId="0" borderId="53" xfId="0" applyNumberFormat="1" applyFont="1" applyFill="1" applyBorder="1"/>
    <xf numFmtId="170" fontId="0" fillId="0" borderId="23" xfId="0" applyNumberFormat="1" applyFont="1" applyFill="1" applyBorder="1"/>
    <xf numFmtId="170" fontId="10" fillId="0" borderId="37" xfId="0" applyNumberFormat="1" applyFont="1" applyFill="1" applyBorder="1"/>
    <xf numFmtId="0" fontId="10" fillId="0" borderId="30" xfId="0" applyFont="1" applyFill="1" applyBorder="1"/>
    <xf numFmtId="42" fontId="10" fillId="0" borderId="0" xfId="0" applyNumberFormat="1" applyFont="1" applyFill="1" applyBorder="1"/>
    <xf numFmtId="0" fontId="10" fillId="0" borderId="45" xfId="0" applyFont="1" applyBorder="1" applyAlignment="1">
      <alignment horizontal="right"/>
    </xf>
    <xf numFmtId="0" fontId="11" fillId="0" borderId="0" xfId="0" applyNumberFormat="1" applyFont="1" applyFill="1" applyProtection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1" fillId="0" borderId="0" xfId="0" quotePrefix="1" applyFont="1" applyFill="1" applyAlignment="1">
      <alignment horizontal="left"/>
    </xf>
    <xf numFmtId="43" fontId="10" fillId="0" borderId="0" xfId="0" applyNumberFormat="1" applyFont="1" applyFill="1" applyAlignment="1">
      <alignment horizontal="right"/>
    </xf>
    <xf numFmtId="0" fontId="47" fillId="0" borderId="8" xfId="0" applyFont="1" applyBorder="1"/>
    <xf numFmtId="0" fontId="47" fillId="0" borderId="19" xfId="0" applyFont="1" applyBorder="1"/>
    <xf numFmtId="0" fontId="47" fillId="0" borderId="0" xfId="0" applyFont="1"/>
    <xf numFmtId="0" fontId="47" fillId="0" borderId="14" xfId="0" applyFont="1" applyBorder="1"/>
    <xf numFmtId="42" fontId="44" fillId="0" borderId="14" xfId="0" applyNumberFormat="1" applyFont="1" applyBorder="1"/>
    <xf numFmtId="41" fontId="47" fillId="0" borderId="0" xfId="0" applyNumberFormat="1" applyFont="1"/>
    <xf numFmtId="41" fontId="47" fillId="0" borderId="14" xfId="0" applyNumberFormat="1" applyFont="1" applyBorder="1"/>
    <xf numFmtId="41" fontId="44" fillId="0" borderId="14" xfId="0" applyNumberFormat="1" applyFont="1" applyBorder="1"/>
    <xf numFmtId="42" fontId="44" fillId="0" borderId="13" xfId="0" applyNumberFormat="1" applyFont="1" applyBorder="1"/>
    <xf numFmtId="42" fontId="44" fillId="0" borderId="54" xfId="0" applyNumberFormat="1" applyFont="1" applyBorder="1"/>
    <xf numFmtId="41" fontId="48" fillId="0" borderId="14" xfId="0" applyNumberFormat="1" applyFont="1" applyBorder="1"/>
    <xf numFmtId="0" fontId="44" fillId="6" borderId="8" xfId="0" applyFont="1" applyFill="1" applyBorder="1" applyAlignment="1">
      <alignment horizontal="centerContinuous"/>
    </xf>
    <xf numFmtId="0" fontId="44" fillId="6" borderId="19" xfId="0" applyFont="1" applyFill="1" applyBorder="1" applyAlignment="1">
      <alignment horizontal="centerContinuous"/>
    </xf>
    <xf numFmtId="42" fontId="44" fillId="6" borderId="14" xfId="0" applyNumberFormat="1" applyFont="1" applyFill="1" applyBorder="1"/>
    <xf numFmtId="10" fontId="47" fillId="6" borderId="43" xfId="0" applyNumberFormat="1" applyFont="1" applyFill="1" applyBorder="1"/>
    <xf numFmtId="10" fontId="47" fillId="6" borderId="44" xfId="0" applyNumberFormat="1" applyFont="1" applyFill="1" applyBorder="1"/>
    <xf numFmtId="10" fontId="47" fillId="6" borderId="14" xfId="0" applyNumberFormat="1" applyFont="1" applyFill="1" applyBorder="1"/>
    <xf numFmtId="170" fontId="44" fillId="6" borderId="6" xfId="0" applyNumberFormat="1" applyFont="1" applyFill="1" applyBorder="1"/>
    <xf numFmtId="170" fontId="44" fillId="6" borderId="25" xfId="0" applyNumberFormat="1" applyFont="1" applyFill="1" applyBorder="1"/>
    <xf numFmtId="9" fontId="47" fillId="0" borderId="0" xfId="0" applyNumberFormat="1" applyFont="1"/>
    <xf numFmtId="10" fontId="47" fillId="0" borderId="0" xfId="0" applyNumberFormat="1" applyFont="1"/>
    <xf numFmtId="0" fontId="10" fillId="0" borderId="0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56" xfId="0" applyFont="1" applyFill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0" fontId="47" fillId="0" borderId="57" xfId="0" applyFont="1" applyBorder="1" applyAlignment="1">
      <alignment horizontal="center" wrapText="1"/>
    </xf>
    <xf numFmtId="0" fontId="0" fillId="0" borderId="21" xfId="0" applyBorder="1"/>
    <xf numFmtId="0" fontId="12" fillId="0" borderId="20" xfId="0" applyFont="1" applyBorder="1" applyAlignment="1">
      <alignment horizontal="left" indent="1"/>
    </xf>
    <xf numFmtId="0" fontId="47" fillId="0" borderId="0" xfId="0" applyFont="1" applyBorder="1"/>
    <xf numFmtId="42" fontId="44" fillId="0" borderId="0" xfId="0" applyNumberFormat="1" applyFont="1" applyBorder="1"/>
    <xf numFmtId="41" fontId="0" fillId="0" borderId="0" xfId="0" applyNumberFormat="1" applyFill="1" applyBorder="1"/>
    <xf numFmtId="41" fontId="47" fillId="0" borderId="0" xfId="0" applyNumberFormat="1" applyFont="1" applyBorder="1"/>
    <xf numFmtId="41" fontId="44" fillId="0" borderId="0" xfId="0" applyNumberFormat="1" applyFont="1" applyBorder="1"/>
    <xf numFmtId="41" fontId="48" fillId="0" borderId="0" xfId="0" applyNumberFormat="1" applyFont="1" applyBorder="1"/>
    <xf numFmtId="42" fontId="44" fillId="6" borderId="0" xfId="0" applyNumberFormat="1" applyFont="1" applyFill="1" applyBorder="1"/>
    <xf numFmtId="10" fontId="47" fillId="6" borderId="0" xfId="0" applyNumberFormat="1" applyFont="1" applyFill="1" applyBorder="1"/>
    <xf numFmtId="0" fontId="12" fillId="0" borderId="58" xfId="0" applyFont="1" applyBorder="1" applyAlignment="1">
      <alignment horizontal="left" indent="1"/>
    </xf>
    <xf numFmtId="0" fontId="0" fillId="6" borderId="59" xfId="0" applyFill="1" applyBorder="1"/>
    <xf numFmtId="0" fontId="47" fillId="6" borderId="59" xfId="0" applyFont="1" applyFill="1" applyBorder="1"/>
    <xf numFmtId="0" fontId="47" fillId="6" borderId="60" xfId="0" applyFont="1" applyFill="1" applyBorder="1"/>
    <xf numFmtId="0" fontId="0" fillId="0" borderId="61" xfId="0" applyBorder="1"/>
    <xf numFmtId="0" fontId="21" fillId="0" borderId="62" xfId="0" applyFont="1" applyBorder="1" applyAlignment="1">
      <alignment horizontal="center"/>
    </xf>
    <xf numFmtId="0" fontId="0" fillId="0" borderId="62" xfId="0" applyBorder="1"/>
    <xf numFmtId="0" fontId="10" fillId="0" borderId="62" xfId="0" applyFont="1" applyFill="1" applyBorder="1"/>
    <xf numFmtId="0" fontId="34" fillId="0" borderId="62" xfId="0" applyFont="1" applyBorder="1" applyAlignment="1">
      <alignment horizontal="center"/>
    </xf>
    <xf numFmtId="0" fontId="10" fillId="0" borderId="62" xfId="0" applyFont="1" applyBorder="1"/>
    <xf numFmtId="0" fontId="11" fillId="0" borderId="62" xfId="0" applyFont="1" applyBorder="1"/>
    <xf numFmtId="0" fontId="24" fillId="0" borderId="62" xfId="0" applyFont="1" applyBorder="1" applyAlignment="1">
      <alignment horizontal="right"/>
    </xf>
    <xf numFmtId="0" fontId="10" fillId="6" borderId="61" xfId="0" applyFont="1" applyFill="1" applyBorder="1" applyAlignment="1">
      <alignment horizontal="centerContinuous"/>
    </xf>
    <xf numFmtId="0" fontId="10" fillId="6" borderId="62" xfId="0" applyFont="1" applyFill="1" applyBorder="1"/>
    <xf numFmtId="0" fontId="38" fillId="6" borderId="63" xfId="0" applyFont="1" applyFill="1" applyBorder="1"/>
    <xf numFmtId="0" fontId="0" fillId="6" borderId="64" xfId="0" applyFill="1" applyBorder="1"/>
    <xf numFmtId="165" fontId="31" fillId="0" borderId="0" xfId="0" applyNumberFormat="1" applyFont="1" applyFill="1" applyAlignment="1">
      <alignment horizontal="left"/>
    </xf>
  </cellXfs>
  <cellStyles count="1">
    <cellStyle name="Normal" xfId="0" builtinId="0"/>
  </cellStyles>
  <dxfs count="2"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00"/>
      <color rgb="FFCCCCFF"/>
      <color rgb="FF00FFCC"/>
      <color rgb="FF00FF00"/>
      <color rgb="FF0000FF"/>
      <color rgb="FFFF0000"/>
      <color rgb="FF66FFCC"/>
      <color rgb="FFCC3300"/>
      <color rgb="FFFDFDFD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lli/Desktop/_PSE02-%20UE-220026%202022GRC/init/NEW-PSE-WP-REVREQ-COS-22GRC-01-2022(C)/NEW-PSE-WP-SEF-5E-10G-AllocMethod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June BS"/>
      <sheetName val="2021 Jun IS "/>
      <sheetName val="SAP DL Downld"/>
      <sheetName val="Meter Count"/>
      <sheetName val="Electric"/>
      <sheetName val="Gas"/>
      <sheetName val="Combined-2021"/>
      <sheetName val="Elect. Customer Counts Pg 10a "/>
      <sheetName val="Gas Customer Counts Pg 10b"/>
    </sheetNames>
    <sheetDataSet>
      <sheetData sheetId="0">
        <row r="35">
          <cell r="E35">
            <v>0.65939999999999999</v>
          </cell>
          <cell r="F35">
            <v>0.34060000000000001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K4059"/>
  <sheetViews>
    <sheetView zoomScale="89" zoomScaleNormal="89" workbookViewId="0">
      <pane xSplit="4" ySplit="8" topLeftCell="E555" activePane="bottomRight" state="frozen"/>
      <selection activeCell="P1721" sqref="P1721"/>
      <selection pane="topRight" activeCell="P1721" sqref="P1721"/>
      <selection pane="bottomLeft" activeCell="P1721" sqref="P1721"/>
      <selection pane="bottomRight" activeCell="C577" sqref="C577"/>
    </sheetView>
  </sheetViews>
  <sheetFormatPr defaultColWidth="9.1796875" defaultRowHeight="12.5" outlineLevelCol="1" x14ac:dyDescent="0.25"/>
  <cols>
    <col min="1" max="1" width="9.453125" style="66" customWidth="1"/>
    <col min="2" max="2" width="12.26953125" style="66" customWidth="1"/>
    <col min="3" max="3" width="42.1796875" style="22" customWidth="1"/>
    <col min="4" max="4" width="12.453125" style="22" customWidth="1"/>
    <col min="5" max="5" width="1.81640625" style="22" customWidth="1"/>
    <col min="6" max="6" width="9.7265625" style="22" customWidth="1"/>
    <col min="7" max="7" width="1.81640625" style="22" customWidth="1"/>
    <col min="8" max="19" width="17" style="22" customWidth="1" outlineLevel="1"/>
    <col min="20" max="20" width="17" style="22" bestFit="1" customWidth="1"/>
    <col min="21" max="21" width="2.26953125" style="22" customWidth="1"/>
    <col min="22" max="22" width="18.453125" style="22" customWidth="1"/>
    <col min="23" max="24" width="9.81640625" style="66" customWidth="1"/>
    <col min="25" max="25" width="20.7265625" style="22" bestFit="1" customWidth="1"/>
    <col min="26" max="26" width="14.81640625" style="22" bestFit="1" customWidth="1"/>
    <col min="27" max="27" width="17.7265625" style="22" customWidth="1"/>
    <col min="28" max="28" width="15.7265625" style="22" customWidth="1"/>
    <col min="29" max="29" width="10.7265625" style="157" bestFit="1" customWidth="1"/>
    <col min="30" max="30" width="15.54296875" style="22" bestFit="1" customWidth="1"/>
    <col min="31" max="31" width="15.26953125" style="22" customWidth="1"/>
    <col min="32" max="33" width="16" style="22" customWidth="1"/>
    <col min="34" max="34" width="3.54296875" style="157" customWidth="1"/>
    <col min="35" max="35" width="13.54296875" style="154" bestFit="1" customWidth="1"/>
    <col min="36" max="36" width="14.81640625" style="154" bestFit="1" customWidth="1"/>
    <col min="37" max="37" width="17.81640625" style="154" customWidth="1"/>
    <col min="38" max="38" width="15.81640625" style="154" customWidth="1"/>
    <col min="39" max="39" width="4" style="354" bestFit="1" customWidth="1"/>
    <col min="40" max="40" width="15" style="154" bestFit="1" customWidth="1"/>
    <col min="41" max="41" width="16.26953125" style="154" bestFit="1" customWidth="1"/>
    <col min="42" max="42" width="16.7265625" style="154" customWidth="1"/>
    <col min="43" max="43" width="16" style="154" customWidth="1"/>
    <col min="44" max="44" width="3.54296875" style="157" bestFit="1" customWidth="1"/>
    <col min="46" max="46" width="19.453125" customWidth="1"/>
    <col min="47" max="47" width="12.7265625" bestFit="1" customWidth="1"/>
    <col min="48" max="48" width="9.1796875" customWidth="1"/>
    <col min="49" max="49" width="9.81640625" customWidth="1"/>
    <col min="50" max="52" width="9.1796875" customWidth="1"/>
    <col min="53" max="53" width="10.1796875" customWidth="1"/>
    <col min="55" max="55" width="9" customWidth="1"/>
    <col min="56" max="56" width="17" bestFit="1" customWidth="1"/>
    <col min="57" max="60" width="9.1796875" customWidth="1"/>
    <col min="61" max="61" width="10.1796875" customWidth="1"/>
    <col min="62" max="62" width="9.1796875" customWidth="1"/>
    <col min="63" max="63" width="9.81640625" customWidth="1"/>
    <col min="64" max="64" width="9.1796875" customWidth="1"/>
    <col min="65" max="65" width="9.1796875" style="22" customWidth="1"/>
    <col min="66" max="66" width="9.1796875" style="19" customWidth="1"/>
    <col min="67" max="67" width="9.1796875" style="22" customWidth="1"/>
    <col min="68" max="16384" width="9.1796875" style="22"/>
  </cols>
  <sheetData>
    <row r="1" spans="1:66" ht="13" x14ac:dyDescent="0.3">
      <c r="A1" s="59" t="s">
        <v>174</v>
      </c>
      <c r="B1" s="59"/>
      <c r="C1" s="482" t="s">
        <v>1437</v>
      </c>
      <c r="D1" s="58"/>
      <c r="E1" s="58"/>
      <c r="F1" s="58"/>
      <c r="G1" s="5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AI1" s="46"/>
      <c r="AJ1" s="217"/>
      <c r="AK1" s="336">
        <f>[1]Lead!$E$35</f>
        <v>0.65939999999999999</v>
      </c>
      <c r="AL1" s="372" t="s">
        <v>1432</v>
      </c>
      <c r="AM1" s="158"/>
      <c r="AN1" s="51"/>
      <c r="AO1" s="72"/>
      <c r="AP1" s="72"/>
      <c r="AQ1" s="72"/>
    </row>
    <row r="2" spans="1:66" ht="13.5" thickBot="1" x14ac:dyDescent="0.35">
      <c r="A2" s="59" t="s">
        <v>959</v>
      </c>
      <c r="B2" s="59"/>
      <c r="Q2" s="170"/>
      <c r="R2" s="170"/>
      <c r="S2" s="170"/>
      <c r="T2" s="170"/>
      <c r="U2" s="170"/>
      <c r="V2" s="170"/>
      <c r="AD2"/>
      <c r="AE2"/>
      <c r="AF2" s="227"/>
      <c r="AI2" s="72"/>
      <c r="AJ2" s="310"/>
      <c r="AK2" s="337">
        <f>[1]Lead!$F$35</f>
        <v>0.34060000000000001</v>
      </c>
      <c r="AL2" s="72"/>
      <c r="AM2" s="158"/>
      <c r="AN2"/>
      <c r="AO2"/>
      <c r="AP2" s="72"/>
      <c r="AQ2" s="72"/>
    </row>
    <row r="3" spans="1:66" ht="13" x14ac:dyDescent="0.3">
      <c r="A3" s="277">
        <v>44348</v>
      </c>
      <c r="B3" s="60"/>
      <c r="C3" s="365" t="s">
        <v>1434</v>
      </c>
      <c r="N3" s="133"/>
      <c r="O3" s="133"/>
      <c r="P3" s="133"/>
      <c r="Q3" s="70"/>
      <c r="R3" s="70"/>
      <c r="S3" s="70"/>
      <c r="T3" s="70"/>
      <c r="U3" s="70"/>
      <c r="V3" s="70"/>
      <c r="Y3" s="228"/>
      <c r="Z3" s="228"/>
      <c r="AA3" s="228"/>
      <c r="AI3" s="51"/>
      <c r="AJ3" s="72"/>
      <c r="AK3" s="72"/>
      <c r="AL3" s="72"/>
      <c r="AM3" s="158"/>
      <c r="AN3" s="51"/>
      <c r="AO3" s="171"/>
      <c r="AP3" s="72"/>
      <c r="AQ3" s="72"/>
    </row>
    <row r="4" spans="1:66" ht="13" x14ac:dyDescent="0.3">
      <c r="A4" s="60"/>
      <c r="B4" s="60"/>
      <c r="C4" s="396" t="s">
        <v>1081</v>
      </c>
      <c r="I4" s="133"/>
      <c r="J4" s="133"/>
      <c r="K4" s="133"/>
      <c r="L4" s="133"/>
      <c r="N4" s="133"/>
      <c r="O4" s="133"/>
      <c r="P4" s="133"/>
      <c r="Q4" s="70"/>
      <c r="R4" s="70"/>
      <c r="S4" s="70"/>
      <c r="T4" s="70"/>
      <c r="U4" s="70"/>
      <c r="V4" s="70"/>
      <c r="AD4" s="333" t="s">
        <v>1279</v>
      </c>
      <c r="AE4" s="333" t="s">
        <v>1279</v>
      </c>
      <c r="AF4" s="333" t="s">
        <v>1279</v>
      </c>
      <c r="AI4" s="334"/>
      <c r="AJ4" s="334"/>
      <c r="AK4" s="334"/>
      <c r="AL4" s="334"/>
      <c r="AM4" s="158"/>
      <c r="AN4" s="333" t="s">
        <v>1279</v>
      </c>
      <c r="AO4" s="333" t="s">
        <v>1279</v>
      </c>
      <c r="AP4" s="333" t="s">
        <v>1279</v>
      </c>
      <c r="AQ4" s="334"/>
    </row>
    <row r="5" spans="1:66" ht="13" x14ac:dyDescent="0.3">
      <c r="A5" s="73"/>
      <c r="B5" s="73"/>
      <c r="C5" s="397" t="s">
        <v>1082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331" t="s">
        <v>1276</v>
      </c>
      <c r="Z5" s="332" t="s">
        <v>1277</v>
      </c>
      <c r="AA5" s="332" t="s">
        <v>1040</v>
      </c>
      <c r="AD5" s="333" t="s">
        <v>865</v>
      </c>
      <c r="AE5" s="333" t="s">
        <v>866</v>
      </c>
      <c r="AF5" s="333" t="s">
        <v>158</v>
      </c>
      <c r="AI5" s="331" t="s">
        <v>1276</v>
      </c>
      <c r="AJ5" s="332" t="s">
        <v>1277</v>
      </c>
      <c r="AK5" s="332" t="s">
        <v>1040</v>
      </c>
      <c r="AL5" s="332"/>
      <c r="AM5" s="351"/>
      <c r="AN5" s="333" t="s">
        <v>865</v>
      </c>
      <c r="AO5" s="333" t="s">
        <v>866</v>
      </c>
      <c r="AP5" s="333" t="s">
        <v>158</v>
      </c>
      <c r="AQ5" s="332"/>
    </row>
    <row r="6" spans="1:66" ht="13.5" thickBot="1" x14ac:dyDescent="0.35">
      <c r="A6" s="73"/>
      <c r="B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303" t="s">
        <v>1058</v>
      </c>
      <c r="Z6" s="303"/>
      <c r="AA6" s="303"/>
      <c r="AB6" s="303"/>
      <c r="AC6" s="344"/>
      <c r="AD6" s="303"/>
      <c r="AE6" s="303"/>
      <c r="AF6" s="303"/>
      <c r="AG6" s="303"/>
      <c r="AH6" s="307"/>
      <c r="AI6" s="305" t="s">
        <v>1057</v>
      </c>
      <c r="AJ6" s="305"/>
      <c r="AK6" s="306"/>
      <c r="AL6" s="305"/>
      <c r="AM6" s="352"/>
      <c r="AN6" s="305"/>
      <c r="AO6" s="305"/>
      <c r="AP6" s="305"/>
      <c r="AQ6" s="305"/>
      <c r="AR6" s="307"/>
    </row>
    <row r="7" spans="1:66" ht="16.5" customHeight="1" thickBot="1" x14ac:dyDescent="0.35">
      <c r="A7"/>
      <c r="B7"/>
      <c r="C7" s="61"/>
      <c r="F7" s="61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330" t="s">
        <v>525</v>
      </c>
      <c r="X7" s="339" t="s">
        <v>77</v>
      </c>
      <c r="Y7" s="342" t="s">
        <v>471</v>
      </c>
      <c r="Z7" s="343"/>
      <c r="AA7" s="338"/>
      <c r="AB7" s="338"/>
      <c r="AC7" s="345"/>
      <c r="AD7" s="327" t="s">
        <v>1288</v>
      </c>
      <c r="AE7" s="328"/>
      <c r="AF7" s="329"/>
      <c r="AG7" s="304"/>
      <c r="AH7" s="308"/>
      <c r="AI7" s="342" t="s">
        <v>471</v>
      </c>
      <c r="AJ7" s="343"/>
      <c r="AK7" s="338"/>
      <c r="AL7" s="338"/>
      <c r="AM7" s="345"/>
      <c r="AN7" s="327" t="s">
        <v>1289</v>
      </c>
      <c r="AO7" s="328"/>
      <c r="AP7" s="329"/>
      <c r="AQ7" s="304"/>
      <c r="AR7" s="308"/>
    </row>
    <row r="8" spans="1:66" ht="37.5" customHeight="1" thickBot="1" x14ac:dyDescent="0.35">
      <c r="A8" s="160" t="s">
        <v>514</v>
      </c>
      <c r="B8" s="161" t="s">
        <v>1048</v>
      </c>
      <c r="C8" s="162" t="s">
        <v>133</v>
      </c>
      <c r="D8" s="325" t="s">
        <v>872</v>
      </c>
      <c r="E8" s="163"/>
      <c r="F8" s="164" t="s">
        <v>1041</v>
      </c>
      <c r="G8" s="163"/>
      <c r="H8" s="165">
        <v>43983</v>
      </c>
      <c r="I8" s="165">
        <v>44013</v>
      </c>
      <c r="J8" s="165">
        <v>44044</v>
      </c>
      <c r="K8" s="165">
        <v>44075</v>
      </c>
      <c r="L8" s="165">
        <v>44105</v>
      </c>
      <c r="M8" s="165">
        <v>44136</v>
      </c>
      <c r="N8" s="165">
        <v>44166</v>
      </c>
      <c r="O8" s="165">
        <v>44197</v>
      </c>
      <c r="P8" s="165">
        <v>44255</v>
      </c>
      <c r="Q8" s="165">
        <v>44286</v>
      </c>
      <c r="R8" s="165">
        <v>44316</v>
      </c>
      <c r="S8" s="165">
        <v>44347</v>
      </c>
      <c r="T8" s="165">
        <v>44377</v>
      </c>
      <c r="U8" s="165"/>
      <c r="V8" s="165" t="s">
        <v>1425</v>
      </c>
      <c r="W8" s="166" t="s">
        <v>310</v>
      </c>
      <c r="X8" s="166" t="s">
        <v>310</v>
      </c>
      <c r="Y8" s="340" t="s">
        <v>960</v>
      </c>
      <c r="Z8" s="341" t="s">
        <v>961</v>
      </c>
      <c r="AA8" s="172" t="s">
        <v>349</v>
      </c>
      <c r="AB8" s="168" t="s">
        <v>962</v>
      </c>
      <c r="AC8" s="346"/>
      <c r="AD8" s="168" t="s">
        <v>963</v>
      </c>
      <c r="AE8" s="168" t="s">
        <v>964</v>
      </c>
      <c r="AF8" s="172" t="s">
        <v>965</v>
      </c>
      <c r="AG8" s="169" t="s">
        <v>962</v>
      </c>
      <c r="AH8" s="311" t="s">
        <v>1079</v>
      </c>
      <c r="AI8" s="167" t="s">
        <v>960</v>
      </c>
      <c r="AJ8" s="168" t="s">
        <v>961</v>
      </c>
      <c r="AK8" s="167" t="s">
        <v>349</v>
      </c>
      <c r="AL8" s="168" t="s">
        <v>962</v>
      </c>
      <c r="AM8" s="353"/>
      <c r="AN8" s="168" t="s">
        <v>963</v>
      </c>
      <c r="AO8" s="168" t="s">
        <v>1278</v>
      </c>
      <c r="AP8" s="168" t="s">
        <v>965</v>
      </c>
      <c r="AQ8" s="169" t="s">
        <v>962</v>
      </c>
      <c r="AR8" s="311" t="s">
        <v>1079</v>
      </c>
    </row>
    <row r="9" spans="1:66" s="16" customFormat="1" ht="12" customHeight="1" x14ac:dyDescent="0.25">
      <c r="A9" s="121">
        <v>10100501</v>
      </c>
      <c r="B9" s="141" t="str">
        <f t="shared" ref="B9:B83" si="0">TEXT(A9,"##")</f>
        <v>10100501</v>
      </c>
      <c r="C9" s="74" t="s">
        <v>242</v>
      </c>
      <c r="D9" s="89" t="s">
        <v>865</v>
      </c>
      <c r="E9" s="89"/>
      <c r="F9" s="74"/>
      <c r="G9" s="89"/>
      <c r="H9" s="75">
        <v>10015047860.200001</v>
      </c>
      <c r="I9" s="75">
        <v>10016796976.129999</v>
      </c>
      <c r="J9" s="75">
        <v>10030581464.57</v>
      </c>
      <c r="K9" s="75">
        <v>10049380774.9</v>
      </c>
      <c r="L9" s="75">
        <v>10065551928.059999</v>
      </c>
      <c r="M9" s="75">
        <v>10084222818.860001</v>
      </c>
      <c r="N9" s="75">
        <v>10098262140.34</v>
      </c>
      <c r="O9" s="75">
        <v>10107383563.17</v>
      </c>
      <c r="P9" s="75">
        <v>10147619991.059999</v>
      </c>
      <c r="Q9" s="75">
        <v>10234748380.709999</v>
      </c>
      <c r="R9" s="75">
        <v>10246595149.23</v>
      </c>
      <c r="S9" s="75">
        <v>10264669204.639999</v>
      </c>
      <c r="T9" s="75">
        <v>10300690516.57</v>
      </c>
      <c r="U9" s="75"/>
      <c r="V9" s="75">
        <f t="shared" ref="V9:V66" si="1">(H9+T9+SUM(I9:S9)*2)/24</f>
        <v>10125306798.337915</v>
      </c>
      <c r="W9" s="77">
        <v>4</v>
      </c>
      <c r="X9" s="77"/>
      <c r="Y9" s="92">
        <f t="shared" ref="Y9:AA24" si="2">IF($D9=Y$5,$T9,0)</f>
        <v>0</v>
      </c>
      <c r="Z9" s="319">
        <f t="shared" si="2"/>
        <v>0</v>
      </c>
      <c r="AA9" s="319">
        <f t="shared" si="2"/>
        <v>0</v>
      </c>
      <c r="AB9" s="317">
        <f>T9-SUM(Y9:AA9)</f>
        <v>10300690516.57</v>
      </c>
      <c r="AC9" s="309">
        <f>T9-SUM(Y9:AA9)-AB9</f>
        <v>0</v>
      </c>
      <c r="AD9" s="316">
        <f>IF($D9=AD$5,$T9,IF($D9=AD$4, $T9*$AK$1,0))</f>
        <v>10300690516.57</v>
      </c>
      <c r="AE9" s="316">
        <f>IF($D9=AE$5,$T9,IF($D9=AE$4, $T9*$AK$2,0))</f>
        <v>0</v>
      </c>
      <c r="AF9" s="320">
        <f t="shared" ref="AF9:AF14" si="3">IF($D9=AF$5,$T9,IF($D9=AF$4, $T9*$AL$2,0))</f>
        <v>0</v>
      </c>
      <c r="AG9" s="173">
        <f>SUM(AD9:AF9)</f>
        <v>10300690516.57</v>
      </c>
      <c r="AH9" s="309">
        <f>AG9-AB9</f>
        <v>0</v>
      </c>
      <c r="AI9" s="318">
        <f t="shared" ref="AI9:AK24" si="4">IF($D9=AI$5,$V9,0)</f>
        <v>0</v>
      </c>
      <c r="AJ9" s="316">
        <f t="shared" si="4"/>
        <v>0</v>
      </c>
      <c r="AK9" s="316">
        <f t="shared" si="4"/>
        <v>0</v>
      </c>
      <c r="AL9" s="317">
        <f>V9-SUM(AI9:AK9)</f>
        <v>10125306798.337915</v>
      </c>
      <c r="AM9" s="309">
        <f>V9-SUM(AI9:AK9)-AL9</f>
        <v>0</v>
      </c>
      <c r="AN9" s="316">
        <f t="shared" ref="AN9:AN13" si="5">IF($D9=AN$5,$V9,IF($D9=AN$4, $V9*$AK$1,0))</f>
        <v>10125306798.337915</v>
      </c>
      <c r="AO9" s="316">
        <f t="shared" ref="AO9:AO13" si="6">IF($D9=AO$5,$V9,IF($D9=AO$4, $V9*$AK$2,0))</f>
        <v>0</v>
      </c>
      <c r="AP9" s="316">
        <f>IF($D9=AP$5,$V9,IF($D9=AP$4, $V9*$AL$2,0))</f>
        <v>0</v>
      </c>
      <c r="AQ9" s="173">
        <f>SUM(AN9:AP9)</f>
        <v>10125306798.337915</v>
      </c>
      <c r="AR9" s="309">
        <f>AQ9-AL9</f>
        <v>0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 s="7"/>
      <c r="BH9" s="7"/>
      <c r="BI9" s="7"/>
      <c r="BJ9" s="7"/>
      <c r="BK9" s="7"/>
      <c r="BL9" s="7"/>
      <c r="BN9" s="278"/>
    </row>
    <row r="10" spans="1:66" s="16" customFormat="1" ht="12" customHeight="1" x14ac:dyDescent="0.25">
      <c r="A10" s="121">
        <v>10100502</v>
      </c>
      <c r="B10" s="141" t="str">
        <f t="shared" si="0"/>
        <v>10100502</v>
      </c>
      <c r="C10" s="74" t="s">
        <v>243</v>
      </c>
      <c r="D10" s="89" t="s">
        <v>866</v>
      </c>
      <c r="E10" s="89"/>
      <c r="F10" s="74"/>
      <c r="G10" s="89"/>
      <c r="H10" s="75">
        <v>4268584665.71</v>
      </c>
      <c r="I10" s="75">
        <v>4305859910.6499996</v>
      </c>
      <c r="J10" s="75">
        <v>4301243517.8299999</v>
      </c>
      <c r="K10" s="75">
        <v>4334865840.2700005</v>
      </c>
      <c r="L10" s="75">
        <v>4356024351.4499998</v>
      </c>
      <c r="M10" s="75">
        <v>4371935305.3699999</v>
      </c>
      <c r="N10" s="75">
        <v>4380638188.7299995</v>
      </c>
      <c r="O10" s="75">
        <v>4399534189.8500004</v>
      </c>
      <c r="P10" s="75">
        <v>4424497537.4399996</v>
      </c>
      <c r="Q10" s="75">
        <v>4450113489.8400002</v>
      </c>
      <c r="R10" s="75">
        <v>4468759964.04</v>
      </c>
      <c r="S10" s="75">
        <v>4477237225.0100002</v>
      </c>
      <c r="T10" s="75">
        <v>4502680152.2700005</v>
      </c>
      <c r="U10" s="75"/>
      <c r="V10" s="75">
        <f t="shared" si="1"/>
        <v>4388028494.1225004</v>
      </c>
      <c r="W10" s="81"/>
      <c r="X10" s="81">
        <v>1</v>
      </c>
      <c r="Y10" s="92">
        <f t="shared" si="2"/>
        <v>0</v>
      </c>
      <c r="Z10" s="319">
        <f t="shared" si="2"/>
        <v>0</v>
      </c>
      <c r="AA10" s="319">
        <f t="shared" si="2"/>
        <v>0</v>
      </c>
      <c r="AB10" s="320">
        <f t="shared" ref="AB10:AB69" si="7">T10-SUM(Y10:AA10)</f>
        <v>4502680152.2700005</v>
      </c>
      <c r="AC10" s="309">
        <f t="shared" ref="AC10:AC69" si="8">T10-SUM(Y10:AA10)-AB10</f>
        <v>0</v>
      </c>
      <c r="AD10" s="319">
        <f>IF($D10=AD$5,$T10,IF($D10=AD$4, $T10*$AK$1,0))</f>
        <v>0</v>
      </c>
      <c r="AE10" s="326">
        <f>IF($D10=AE$5,$T10,IF($D10=AE$4, $T10*$AK$2,0))</f>
        <v>4502680152.2700005</v>
      </c>
      <c r="AF10" s="320">
        <f t="shared" si="3"/>
        <v>0</v>
      </c>
      <c r="AG10" s="173">
        <f t="shared" ref="AG10:AG84" si="9">SUM(AD10:AF10)</f>
        <v>4502680152.2700005</v>
      </c>
      <c r="AH10" s="309">
        <f t="shared" ref="AH10:AH69" si="10">AG10-AB10</f>
        <v>0</v>
      </c>
      <c r="AI10" s="318">
        <f t="shared" si="4"/>
        <v>0</v>
      </c>
      <c r="AJ10" s="319">
        <f t="shared" si="4"/>
        <v>0</v>
      </c>
      <c r="AK10" s="319">
        <f t="shared" si="4"/>
        <v>0</v>
      </c>
      <c r="AL10" s="320">
        <f t="shared" ref="AL10:AL69" si="11">V10-SUM(AI10:AK10)</f>
        <v>4388028494.1225004</v>
      </c>
      <c r="AM10" s="309">
        <f t="shared" ref="AM10:AM69" si="12">V10-SUM(AI10:AK10)-AL10</f>
        <v>0</v>
      </c>
      <c r="AN10" s="319">
        <f t="shared" si="5"/>
        <v>0</v>
      </c>
      <c r="AO10" s="319">
        <f t="shared" si="6"/>
        <v>4388028494.1225004</v>
      </c>
      <c r="AP10" s="319">
        <f t="shared" ref="AP10:AP69" si="13">IF($D10=AP$5,$V10,IF($D10=AP$4, $V10*$AL$2,0))</f>
        <v>0</v>
      </c>
      <c r="AQ10" s="173">
        <f t="shared" ref="AQ10:AQ84" si="14">SUM(AN10:AP10)</f>
        <v>4388028494.1225004</v>
      </c>
      <c r="AR10" s="309">
        <f t="shared" ref="AR10:AR69" si="15">AQ10-AL10</f>
        <v>0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 s="7"/>
      <c r="BH10" s="7"/>
      <c r="BI10" s="7"/>
      <c r="BJ10" s="7"/>
      <c r="BK10" s="7"/>
      <c r="BL10" s="7"/>
      <c r="BN10" s="278"/>
    </row>
    <row r="11" spans="1:66" s="16" customFormat="1" ht="12" customHeight="1" x14ac:dyDescent="0.25">
      <c r="A11" s="121">
        <v>10100503</v>
      </c>
      <c r="B11" s="141" t="str">
        <f t="shared" si="0"/>
        <v>10100503</v>
      </c>
      <c r="C11" s="74" t="s">
        <v>244</v>
      </c>
      <c r="D11" s="89" t="s">
        <v>1279</v>
      </c>
      <c r="E11" s="89"/>
      <c r="F11" s="74"/>
      <c r="G11" s="89"/>
      <c r="H11" s="75">
        <v>1033113097.23</v>
      </c>
      <c r="I11" s="75">
        <v>1022652827.45</v>
      </c>
      <c r="J11" s="75">
        <v>1025267113.89</v>
      </c>
      <c r="K11" s="75">
        <v>1025628130.26</v>
      </c>
      <c r="L11" s="75">
        <v>1025769030.38</v>
      </c>
      <c r="M11" s="75">
        <v>1035205516.72</v>
      </c>
      <c r="N11" s="75">
        <v>1046634590.9</v>
      </c>
      <c r="O11" s="75">
        <v>1010696578.14</v>
      </c>
      <c r="P11" s="75">
        <v>1010343625.64</v>
      </c>
      <c r="Q11" s="75">
        <v>1009561021.28</v>
      </c>
      <c r="R11" s="75">
        <v>1014442362.47</v>
      </c>
      <c r="S11" s="75">
        <v>1011504651.17</v>
      </c>
      <c r="T11" s="75">
        <v>1012934801.01</v>
      </c>
      <c r="U11" s="75"/>
      <c r="V11" s="75">
        <f t="shared" si="1"/>
        <v>1021727449.7850002</v>
      </c>
      <c r="W11" s="81">
        <v>5</v>
      </c>
      <c r="X11" s="80" t="s">
        <v>346</v>
      </c>
      <c r="Y11" s="92">
        <f t="shared" si="2"/>
        <v>0</v>
      </c>
      <c r="Z11" s="319">
        <f t="shared" si="2"/>
        <v>0</v>
      </c>
      <c r="AA11" s="319">
        <f t="shared" si="2"/>
        <v>0</v>
      </c>
      <c r="AB11" s="320">
        <f t="shared" si="7"/>
        <v>1012934801.01</v>
      </c>
      <c r="AC11" s="309">
        <f t="shared" si="8"/>
        <v>0</v>
      </c>
      <c r="AD11" s="319">
        <f>IF($D11=AD$5,$T11,IF($D11=AD$4, $T11*$AK$1,0))</f>
        <v>667929207.78599393</v>
      </c>
      <c r="AE11" s="326">
        <f>IF($D11=AE$5,$T11,IF($D11=AE$4, $T11*$AK$2,0))</f>
        <v>345005593.224006</v>
      </c>
      <c r="AF11" s="320">
        <f t="shared" si="3"/>
        <v>0</v>
      </c>
      <c r="AG11" s="173">
        <f t="shared" si="9"/>
        <v>1012934801.01</v>
      </c>
      <c r="AH11" s="309">
        <f t="shared" si="10"/>
        <v>0</v>
      </c>
      <c r="AI11" s="318">
        <f t="shared" si="4"/>
        <v>0</v>
      </c>
      <c r="AJ11" s="319">
        <f t="shared" si="4"/>
        <v>0</v>
      </c>
      <c r="AK11" s="319">
        <f t="shared" si="4"/>
        <v>0</v>
      </c>
      <c r="AL11" s="320">
        <f t="shared" si="11"/>
        <v>1021727449.7850002</v>
      </c>
      <c r="AM11" s="309">
        <f t="shared" si="12"/>
        <v>0</v>
      </c>
      <c r="AN11" s="319">
        <f t="shared" si="5"/>
        <v>673727080.38822913</v>
      </c>
      <c r="AO11" s="319">
        <f t="shared" si="6"/>
        <v>348000369.39677107</v>
      </c>
      <c r="AP11" s="319">
        <f t="shared" si="13"/>
        <v>0</v>
      </c>
      <c r="AQ11" s="173">
        <f t="shared" si="14"/>
        <v>1021727449.7850002</v>
      </c>
      <c r="AR11" s="309">
        <f t="shared" si="15"/>
        <v>0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 s="7"/>
      <c r="BH11" s="7"/>
      <c r="BI11" s="7"/>
      <c r="BJ11" s="7"/>
      <c r="BK11" s="7"/>
      <c r="BL11" s="7"/>
      <c r="BN11" s="278"/>
    </row>
    <row r="12" spans="1:66" s="16" customFormat="1" ht="12" customHeight="1" x14ac:dyDescent="0.25">
      <c r="A12" s="121">
        <v>10100601</v>
      </c>
      <c r="B12" s="141" t="str">
        <f t="shared" si="0"/>
        <v>10100601</v>
      </c>
      <c r="C12" s="74" t="s">
        <v>773</v>
      </c>
      <c r="D12" s="89" t="s">
        <v>865</v>
      </c>
      <c r="E12" s="89"/>
      <c r="F12" s="74"/>
      <c r="G12" s="89"/>
      <c r="H12" s="75">
        <v>-7248345.8200000003</v>
      </c>
      <c r="I12" s="75">
        <v>0</v>
      </c>
      <c r="J12" s="75">
        <v>0</v>
      </c>
      <c r="K12" s="75">
        <v>4710259.7300000004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-336261.98</v>
      </c>
      <c r="U12" s="75"/>
      <c r="V12" s="75">
        <f t="shared" si="1"/>
        <v>76496.319166666668</v>
      </c>
      <c r="W12" s="81" t="s">
        <v>520</v>
      </c>
      <c r="X12" s="80"/>
      <c r="Y12" s="92">
        <f t="shared" si="2"/>
        <v>0</v>
      </c>
      <c r="Z12" s="319">
        <f t="shared" si="2"/>
        <v>0</v>
      </c>
      <c r="AA12" s="319">
        <f t="shared" si="2"/>
        <v>0</v>
      </c>
      <c r="AB12" s="320">
        <f t="shared" si="7"/>
        <v>-336261.98</v>
      </c>
      <c r="AC12" s="309">
        <f t="shared" si="8"/>
        <v>0</v>
      </c>
      <c r="AD12" s="319">
        <f>IF($D12=AD$5,$T12,IF($D12=AD$4, $T12*$AK$1,0))</f>
        <v>-336261.98</v>
      </c>
      <c r="AE12" s="326">
        <f>IF($D12=AE$5,$T12,IF($D12=AE$4, $T12*$AK$2,0))</f>
        <v>0</v>
      </c>
      <c r="AF12" s="320">
        <f t="shared" si="3"/>
        <v>0</v>
      </c>
      <c r="AG12" s="173">
        <f t="shared" si="9"/>
        <v>-336261.98</v>
      </c>
      <c r="AH12" s="309">
        <f t="shared" si="10"/>
        <v>0</v>
      </c>
      <c r="AI12" s="318">
        <f t="shared" si="4"/>
        <v>0</v>
      </c>
      <c r="AJ12" s="319">
        <f t="shared" si="4"/>
        <v>0</v>
      </c>
      <c r="AK12" s="319">
        <f t="shared" si="4"/>
        <v>0</v>
      </c>
      <c r="AL12" s="320">
        <f t="shared" si="11"/>
        <v>76496.319166666668</v>
      </c>
      <c r="AM12" s="309">
        <f t="shared" si="12"/>
        <v>0</v>
      </c>
      <c r="AN12" s="319">
        <f t="shared" si="5"/>
        <v>76496.319166666668</v>
      </c>
      <c r="AO12" s="319">
        <f t="shared" si="6"/>
        <v>0</v>
      </c>
      <c r="AP12" s="319">
        <f t="shared" si="13"/>
        <v>0</v>
      </c>
      <c r="AQ12" s="173">
        <f t="shared" si="14"/>
        <v>76496.319166666668</v>
      </c>
      <c r="AR12" s="309">
        <f t="shared" si="15"/>
        <v>0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7"/>
      <c r="BH12" s="7"/>
      <c r="BI12" s="7"/>
      <c r="BJ12" s="7"/>
      <c r="BK12" s="7"/>
      <c r="BL12" s="7"/>
      <c r="BN12" s="278"/>
    </row>
    <row r="13" spans="1:66" s="16" customFormat="1" ht="12" customHeight="1" x14ac:dyDescent="0.25">
      <c r="A13" s="121">
        <v>10100602</v>
      </c>
      <c r="B13" s="141" t="str">
        <f t="shared" si="0"/>
        <v>10100602</v>
      </c>
      <c r="C13" s="74" t="s">
        <v>772</v>
      </c>
      <c r="D13" s="89" t="s">
        <v>866</v>
      </c>
      <c r="E13" s="89"/>
      <c r="F13" s="74"/>
      <c r="G13" s="89"/>
      <c r="H13" s="75">
        <v>-14931740</v>
      </c>
      <c r="I13" s="75">
        <v>-14931740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/>
      <c r="V13" s="75">
        <f t="shared" si="1"/>
        <v>-1866467.5</v>
      </c>
      <c r="W13" s="81"/>
      <c r="X13" s="80" t="s">
        <v>161</v>
      </c>
      <c r="Y13" s="92">
        <f t="shared" si="2"/>
        <v>0</v>
      </c>
      <c r="Z13" s="319">
        <f t="shared" si="2"/>
        <v>0</v>
      </c>
      <c r="AA13" s="319">
        <f t="shared" si="2"/>
        <v>0</v>
      </c>
      <c r="AB13" s="320">
        <f t="shared" si="7"/>
        <v>0</v>
      </c>
      <c r="AC13" s="309">
        <f t="shared" si="8"/>
        <v>0</v>
      </c>
      <c r="AD13" s="319">
        <f>IF($D13=AD$5,$T13,IF($D13=AD$4, $T13*$AK$1,0))</f>
        <v>0</v>
      </c>
      <c r="AE13" s="326">
        <f>IF($D13=AE$5,$T13,IF($D13=AE$4, $T13*$AK$2,0))</f>
        <v>0</v>
      </c>
      <c r="AF13" s="320">
        <f t="shared" si="3"/>
        <v>0</v>
      </c>
      <c r="AG13" s="173">
        <f t="shared" si="9"/>
        <v>0</v>
      </c>
      <c r="AH13" s="309">
        <f t="shared" si="10"/>
        <v>0</v>
      </c>
      <c r="AI13" s="318">
        <f t="shared" si="4"/>
        <v>0</v>
      </c>
      <c r="AJ13" s="319">
        <f t="shared" si="4"/>
        <v>0</v>
      </c>
      <c r="AK13" s="319">
        <f t="shared" si="4"/>
        <v>0</v>
      </c>
      <c r="AL13" s="320">
        <f t="shared" si="11"/>
        <v>-1866467.5</v>
      </c>
      <c r="AM13" s="309">
        <f t="shared" si="12"/>
        <v>0</v>
      </c>
      <c r="AN13" s="319">
        <f t="shared" si="5"/>
        <v>0</v>
      </c>
      <c r="AO13" s="319">
        <f t="shared" si="6"/>
        <v>-1866467.5</v>
      </c>
      <c r="AP13" s="319">
        <f t="shared" si="13"/>
        <v>0</v>
      </c>
      <c r="AQ13" s="173">
        <f t="shared" si="14"/>
        <v>-1866467.5</v>
      </c>
      <c r="AR13" s="309">
        <f t="shared" si="15"/>
        <v>0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 s="7"/>
      <c r="BH13" s="7"/>
      <c r="BI13" s="7"/>
      <c r="BJ13" s="7"/>
      <c r="BK13" s="7"/>
      <c r="BL13" s="7"/>
      <c r="BN13" s="278"/>
    </row>
    <row r="14" spans="1:66" s="16" customFormat="1" ht="12" customHeight="1" x14ac:dyDescent="0.25">
      <c r="A14" s="122">
        <v>10110023</v>
      </c>
      <c r="B14" s="87" t="str">
        <f t="shared" si="0"/>
        <v>10110023</v>
      </c>
      <c r="C14" s="74" t="s">
        <v>920</v>
      </c>
      <c r="D14" s="89" t="s">
        <v>158</v>
      </c>
      <c r="E14" s="89"/>
      <c r="F14" s="374">
        <v>42752</v>
      </c>
      <c r="G14" s="89"/>
      <c r="H14" s="75">
        <v>1184828.03</v>
      </c>
      <c r="I14" s="75">
        <v>1134238.6200000001</v>
      </c>
      <c r="J14" s="75">
        <v>1083648.99</v>
      </c>
      <c r="K14" s="75">
        <v>1033059.58</v>
      </c>
      <c r="L14" s="75">
        <v>982469.95</v>
      </c>
      <c r="M14" s="75">
        <v>931880.54</v>
      </c>
      <c r="N14" s="75">
        <v>881290.91</v>
      </c>
      <c r="O14" s="75">
        <v>830701.51</v>
      </c>
      <c r="P14" s="75">
        <v>780111.88</v>
      </c>
      <c r="Q14" s="75">
        <v>729522.48</v>
      </c>
      <c r="R14" s="75">
        <v>678932.87</v>
      </c>
      <c r="S14" s="75">
        <v>628343.46</v>
      </c>
      <c r="T14" s="75">
        <v>45948497.270000003</v>
      </c>
      <c r="U14" s="75"/>
      <c r="V14" s="75">
        <f t="shared" si="1"/>
        <v>2771738.62</v>
      </c>
      <c r="W14" s="81"/>
      <c r="X14" s="80"/>
      <c r="Y14" s="92">
        <f t="shared" si="2"/>
        <v>0</v>
      </c>
      <c r="Z14" s="319">
        <f t="shared" si="2"/>
        <v>0</v>
      </c>
      <c r="AA14" s="319">
        <f t="shared" si="2"/>
        <v>0</v>
      </c>
      <c r="AB14" s="320">
        <f t="shared" si="7"/>
        <v>45948497.270000003</v>
      </c>
      <c r="AC14" s="309">
        <f t="shared" si="8"/>
        <v>0</v>
      </c>
      <c r="AD14" s="319">
        <f t="shared" ref="AD14:AD18" si="16">IF($D14=AD$5,$T14,IF($D14=AD$4, $T14*$AK$1,0))</f>
        <v>0</v>
      </c>
      <c r="AE14" s="326">
        <f t="shared" ref="AE14:AE73" si="17">IF($D14=AE$5,$T14,IF($D14=AE$4, $T14*$AK$2,0))</f>
        <v>0</v>
      </c>
      <c r="AF14" s="320">
        <f t="shared" si="3"/>
        <v>45948497.270000003</v>
      </c>
      <c r="AG14" s="173">
        <f t="shared" si="9"/>
        <v>45948497.270000003</v>
      </c>
      <c r="AH14" s="309">
        <f t="shared" si="10"/>
        <v>0</v>
      </c>
      <c r="AI14" s="318">
        <f t="shared" si="4"/>
        <v>0</v>
      </c>
      <c r="AJ14" s="319">
        <f t="shared" si="4"/>
        <v>0</v>
      </c>
      <c r="AK14" s="319">
        <f t="shared" si="4"/>
        <v>0</v>
      </c>
      <c r="AL14" s="320">
        <f t="shared" si="11"/>
        <v>2771738.62</v>
      </c>
      <c r="AM14" s="309">
        <f t="shared" si="12"/>
        <v>0</v>
      </c>
      <c r="AN14" s="319">
        <f t="shared" ref="AN14:AN74" si="18">IF($D14=AN$5,$V14,IF($D14=AN$4, $V14*$AK$1,0))</f>
        <v>0</v>
      </c>
      <c r="AO14" s="319">
        <f t="shared" ref="AO14:AO74" si="19">IF($D14=AO$5,$V14,IF($D14=AO$4, $V14*$AK$2,0))</f>
        <v>0</v>
      </c>
      <c r="AP14" s="319">
        <f t="shared" si="13"/>
        <v>2771738.62</v>
      </c>
      <c r="AQ14" s="173">
        <f t="shared" si="14"/>
        <v>2771738.62</v>
      </c>
      <c r="AR14" s="309">
        <f t="shared" si="15"/>
        <v>0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7"/>
      <c r="BH14" s="7"/>
      <c r="BI14" s="7"/>
      <c r="BJ14" s="7"/>
      <c r="BK14" s="7"/>
      <c r="BL14" s="7"/>
      <c r="BN14" s="141"/>
    </row>
    <row r="15" spans="1:66" s="16" customFormat="1" ht="12" customHeight="1" x14ac:dyDescent="0.25">
      <c r="A15" s="189">
        <v>10199911</v>
      </c>
      <c r="B15" s="184" t="str">
        <f t="shared" si="0"/>
        <v>10199911</v>
      </c>
      <c r="C15" s="178" t="s">
        <v>1397</v>
      </c>
      <c r="D15" s="179" t="s">
        <v>865</v>
      </c>
      <c r="E15" s="179"/>
      <c r="F15" s="235">
        <v>44196</v>
      </c>
      <c r="G15" s="179"/>
      <c r="H15" s="181">
        <v>46022181.609999999</v>
      </c>
      <c r="I15" s="181">
        <v>45967046.919999994</v>
      </c>
      <c r="J15" s="181">
        <v>44532155.670000002</v>
      </c>
      <c r="K15" s="181">
        <v>44611591.979999989</v>
      </c>
      <c r="L15" s="181">
        <v>44230325.5</v>
      </c>
      <c r="M15" s="181">
        <v>43777221.919999994</v>
      </c>
      <c r="N15" s="181">
        <v>68005426.409999996</v>
      </c>
      <c r="O15" s="181">
        <v>68053123.939999998</v>
      </c>
      <c r="P15" s="181">
        <v>67888519.979999989</v>
      </c>
      <c r="Q15" s="181">
        <v>67675401.999999985</v>
      </c>
      <c r="R15" s="181">
        <v>66757738.559999987</v>
      </c>
      <c r="S15" s="181">
        <v>66393866.239999987</v>
      </c>
      <c r="T15" s="181">
        <v>66074914.639999986</v>
      </c>
      <c r="U15" s="181"/>
      <c r="V15" s="181">
        <f t="shared" si="1"/>
        <v>56995080.60374999</v>
      </c>
      <c r="W15" s="204" t="s">
        <v>520</v>
      </c>
      <c r="X15" s="226"/>
      <c r="Y15" s="409">
        <f t="shared" si="2"/>
        <v>0</v>
      </c>
      <c r="Z15" s="410">
        <f t="shared" si="2"/>
        <v>0</v>
      </c>
      <c r="AA15" s="410">
        <f t="shared" si="2"/>
        <v>0</v>
      </c>
      <c r="AB15" s="411">
        <f t="shared" ref="AB15:AB16" si="20">T15-SUM(Y15:AA15)</f>
        <v>66074914.639999986</v>
      </c>
      <c r="AC15" s="412">
        <f t="shared" ref="AC15:AC16" si="21">T15-SUM(Y15:AA15)-AB15</f>
        <v>0</v>
      </c>
      <c r="AD15" s="410">
        <f t="shared" si="16"/>
        <v>66074914.639999986</v>
      </c>
      <c r="AE15" s="413">
        <f t="shared" si="17"/>
        <v>0</v>
      </c>
      <c r="AF15" s="411">
        <f t="shared" ref="AF15:AF16" si="22">IF($D15=AF$5,$T15,IF($D15=AF$4, $T15*$AL$2,0))</f>
        <v>0</v>
      </c>
      <c r="AG15" s="414">
        <f t="shared" ref="AG15:AG16" si="23">SUM(AD15:AF15)</f>
        <v>66074914.639999986</v>
      </c>
      <c r="AH15" s="412">
        <f t="shared" ref="AH15:AH16" si="24">AG15-AB15</f>
        <v>0</v>
      </c>
      <c r="AI15" s="415">
        <f t="shared" si="4"/>
        <v>0</v>
      </c>
      <c r="AJ15" s="410">
        <f t="shared" si="4"/>
        <v>0</v>
      </c>
      <c r="AK15" s="410">
        <f t="shared" si="4"/>
        <v>0</v>
      </c>
      <c r="AL15" s="411">
        <f t="shared" ref="AL15:AL16" si="25">V15-SUM(AI15:AK15)</f>
        <v>56995080.60374999</v>
      </c>
      <c r="AM15" s="412">
        <f t="shared" ref="AM15:AM16" si="26">V15-SUM(AI15:AK15)-AL15</f>
        <v>0</v>
      </c>
      <c r="AN15" s="410">
        <f t="shared" si="18"/>
        <v>56995080.60374999</v>
      </c>
      <c r="AO15" s="410">
        <f t="shared" si="19"/>
        <v>0</v>
      </c>
      <c r="AP15" s="410">
        <f t="shared" si="13"/>
        <v>0</v>
      </c>
      <c r="AQ15" s="414">
        <f t="shared" ref="AQ15:AQ16" si="27">SUM(AN15:AP15)</f>
        <v>56995080.60374999</v>
      </c>
      <c r="AR15" s="412">
        <f t="shared" ref="AR15:AR16" si="28">AQ15-AL15</f>
        <v>0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7"/>
      <c r="BH15" s="7"/>
      <c r="BI15" s="7"/>
      <c r="BJ15" s="7"/>
      <c r="BK15" s="7"/>
      <c r="BL15" s="7"/>
      <c r="BN15" s="141"/>
    </row>
    <row r="16" spans="1:66" s="16" customFormat="1" ht="12" customHeight="1" x14ac:dyDescent="0.25">
      <c r="A16" s="189">
        <v>10199921</v>
      </c>
      <c r="B16" s="184" t="str">
        <f t="shared" si="0"/>
        <v>10199921</v>
      </c>
      <c r="C16" s="178" t="s">
        <v>1398</v>
      </c>
      <c r="D16" s="179" t="s">
        <v>158</v>
      </c>
      <c r="E16" s="179"/>
      <c r="F16" s="235">
        <v>44196</v>
      </c>
      <c r="G16" s="179"/>
      <c r="H16" s="181">
        <v>-46022181.609999999</v>
      </c>
      <c r="I16" s="181">
        <v>-45967046.919999994</v>
      </c>
      <c r="J16" s="181">
        <v>-44532155.670000002</v>
      </c>
      <c r="K16" s="181">
        <v>-44611591.979999989</v>
      </c>
      <c r="L16" s="181">
        <v>-44230325.5</v>
      </c>
      <c r="M16" s="181">
        <v>-43777221.919999994</v>
      </c>
      <c r="N16" s="181">
        <v>-68005426.409999996</v>
      </c>
      <c r="O16" s="181">
        <v>-68053123.939999998</v>
      </c>
      <c r="P16" s="181">
        <v>-67888519.979999989</v>
      </c>
      <c r="Q16" s="181">
        <v>-67675401.999999985</v>
      </c>
      <c r="R16" s="181">
        <v>-66757738.559999987</v>
      </c>
      <c r="S16" s="181">
        <v>-66393866.239999987</v>
      </c>
      <c r="T16" s="181">
        <v>-66074914.639999986</v>
      </c>
      <c r="U16" s="181"/>
      <c r="V16" s="181">
        <f t="shared" si="1"/>
        <v>-56995080.60374999</v>
      </c>
      <c r="W16" s="204"/>
      <c r="X16" s="226"/>
      <c r="Y16" s="409">
        <f t="shared" si="2"/>
        <v>0</v>
      </c>
      <c r="Z16" s="410">
        <f t="shared" si="2"/>
        <v>0</v>
      </c>
      <c r="AA16" s="410">
        <f t="shared" si="2"/>
        <v>0</v>
      </c>
      <c r="AB16" s="411">
        <f t="shared" si="20"/>
        <v>-66074914.639999986</v>
      </c>
      <c r="AC16" s="412">
        <f t="shared" si="21"/>
        <v>0</v>
      </c>
      <c r="AD16" s="410">
        <f t="shared" si="16"/>
        <v>0</v>
      </c>
      <c r="AE16" s="413">
        <f t="shared" si="17"/>
        <v>0</v>
      </c>
      <c r="AF16" s="411">
        <f t="shared" si="22"/>
        <v>-66074914.639999986</v>
      </c>
      <c r="AG16" s="414">
        <f t="shared" si="23"/>
        <v>-66074914.639999986</v>
      </c>
      <c r="AH16" s="412">
        <f t="shared" si="24"/>
        <v>0</v>
      </c>
      <c r="AI16" s="415">
        <f t="shared" si="4"/>
        <v>0</v>
      </c>
      <c r="AJ16" s="410">
        <f t="shared" si="4"/>
        <v>0</v>
      </c>
      <c r="AK16" s="410">
        <f t="shared" si="4"/>
        <v>0</v>
      </c>
      <c r="AL16" s="411">
        <f t="shared" si="25"/>
        <v>-56995080.60374999</v>
      </c>
      <c r="AM16" s="412">
        <f t="shared" si="26"/>
        <v>0</v>
      </c>
      <c r="AN16" s="410">
        <f t="shared" si="18"/>
        <v>0</v>
      </c>
      <c r="AO16" s="410">
        <f t="shared" si="19"/>
        <v>0</v>
      </c>
      <c r="AP16" s="410">
        <f t="shared" si="13"/>
        <v>-56995080.60374999</v>
      </c>
      <c r="AQ16" s="414">
        <f t="shared" si="27"/>
        <v>-56995080.60374999</v>
      </c>
      <c r="AR16" s="412">
        <f t="shared" si="28"/>
        <v>0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 s="7"/>
      <c r="BH16" s="7"/>
      <c r="BI16" s="7"/>
      <c r="BJ16" s="7"/>
      <c r="BK16" s="7"/>
      <c r="BL16" s="7"/>
      <c r="BN16" s="141"/>
    </row>
    <row r="17" spans="1:66" s="16" customFormat="1" ht="12" customHeight="1" x14ac:dyDescent="0.25">
      <c r="A17" s="121">
        <v>10500501</v>
      </c>
      <c r="B17" s="141" t="str">
        <f t="shared" si="0"/>
        <v>10500501</v>
      </c>
      <c r="C17" s="74" t="s">
        <v>245</v>
      </c>
      <c r="D17" s="89" t="s">
        <v>865</v>
      </c>
      <c r="E17" s="89"/>
      <c r="F17" s="74"/>
      <c r="G17" s="89"/>
      <c r="H17" s="75">
        <v>39015814.25</v>
      </c>
      <c r="I17" s="75">
        <v>39016750.409999996</v>
      </c>
      <c r="J17" s="75">
        <v>39016885.649999999</v>
      </c>
      <c r="K17" s="75">
        <v>39016885.649999999</v>
      </c>
      <c r="L17" s="75">
        <v>39017258.009999998</v>
      </c>
      <c r="M17" s="75">
        <v>38677970.25</v>
      </c>
      <c r="N17" s="75">
        <v>38707048.439999998</v>
      </c>
      <c r="O17" s="75">
        <v>38712742.810000002</v>
      </c>
      <c r="P17" s="75">
        <v>38713313.840000004</v>
      </c>
      <c r="Q17" s="75">
        <v>38719997.740000002</v>
      </c>
      <c r="R17" s="75">
        <v>38756377.329999998</v>
      </c>
      <c r="S17" s="75">
        <v>38756567.670000002</v>
      </c>
      <c r="T17" s="75">
        <v>38778380.990000002</v>
      </c>
      <c r="U17" s="75"/>
      <c r="V17" s="75">
        <f t="shared" si="1"/>
        <v>38834074.61833334</v>
      </c>
      <c r="W17" s="81">
        <v>14</v>
      </c>
      <c r="X17" s="80"/>
      <c r="Y17" s="92">
        <f t="shared" si="2"/>
        <v>0</v>
      </c>
      <c r="Z17" s="319">
        <f t="shared" si="2"/>
        <v>0</v>
      </c>
      <c r="AA17" s="319">
        <f t="shared" si="2"/>
        <v>0</v>
      </c>
      <c r="AB17" s="320">
        <f t="shared" si="7"/>
        <v>38778380.990000002</v>
      </c>
      <c r="AC17" s="309">
        <f t="shared" si="8"/>
        <v>0</v>
      </c>
      <c r="AD17" s="319">
        <f t="shared" si="16"/>
        <v>38778380.990000002</v>
      </c>
      <c r="AE17" s="326">
        <f t="shared" si="17"/>
        <v>0</v>
      </c>
      <c r="AF17" s="320">
        <f t="shared" ref="AF17:AF73" si="29">IF($D17=AF$5,$T17,IF($D17=AF$4, $T17*$AL$2,0))</f>
        <v>0</v>
      </c>
      <c r="AG17" s="173">
        <f t="shared" si="9"/>
        <v>38778380.990000002</v>
      </c>
      <c r="AH17" s="309">
        <f t="shared" si="10"/>
        <v>0</v>
      </c>
      <c r="AI17" s="318">
        <f t="shared" si="4"/>
        <v>0</v>
      </c>
      <c r="AJ17" s="319">
        <f t="shared" si="4"/>
        <v>0</v>
      </c>
      <c r="AK17" s="319">
        <f t="shared" si="4"/>
        <v>0</v>
      </c>
      <c r="AL17" s="320">
        <f t="shared" si="11"/>
        <v>38834074.61833334</v>
      </c>
      <c r="AM17" s="309">
        <f t="shared" si="12"/>
        <v>0</v>
      </c>
      <c r="AN17" s="319">
        <f t="shared" si="18"/>
        <v>38834074.61833334</v>
      </c>
      <c r="AO17" s="319">
        <f t="shared" si="19"/>
        <v>0</v>
      </c>
      <c r="AP17" s="319">
        <f t="shared" si="13"/>
        <v>0</v>
      </c>
      <c r="AQ17" s="173">
        <f t="shared" si="14"/>
        <v>38834074.61833334</v>
      </c>
      <c r="AR17" s="309">
        <f t="shared" si="15"/>
        <v>0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 s="7"/>
      <c r="BH17" s="7"/>
      <c r="BI17" s="7"/>
      <c r="BJ17" s="7"/>
      <c r="BK17" s="7"/>
      <c r="BL17" s="7"/>
      <c r="BN17" s="141"/>
    </row>
    <row r="18" spans="1:66" s="16" customFormat="1" ht="12" customHeight="1" x14ac:dyDescent="0.25">
      <c r="A18" s="121">
        <v>10500502</v>
      </c>
      <c r="B18" s="141" t="str">
        <f t="shared" si="0"/>
        <v>10500502</v>
      </c>
      <c r="C18" s="74" t="s">
        <v>246</v>
      </c>
      <c r="D18" s="89" t="s">
        <v>866</v>
      </c>
      <c r="E18" s="89"/>
      <c r="F18" s="74"/>
      <c r="G18" s="89"/>
      <c r="H18" s="75">
        <v>7374233.6200000001</v>
      </c>
      <c r="I18" s="75">
        <v>7374233.6200000001</v>
      </c>
      <c r="J18" s="75">
        <v>7374233.6200000001</v>
      </c>
      <c r="K18" s="75">
        <v>7374233.6200000001</v>
      </c>
      <c r="L18" s="75">
        <v>7374233.6200000001</v>
      </c>
      <c r="M18" s="75">
        <v>7374233.6200000001</v>
      </c>
      <c r="N18" s="75">
        <v>7374233.6200000001</v>
      </c>
      <c r="O18" s="75">
        <v>7374233.6200000001</v>
      </c>
      <c r="P18" s="75">
        <v>7374233.6200000001</v>
      </c>
      <c r="Q18" s="75">
        <v>7374233.6200000001</v>
      </c>
      <c r="R18" s="75">
        <v>7374233.6200000001</v>
      </c>
      <c r="S18" s="75">
        <v>7374233.6200000001</v>
      </c>
      <c r="T18" s="75">
        <v>7374233.6200000001</v>
      </c>
      <c r="U18" s="75"/>
      <c r="V18" s="75">
        <f t="shared" si="1"/>
        <v>7374233.6200000001</v>
      </c>
      <c r="W18" s="81"/>
      <c r="X18" s="81">
        <v>1</v>
      </c>
      <c r="Y18" s="92">
        <f t="shared" si="2"/>
        <v>0</v>
      </c>
      <c r="Z18" s="319">
        <f t="shared" si="2"/>
        <v>0</v>
      </c>
      <c r="AA18" s="319">
        <f t="shared" si="2"/>
        <v>0</v>
      </c>
      <c r="AB18" s="320">
        <f t="shared" si="7"/>
        <v>7374233.6200000001</v>
      </c>
      <c r="AC18" s="309">
        <f t="shared" si="8"/>
        <v>0</v>
      </c>
      <c r="AD18" s="319">
        <f t="shared" si="16"/>
        <v>0</v>
      </c>
      <c r="AE18" s="326">
        <f t="shared" si="17"/>
        <v>7374233.6200000001</v>
      </c>
      <c r="AF18" s="320">
        <f t="shared" si="29"/>
        <v>0</v>
      </c>
      <c r="AG18" s="173">
        <f t="shared" si="9"/>
        <v>7374233.6200000001</v>
      </c>
      <c r="AH18" s="309">
        <f t="shared" si="10"/>
        <v>0</v>
      </c>
      <c r="AI18" s="318">
        <f t="shared" si="4"/>
        <v>0</v>
      </c>
      <c r="AJ18" s="319">
        <f t="shared" si="4"/>
        <v>0</v>
      </c>
      <c r="AK18" s="319">
        <f t="shared" si="4"/>
        <v>0</v>
      </c>
      <c r="AL18" s="320">
        <f t="shared" si="11"/>
        <v>7374233.6200000001</v>
      </c>
      <c r="AM18" s="309">
        <f t="shared" si="12"/>
        <v>0</v>
      </c>
      <c r="AN18" s="319">
        <f t="shared" si="18"/>
        <v>0</v>
      </c>
      <c r="AO18" s="319">
        <f t="shared" si="19"/>
        <v>7374233.6200000001</v>
      </c>
      <c r="AP18" s="319">
        <f t="shared" si="13"/>
        <v>0</v>
      </c>
      <c r="AQ18" s="173">
        <f t="shared" si="14"/>
        <v>7374233.6200000001</v>
      </c>
      <c r="AR18" s="309">
        <f t="shared" si="15"/>
        <v>0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7"/>
      <c r="BH18" s="7"/>
      <c r="BI18" s="7"/>
      <c r="BJ18" s="7"/>
      <c r="BK18" s="7"/>
      <c r="BL18" s="7"/>
      <c r="BN18" s="141"/>
    </row>
    <row r="19" spans="1:66" s="16" customFormat="1" ht="12" customHeight="1" x14ac:dyDescent="0.25">
      <c r="A19" s="121">
        <v>10600501</v>
      </c>
      <c r="B19" s="141" t="str">
        <f t="shared" si="0"/>
        <v>10600501</v>
      </c>
      <c r="C19" s="74" t="s">
        <v>247</v>
      </c>
      <c r="D19" s="89" t="s">
        <v>865</v>
      </c>
      <c r="E19" s="89"/>
      <c r="F19" s="74"/>
      <c r="G19" s="89"/>
      <c r="H19" s="75">
        <v>130173970.09</v>
      </c>
      <c r="I19" s="75">
        <v>130986088.62</v>
      </c>
      <c r="J19" s="75">
        <v>145909415.59999999</v>
      </c>
      <c r="K19" s="75">
        <v>165636383.19999999</v>
      </c>
      <c r="L19" s="75">
        <v>174960792.50999999</v>
      </c>
      <c r="M19" s="75">
        <v>174235626.30000001</v>
      </c>
      <c r="N19" s="75">
        <v>234046692.94999999</v>
      </c>
      <c r="O19" s="75">
        <v>227525917.68000001</v>
      </c>
      <c r="P19" s="75">
        <v>220396703.58000001</v>
      </c>
      <c r="Q19" s="75">
        <v>157904224.72</v>
      </c>
      <c r="R19" s="75">
        <v>161903089.43000001</v>
      </c>
      <c r="S19" s="75">
        <v>169472903.11000001</v>
      </c>
      <c r="T19" s="75">
        <v>157021736.09999999</v>
      </c>
      <c r="U19" s="75"/>
      <c r="V19" s="75">
        <f t="shared" si="1"/>
        <v>175547974.23291668</v>
      </c>
      <c r="W19" s="81" t="s">
        <v>162</v>
      </c>
      <c r="X19" s="80"/>
      <c r="Y19" s="92">
        <f t="shared" si="2"/>
        <v>0</v>
      </c>
      <c r="Z19" s="319">
        <f t="shared" si="2"/>
        <v>0</v>
      </c>
      <c r="AA19" s="319">
        <f t="shared" si="2"/>
        <v>0</v>
      </c>
      <c r="AB19" s="320">
        <f t="shared" si="7"/>
        <v>157021736.09999999</v>
      </c>
      <c r="AC19" s="309">
        <f t="shared" si="8"/>
        <v>0</v>
      </c>
      <c r="AD19" s="319">
        <f>IF($D19=AD$5,$T19,IF($D19=AD$4, $T19*$AK$1,0))</f>
        <v>157021736.09999999</v>
      </c>
      <c r="AE19" s="326">
        <f t="shared" si="17"/>
        <v>0</v>
      </c>
      <c r="AF19" s="320">
        <f t="shared" si="29"/>
        <v>0</v>
      </c>
      <c r="AG19" s="173">
        <f t="shared" si="9"/>
        <v>157021736.09999999</v>
      </c>
      <c r="AH19" s="309">
        <f t="shared" si="10"/>
        <v>0</v>
      </c>
      <c r="AI19" s="318">
        <f t="shared" si="4"/>
        <v>0</v>
      </c>
      <c r="AJ19" s="319">
        <f t="shared" si="4"/>
        <v>0</v>
      </c>
      <c r="AK19" s="319">
        <f t="shared" si="4"/>
        <v>0</v>
      </c>
      <c r="AL19" s="320">
        <f t="shared" si="11"/>
        <v>175547974.23291668</v>
      </c>
      <c r="AM19" s="309">
        <f t="shared" si="12"/>
        <v>0</v>
      </c>
      <c r="AN19" s="319">
        <f t="shared" si="18"/>
        <v>175547974.23291668</v>
      </c>
      <c r="AO19" s="319">
        <f t="shared" si="19"/>
        <v>0</v>
      </c>
      <c r="AP19" s="319">
        <f t="shared" si="13"/>
        <v>0</v>
      </c>
      <c r="AQ19" s="173">
        <f t="shared" si="14"/>
        <v>175547974.23291668</v>
      </c>
      <c r="AR19" s="309">
        <f t="shared" si="15"/>
        <v>0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7"/>
      <c r="BH19" s="7"/>
      <c r="BI19" s="7"/>
      <c r="BJ19" s="7"/>
      <c r="BK19" s="7"/>
      <c r="BL19" s="7"/>
      <c r="BN19" s="278"/>
    </row>
    <row r="20" spans="1:66" s="16" customFormat="1" ht="12" customHeight="1" x14ac:dyDescent="0.25">
      <c r="A20" s="121">
        <v>10600502</v>
      </c>
      <c r="B20" s="141" t="str">
        <f t="shared" si="0"/>
        <v>10600502</v>
      </c>
      <c r="C20" s="74" t="s">
        <v>248</v>
      </c>
      <c r="D20" s="89" t="s">
        <v>866</v>
      </c>
      <c r="E20" s="89"/>
      <c r="F20" s="74"/>
      <c r="G20" s="89"/>
      <c r="H20" s="75">
        <v>95714098.329999998</v>
      </c>
      <c r="I20" s="75">
        <v>107631821.3</v>
      </c>
      <c r="J20" s="75">
        <v>115894635.93000001</v>
      </c>
      <c r="K20" s="75">
        <v>119608868.72</v>
      </c>
      <c r="L20" s="75">
        <v>127707419.93000001</v>
      </c>
      <c r="M20" s="75">
        <v>124962842.19</v>
      </c>
      <c r="N20" s="75">
        <v>127004026.87</v>
      </c>
      <c r="O20" s="75">
        <v>129099879.66</v>
      </c>
      <c r="P20" s="75">
        <v>118305387.22</v>
      </c>
      <c r="Q20" s="75">
        <v>120208472.98999999</v>
      </c>
      <c r="R20" s="75">
        <v>119761277.31</v>
      </c>
      <c r="S20" s="75">
        <v>126835891.97</v>
      </c>
      <c r="T20" s="75">
        <v>120979513.04000001</v>
      </c>
      <c r="U20" s="75"/>
      <c r="V20" s="75">
        <f t="shared" si="1"/>
        <v>120447277.48124999</v>
      </c>
      <c r="W20" s="81"/>
      <c r="X20" s="81">
        <v>1</v>
      </c>
      <c r="Y20" s="92">
        <f t="shared" si="2"/>
        <v>0</v>
      </c>
      <c r="Z20" s="319">
        <f t="shared" si="2"/>
        <v>0</v>
      </c>
      <c r="AA20" s="319">
        <f t="shared" si="2"/>
        <v>0</v>
      </c>
      <c r="AB20" s="320">
        <f t="shared" si="7"/>
        <v>120979513.04000001</v>
      </c>
      <c r="AC20" s="309">
        <f t="shared" si="8"/>
        <v>0</v>
      </c>
      <c r="AD20" s="319">
        <f t="shared" ref="AD20:AD82" si="30">IF($D20=AD$5,$T20,IF($D20=AD$4, $T20*$AK$1,0))</f>
        <v>0</v>
      </c>
      <c r="AE20" s="326">
        <f t="shared" si="17"/>
        <v>120979513.04000001</v>
      </c>
      <c r="AF20" s="320">
        <f t="shared" si="29"/>
        <v>0</v>
      </c>
      <c r="AG20" s="173">
        <f t="shared" si="9"/>
        <v>120979513.04000001</v>
      </c>
      <c r="AH20" s="309">
        <f t="shared" si="10"/>
        <v>0</v>
      </c>
      <c r="AI20" s="318">
        <f t="shared" si="4"/>
        <v>0</v>
      </c>
      <c r="AJ20" s="319">
        <f t="shared" si="4"/>
        <v>0</v>
      </c>
      <c r="AK20" s="319">
        <f t="shared" si="4"/>
        <v>0</v>
      </c>
      <c r="AL20" s="320">
        <f t="shared" si="11"/>
        <v>120447277.48124999</v>
      </c>
      <c r="AM20" s="309">
        <f t="shared" si="12"/>
        <v>0</v>
      </c>
      <c r="AN20" s="319">
        <f t="shared" si="18"/>
        <v>0</v>
      </c>
      <c r="AO20" s="319">
        <f t="shared" si="19"/>
        <v>120447277.48124999</v>
      </c>
      <c r="AP20" s="319">
        <f t="shared" si="13"/>
        <v>0</v>
      </c>
      <c r="AQ20" s="173">
        <f t="shared" si="14"/>
        <v>120447277.48124999</v>
      </c>
      <c r="AR20" s="309">
        <f t="shared" si="15"/>
        <v>0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7"/>
      <c r="BH20" s="7"/>
      <c r="BI20" s="7"/>
      <c r="BJ20" s="7"/>
      <c r="BK20" s="7"/>
      <c r="BL20" s="7"/>
      <c r="BN20" s="278"/>
    </row>
    <row r="21" spans="1:66" s="16" customFormat="1" ht="12" customHeight="1" x14ac:dyDescent="0.25">
      <c r="A21" s="121">
        <v>10600503</v>
      </c>
      <c r="B21" s="141" t="str">
        <f t="shared" si="0"/>
        <v>10600503</v>
      </c>
      <c r="C21" s="74" t="s">
        <v>289</v>
      </c>
      <c r="D21" s="89" t="s">
        <v>1279</v>
      </c>
      <c r="E21" s="89"/>
      <c r="F21" s="74"/>
      <c r="G21" s="89"/>
      <c r="H21" s="75">
        <v>22710939.640000001</v>
      </c>
      <c r="I21" s="75">
        <v>17541674.32</v>
      </c>
      <c r="J21" s="75">
        <v>18785587.760000002</v>
      </c>
      <c r="K21" s="75">
        <v>18442828.030000001</v>
      </c>
      <c r="L21" s="75">
        <v>20671711.18</v>
      </c>
      <c r="M21" s="75">
        <v>20669713.329999998</v>
      </c>
      <c r="N21" s="75">
        <v>23743165.300000001</v>
      </c>
      <c r="O21" s="75">
        <v>24775451.940000001</v>
      </c>
      <c r="P21" s="75">
        <v>25537206.579999998</v>
      </c>
      <c r="Q21" s="75">
        <v>19342297.75</v>
      </c>
      <c r="R21" s="75">
        <v>20719500.829999998</v>
      </c>
      <c r="S21" s="75">
        <v>20422652.73</v>
      </c>
      <c r="T21" s="75">
        <v>17987304.57</v>
      </c>
      <c r="U21" s="75"/>
      <c r="V21" s="75">
        <f t="shared" si="1"/>
        <v>20916742.654583331</v>
      </c>
      <c r="W21" s="81" t="s">
        <v>163</v>
      </c>
      <c r="X21" s="80" t="s">
        <v>346</v>
      </c>
      <c r="Y21" s="92">
        <f t="shared" si="2"/>
        <v>0</v>
      </c>
      <c r="Z21" s="319">
        <f t="shared" si="2"/>
        <v>0</v>
      </c>
      <c r="AA21" s="319">
        <f t="shared" si="2"/>
        <v>0</v>
      </c>
      <c r="AB21" s="320">
        <f t="shared" si="7"/>
        <v>17987304.57</v>
      </c>
      <c r="AC21" s="309">
        <f t="shared" si="8"/>
        <v>0</v>
      </c>
      <c r="AD21" s="319">
        <f t="shared" si="30"/>
        <v>11860828.633458</v>
      </c>
      <c r="AE21" s="326">
        <f t="shared" si="17"/>
        <v>6126475.9365420006</v>
      </c>
      <c r="AF21" s="320">
        <f t="shared" si="29"/>
        <v>0</v>
      </c>
      <c r="AG21" s="173">
        <f t="shared" si="9"/>
        <v>17987304.57</v>
      </c>
      <c r="AH21" s="309">
        <f t="shared" si="10"/>
        <v>0</v>
      </c>
      <c r="AI21" s="318">
        <f t="shared" si="4"/>
        <v>0</v>
      </c>
      <c r="AJ21" s="319">
        <f t="shared" si="4"/>
        <v>0</v>
      </c>
      <c r="AK21" s="319">
        <f t="shared" si="4"/>
        <v>0</v>
      </c>
      <c r="AL21" s="320">
        <f t="shared" si="11"/>
        <v>20916742.654583331</v>
      </c>
      <c r="AM21" s="309">
        <f t="shared" si="12"/>
        <v>0</v>
      </c>
      <c r="AN21" s="319">
        <f t="shared" si="18"/>
        <v>13792500.106432248</v>
      </c>
      <c r="AO21" s="319">
        <f t="shared" si="19"/>
        <v>7124242.5481510833</v>
      </c>
      <c r="AP21" s="319">
        <f t="shared" si="13"/>
        <v>0</v>
      </c>
      <c r="AQ21" s="173">
        <f t="shared" si="14"/>
        <v>20916742.654583331</v>
      </c>
      <c r="AR21" s="309">
        <f t="shared" si="15"/>
        <v>0</v>
      </c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7"/>
      <c r="BH21" s="7"/>
      <c r="BI21" s="7"/>
      <c r="BJ21" s="7"/>
      <c r="BK21" s="7"/>
      <c r="BL21" s="7"/>
      <c r="BN21" s="278"/>
    </row>
    <row r="22" spans="1:66" s="16" customFormat="1" ht="12" customHeight="1" x14ac:dyDescent="0.25">
      <c r="A22" s="370">
        <v>10600601</v>
      </c>
      <c r="B22" s="371" t="str">
        <f t="shared" ref="B22" si="31">TEXT(A22,"##")</f>
        <v>10600601</v>
      </c>
      <c r="C22" s="178" t="s">
        <v>830</v>
      </c>
      <c r="D22" s="179" t="s">
        <v>865</v>
      </c>
      <c r="E22" s="179"/>
      <c r="F22" s="235">
        <v>44377</v>
      </c>
      <c r="G22" s="179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>
        <v>6307870.46</v>
      </c>
      <c r="U22" s="181"/>
      <c r="V22" s="181">
        <f t="shared" ref="V22" si="32">(H22+T22+SUM(I22:S22)*2)/24</f>
        <v>262827.93583333335</v>
      </c>
      <c r="W22" s="204" t="s">
        <v>162</v>
      </c>
      <c r="X22" s="226"/>
      <c r="Y22" s="409">
        <f t="shared" si="2"/>
        <v>0</v>
      </c>
      <c r="Z22" s="410">
        <f t="shared" si="2"/>
        <v>0</v>
      </c>
      <c r="AA22" s="410">
        <f t="shared" si="2"/>
        <v>0</v>
      </c>
      <c r="AB22" s="411">
        <f t="shared" ref="AB22" si="33">T22-SUM(Y22:AA22)</f>
        <v>6307870.46</v>
      </c>
      <c r="AC22" s="412">
        <f t="shared" ref="AC22" si="34">T22-SUM(Y22:AA22)-AB22</f>
        <v>0</v>
      </c>
      <c r="AD22" s="410">
        <f t="shared" si="30"/>
        <v>6307870.46</v>
      </c>
      <c r="AE22" s="413">
        <f t="shared" si="17"/>
        <v>0</v>
      </c>
      <c r="AF22" s="411">
        <f t="shared" si="29"/>
        <v>0</v>
      </c>
      <c r="AG22" s="414">
        <f t="shared" ref="AG22" si="35">SUM(AD22:AF22)</f>
        <v>6307870.46</v>
      </c>
      <c r="AH22" s="412">
        <f t="shared" ref="AH22" si="36">AG22-AB22</f>
        <v>0</v>
      </c>
      <c r="AI22" s="415">
        <f t="shared" si="4"/>
        <v>0</v>
      </c>
      <c r="AJ22" s="410">
        <f t="shared" si="4"/>
        <v>0</v>
      </c>
      <c r="AK22" s="410">
        <f t="shared" si="4"/>
        <v>0</v>
      </c>
      <c r="AL22" s="411">
        <f t="shared" ref="AL22" si="37">V22-SUM(AI22:AK22)</f>
        <v>262827.93583333335</v>
      </c>
      <c r="AM22" s="412">
        <f t="shared" ref="AM22" si="38">V22-SUM(AI22:AK22)-AL22</f>
        <v>0</v>
      </c>
      <c r="AN22" s="410">
        <f t="shared" si="18"/>
        <v>262827.93583333335</v>
      </c>
      <c r="AO22" s="410">
        <f t="shared" si="19"/>
        <v>0</v>
      </c>
      <c r="AP22" s="410">
        <f t="shared" si="13"/>
        <v>0</v>
      </c>
      <c r="AQ22" s="414">
        <f t="shared" ref="AQ22" si="39">SUM(AN22:AP22)</f>
        <v>262827.93583333335</v>
      </c>
      <c r="AR22" s="412">
        <f t="shared" ref="AR22" si="40">AQ22-AL22</f>
        <v>0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 s="7"/>
      <c r="BH22" s="7"/>
      <c r="BI22" s="7"/>
      <c r="BJ22" s="7"/>
      <c r="BK22" s="7"/>
      <c r="BL22" s="7"/>
      <c r="BN22" s="278"/>
    </row>
    <row r="23" spans="1:66" s="16" customFormat="1" ht="12" customHeight="1" x14ac:dyDescent="0.25">
      <c r="A23" s="122">
        <v>10700011</v>
      </c>
      <c r="B23" s="87" t="str">
        <f t="shared" si="0"/>
        <v>10700011</v>
      </c>
      <c r="C23" s="74" t="s">
        <v>921</v>
      </c>
      <c r="D23" s="89" t="s">
        <v>158</v>
      </c>
      <c r="E23" s="89"/>
      <c r="F23" s="374">
        <v>42752</v>
      </c>
      <c r="G23" s="89"/>
      <c r="H23" s="75">
        <v>481998.01</v>
      </c>
      <c r="I23" s="75">
        <v>655504.71</v>
      </c>
      <c r="J23" s="75">
        <v>281185.06</v>
      </c>
      <c r="K23" s="75">
        <v>196638.56</v>
      </c>
      <c r="L23" s="75">
        <v>14379.92</v>
      </c>
      <c r="M23" s="75">
        <v>471250.66</v>
      </c>
      <c r="N23" s="75">
        <v>-484719.49</v>
      </c>
      <c r="O23" s="75">
        <v>390345.97</v>
      </c>
      <c r="P23" s="75">
        <v>834178.26</v>
      </c>
      <c r="Q23" s="75">
        <v>893419.99</v>
      </c>
      <c r="R23" s="75">
        <v>973671.9</v>
      </c>
      <c r="S23" s="75">
        <v>885282.37</v>
      </c>
      <c r="T23" s="75">
        <v>1593361.15</v>
      </c>
      <c r="U23" s="75"/>
      <c r="V23" s="75">
        <f t="shared" si="1"/>
        <v>512401.45750000002</v>
      </c>
      <c r="W23" s="81"/>
      <c r="X23" s="80"/>
      <c r="Y23" s="92">
        <f t="shared" si="2"/>
        <v>0</v>
      </c>
      <c r="Z23" s="319">
        <f t="shared" si="2"/>
        <v>0</v>
      </c>
      <c r="AA23" s="319">
        <f t="shared" si="2"/>
        <v>0</v>
      </c>
      <c r="AB23" s="320">
        <f t="shared" si="7"/>
        <v>1593361.15</v>
      </c>
      <c r="AC23" s="309">
        <f t="shared" si="8"/>
        <v>0</v>
      </c>
      <c r="AD23" s="319">
        <f t="shared" si="30"/>
        <v>0</v>
      </c>
      <c r="AE23" s="326">
        <f t="shared" si="17"/>
        <v>0</v>
      </c>
      <c r="AF23" s="320">
        <f t="shared" si="29"/>
        <v>1593361.15</v>
      </c>
      <c r="AG23" s="173">
        <f t="shared" si="9"/>
        <v>1593361.15</v>
      </c>
      <c r="AH23" s="309">
        <f t="shared" si="10"/>
        <v>0</v>
      </c>
      <c r="AI23" s="318">
        <f t="shared" si="4"/>
        <v>0</v>
      </c>
      <c r="AJ23" s="319">
        <f t="shared" si="4"/>
        <v>0</v>
      </c>
      <c r="AK23" s="319">
        <f t="shared" si="4"/>
        <v>0</v>
      </c>
      <c r="AL23" s="320">
        <f t="shared" si="11"/>
        <v>512401.45750000002</v>
      </c>
      <c r="AM23" s="309">
        <f t="shared" si="12"/>
        <v>0</v>
      </c>
      <c r="AN23" s="319">
        <f t="shared" si="18"/>
        <v>0</v>
      </c>
      <c r="AO23" s="319">
        <f t="shared" si="19"/>
        <v>0</v>
      </c>
      <c r="AP23" s="319">
        <f t="shared" si="13"/>
        <v>512401.45750000002</v>
      </c>
      <c r="AQ23" s="173">
        <f t="shared" si="14"/>
        <v>512401.45750000002</v>
      </c>
      <c r="AR23" s="309">
        <f t="shared" si="15"/>
        <v>0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 s="7"/>
      <c r="BH23" s="7"/>
      <c r="BI23" s="7"/>
      <c r="BJ23" s="7"/>
      <c r="BK23" s="7"/>
      <c r="BL23" s="7"/>
      <c r="BN23" s="278"/>
    </row>
    <row r="24" spans="1:66" s="16" customFormat="1" ht="12" customHeight="1" x14ac:dyDescent="0.25">
      <c r="A24" s="122">
        <v>10700012</v>
      </c>
      <c r="B24" s="87" t="str">
        <f t="shared" si="0"/>
        <v>10700012</v>
      </c>
      <c r="C24" s="74" t="s">
        <v>922</v>
      </c>
      <c r="D24" s="89" t="s">
        <v>158</v>
      </c>
      <c r="E24" s="89"/>
      <c r="F24" s="374">
        <v>42752</v>
      </c>
      <c r="G24" s="89"/>
      <c r="H24" s="75">
        <v>-1090593.95</v>
      </c>
      <c r="I24" s="75">
        <v>-1114630.52</v>
      </c>
      <c r="J24" s="75">
        <v>492668.31</v>
      </c>
      <c r="K24" s="75">
        <v>-1023628.96</v>
      </c>
      <c r="L24" s="75">
        <v>-880700.21</v>
      </c>
      <c r="M24" s="75">
        <v>-127655.64</v>
      </c>
      <c r="N24" s="75">
        <v>508526.09</v>
      </c>
      <c r="O24" s="75">
        <v>1463616.14</v>
      </c>
      <c r="P24" s="75">
        <v>2451294.35</v>
      </c>
      <c r="Q24" s="75">
        <v>2928464.76</v>
      </c>
      <c r="R24" s="75">
        <v>2882474.8</v>
      </c>
      <c r="S24" s="75">
        <v>3604377.92</v>
      </c>
      <c r="T24" s="75">
        <v>3747020.26</v>
      </c>
      <c r="U24" s="75"/>
      <c r="V24" s="75">
        <f t="shared" si="1"/>
        <v>1042751.6829166665</v>
      </c>
      <c r="W24" s="81"/>
      <c r="X24" s="80"/>
      <c r="Y24" s="92">
        <f t="shared" si="2"/>
        <v>0</v>
      </c>
      <c r="Z24" s="319">
        <f t="shared" si="2"/>
        <v>0</v>
      </c>
      <c r="AA24" s="319">
        <f t="shared" si="2"/>
        <v>0</v>
      </c>
      <c r="AB24" s="320">
        <f t="shared" si="7"/>
        <v>3747020.26</v>
      </c>
      <c r="AC24" s="309">
        <f t="shared" si="8"/>
        <v>0</v>
      </c>
      <c r="AD24" s="319">
        <f t="shared" si="30"/>
        <v>0</v>
      </c>
      <c r="AE24" s="326">
        <f t="shared" si="17"/>
        <v>0</v>
      </c>
      <c r="AF24" s="320">
        <f t="shared" si="29"/>
        <v>3747020.26</v>
      </c>
      <c r="AG24" s="173">
        <f t="shared" si="9"/>
        <v>3747020.26</v>
      </c>
      <c r="AH24" s="309">
        <f t="shared" si="10"/>
        <v>0</v>
      </c>
      <c r="AI24" s="318">
        <f t="shared" si="4"/>
        <v>0</v>
      </c>
      <c r="AJ24" s="319">
        <f t="shared" si="4"/>
        <v>0</v>
      </c>
      <c r="AK24" s="319">
        <f t="shared" si="4"/>
        <v>0</v>
      </c>
      <c r="AL24" s="320">
        <f t="shared" si="11"/>
        <v>1042751.6829166665</v>
      </c>
      <c r="AM24" s="309">
        <f t="shared" si="12"/>
        <v>0</v>
      </c>
      <c r="AN24" s="319">
        <f t="shared" si="18"/>
        <v>0</v>
      </c>
      <c r="AO24" s="319">
        <f t="shared" si="19"/>
        <v>0</v>
      </c>
      <c r="AP24" s="319">
        <f t="shared" si="13"/>
        <v>1042751.6829166665</v>
      </c>
      <c r="AQ24" s="173">
        <f t="shared" si="14"/>
        <v>1042751.6829166665</v>
      </c>
      <c r="AR24" s="309">
        <f t="shared" si="15"/>
        <v>0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 s="7"/>
      <c r="BH24" s="7"/>
      <c r="BI24" s="7"/>
      <c r="BJ24" s="7"/>
      <c r="BK24" s="7"/>
      <c r="BL24" s="7"/>
      <c r="BN24" s="278"/>
    </row>
    <row r="25" spans="1:66" s="16" customFormat="1" ht="12" customHeight="1" x14ac:dyDescent="0.25">
      <c r="A25" s="122">
        <v>10700013</v>
      </c>
      <c r="B25" s="87" t="str">
        <f t="shared" si="0"/>
        <v>10700013</v>
      </c>
      <c r="C25" s="74" t="s">
        <v>453</v>
      </c>
      <c r="D25" s="89" t="s">
        <v>158</v>
      </c>
      <c r="E25" s="89"/>
      <c r="F25" s="74"/>
      <c r="G25" s="89"/>
      <c r="H25" s="75">
        <v>-155491.68</v>
      </c>
      <c r="I25" s="75">
        <v>-3214547.7</v>
      </c>
      <c r="J25" s="75">
        <v>-5549704.4800000004</v>
      </c>
      <c r="K25" s="75">
        <v>-5239215.57</v>
      </c>
      <c r="L25" s="75">
        <v>-6527829.9299999997</v>
      </c>
      <c r="M25" s="75">
        <v>-4863247.1500000004</v>
      </c>
      <c r="N25" s="75">
        <v>-4359975.78</v>
      </c>
      <c r="O25" s="75">
        <v>-2531962.4700000002</v>
      </c>
      <c r="P25" s="75">
        <v>-2322340.87</v>
      </c>
      <c r="Q25" s="75">
        <v>-285942.94</v>
      </c>
      <c r="R25" s="75">
        <v>-2409191.4500000002</v>
      </c>
      <c r="S25" s="75">
        <v>-2486861.65</v>
      </c>
      <c r="T25" s="75">
        <v>-335009.56</v>
      </c>
      <c r="U25" s="75"/>
      <c r="V25" s="75">
        <f t="shared" si="1"/>
        <v>-3336339.2174999993</v>
      </c>
      <c r="W25" s="81"/>
      <c r="X25" s="80"/>
      <c r="Y25" s="92">
        <f t="shared" ref="Y25:AA43" si="41">IF($D25=Y$5,$T25,0)</f>
        <v>0</v>
      </c>
      <c r="Z25" s="319">
        <f t="shared" si="41"/>
        <v>0</v>
      </c>
      <c r="AA25" s="319">
        <f t="shared" si="41"/>
        <v>0</v>
      </c>
      <c r="AB25" s="320">
        <f t="shared" si="7"/>
        <v>-335009.56</v>
      </c>
      <c r="AC25" s="309">
        <f t="shared" si="8"/>
        <v>0</v>
      </c>
      <c r="AD25" s="319">
        <f t="shared" si="30"/>
        <v>0</v>
      </c>
      <c r="AE25" s="326">
        <f t="shared" si="17"/>
        <v>0</v>
      </c>
      <c r="AF25" s="320">
        <f t="shared" si="29"/>
        <v>-335009.56</v>
      </c>
      <c r="AG25" s="173">
        <f t="shared" si="9"/>
        <v>-335009.56</v>
      </c>
      <c r="AH25" s="309">
        <f t="shared" si="10"/>
        <v>0</v>
      </c>
      <c r="AI25" s="318">
        <f t="shared" ref="AI25:AK43" si="42">IF($D25=AI$5,$V25,0)</f>
        <v>0</v>
      </c>
      <c r="AJ25" s="319">
        <f t="shared" si="42"/>
        <v>0</v>
      </c>
      <c r="AK25" s="319">
        <f t="shared" si="42"/>
        <v>0</v>
      </c>
      <c r="AL25" s="320">
        <f t="shared" si="11"/>
        <v>-3336339.2174999993</v>
      </c>
      <c r="AM25" s="309">
        <f t="shared" si="12"/>
        <v>0</v>
      </c>
      <c r="AN25" s="319">
        <f t="shared" si="18"/>
        <v>0</v>
      </c>
      <c r="AO25" s="319">
        <f t="shared" si="19"/>
        <v>0</v>
      </c>
      <c r="AP25" s="319">
        <f t="shared" si="13"/>
        <v>-3336339.2174999993</v>
      </c>
      <c r="AQ25" s="173">
        <f t="shared" si="14"/>
        <v>-3336339.2174999993</v>
      </c>
      <c r="AR25" s="309">
        <f t="shared" si="15"/>
        <v>0</v>
      </c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 s="7"/>
      <c r="BH25" s="7"/>
      <c r="BI25" s="7"/>
      <c r="BJ25" s="7"/>
      <c r="BK25" s="7"/>
      <c r="BL25" s="7"/>
      <c r="BN25" s="278"/>
    </row>
    <row r="26" spans="1:66" s="16" customFormat="1" ht="12" customHeight="1" x14ac:dyDescent="0.25">
      <c r="A26" s="122">
        <v>10700051</v>
      </c>
      <c r="B26" s="87" t="str">
        <f t="shared" si="0"/>
        <v>10700051</v>
      </c>
      <c r="C26" s="74" t="s">
        <v>921</v>
      </c>
      <c r="D26" s="89" t="s">
        <v>158</v>
      </c>
      <c r="E26" s="89"/>
      <c r="F26" s="374">
        <v>42752</v>
      </c>
      <c r="G26" s="89"/>
      <c r="H26" s="75">
        <v>2210151.1800000002</v>
      </c>
      <c r="I26" s="75">
        <v>2257784.09</v>
      </c>
      <c r="J26" s="75">
        <v>2124726.08</v>
      </c>
      <c r="K26" s="75">
        <v>2162887.0099999998</v>
      </c>
      <c r="L26" s="75">
        <v>2173135.38</v>
      </c>
      <c r="M26" s="75">
        <v>2120616.86</v>
      </c>
      <c r="N26" s="75">
        <v>1950042.65</v>
      </c>
      <c r="O26" s="75">
        <v>2227750.94</v>
      </c>
      <c r="P26" s="75">
        <v>2070151.6</v>
      </c>
      <c r="Q26" s="75">
        <v>2092063.71</v>
      </c>
      <c r="R26" s="75">
        <v>1891391.87</v>
      </c>
      <c r="S26" s="75">
        <v>1821437.29</v>
      </c>
      <c r="T26" s="75">
        <v>1725254.51</v>
      </c>
      <c r="U26" s="75"/>
      <c r="V26" s="75">
        <f t="shared" si="1"/>
        <v>2071640.8604166666</v>
      </c>
      <c r="W26" s="81"/>
      <c r="X26" s="80"/>
      <c r="Y26" s="92">
        <f t="shared" si="41"/>
        <v>0</v>
      </c>
      <c r="Z26" s="319">
        <f t="shared" si="41"/>
        <v>0</v>
      </c>
      <c r="AA26" s="319">
        <f t="shared" si="41"/>
        <v>0</v>
      </c>
      <c r="AB26" s="320">
        <f t="shared" si="7"/>
        <v>1725254.51</v>
      </c>
      <c r="AC26" s="309">
        <f t="shared" si="8"/>
        <v>0</v>
      </c>
      <c r="AD26" s="319">
        <f t="shared" si="30"/>
        <v>0</v>
      </c>
      <c r="AE26" s="326">
        <f t="shared" si="17"/>
        <v>0</v>
      </c>
      <c r="AF26" s="320">
        <f t="shared" si="29"/>
        <v>1725254.51</v>
      </c>
      <c r="AG26" s="173">
        <f t="shared" si="9"/>
        <v>1725254.51</v>
      </c>
      <c r="AH26" s="309">
        <f t="shared" si="10"/>
        <v>0</v>
      </c>
      <c r="AI26" s="318">
        <f t="shared" si="42"/>
        <v>0</v>
      </c>
      <c r="AJ26" s="319">
        <f t="shared" si="42"/>
        <v>0</v>
      </c>
      <c r="AK26" s="319">
        <f t="shared" si="42"/>
        <v>0</v>
      </c>
      <c r="AL26" s="320">
        <f t="shared" si="11"/>
        <v>2071640.8604166666</v>
      </c>
      <c r="AM26" s="309">
        <f t="shared" si="12"/>
        <v>0</v>
      </c>
      <c r="AN26" s="319">
        <f t="shared" si="18"/>
        <v>0</v>
      </c>
      <c r="AO26" s="319">
        <f t="shared" si="19"/>
        <v>0</v>
      </c>
      <c r="AP26" s="319">
        <f t="shared" si="13"/>
        <v>2071640.8604166666</v>
      </c>
      <c r="AQ26" s="173">
        <f t="shared" si="14"/>
        <v>2071640.8604166666</v>
      </c>
      <c r="AR26" s="309">
        <f t="shared" si="15"/>
        <v>0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 s="7"/>
      <c r="BH26" s="7"/>
      <c r="BI26" s="7"/>
      <c r="BJ26" s="7"/>
      <c r="BK26" s="7"/>
      <c r="BL26" s="7"/>
      <c r="BN26" s="278"/>
    </row>
    <row r="27" spans="1:66" s="16" customFormat="1" ht="12" customHeight="1" x14ac:dyDescent="0.25">
      <c r="A27" s="121">
        <v>10700501</v>
      </c>
      <c r="B27" s="141" t="str">
        <f t="shared" si="0"/>
        <v>10700501</v>
      </c>
      <c r="C27" s="74" t="s">
        <v>110</v>
      </c>
      <c r="D27" s="89" t="s">
        <v>158</v>
      </c>
      <c r="E27" s="89"/>
      <c r="F27" s="74"/>
      <c r="G27" s="89"/>
      <c r="H27" s="75">
        <v>383621895.56999999</v>
      </c>
      <c r="I27" s="75">
        <v>399123948.81</v>
      </c>
      <c r="J27" s="75">
        <v>401833971.72000003</v>
      </c>
      <c r="K27" s="75">
        <v>405006570.91000003</v>
      </c>
      <c r="L27" s="75">
        <v>412929975.69999999</v>
      </c>
      <c r="M27" s="75">
        <v>416547765.86000001</v>
      </c>
      <c r="N27" s="75">
        <v>379769321.05000001</v>
      </c>
      <c r="O27" s="75">
        <v>390367861.14999998</v>
      </c>
      <c r="P27" s="75">
        <v>383728051.43000001</v>
      </c>
      <c r="Q27" s="75">
        <v>399241322.61000001</v>
      </c>
      <c r="R27" s="75">
        <v>415468691.13</v>
      </c>
      <c r="S27" s="75">
        <v>429249393.07999998</v>
      </c>
      <c r="T27" s="75">
        <v>454164839.25999999</v>
      </c>
      <c r="U27" s="75"/>
      <c r="V27" s="75">
        <f t="shared" si="1"/>
        <v>404346686.73875004</v>
      </c>
      <c r="W27" s="81"/>
      <c r="X27" s="80"/>
      <c r="Y27" s="92">
        <f t="shared" si="41"/>
        <v>0</v>
      </c>
      <c r="Z27" s="319">
        <f t="shared" si="41"/>
        <v>0</v>
      </c>
      <c r="AA27" s="319">
        <f t="shared" si="41"/>
        <v>0</v>
      </c>
      <c r="AB27" s="320">
        <f t="shared" si="7"/>
        <v>454164839.25999999</v>
      </c>
      <c r="AC27" s="309">
        <f t="shared" si="8"/>
        <v>0</v>
      </c>
      <c r="AD27" s="319">
        <f t="shared" si="30"/>
        <v>0</v>
      </c>
      <c r="AE27" s="326">
        <f t="shared" si="17"/>
        <v>0</v>
      </c>
      <c r="AF27" s="320">
        <f t="shared" si="29"/>
        <v>454164839.25999999</v>
      </c>
      <c r="AG27" s="173">
        <f t="shared" si="9"/>
        <v>454164839.25999999</v>
      </c>
      <c r="AH27" s="309">
        <f t="shared" si="10"/>
        <v>0</v>
      </c>
      <c r="AI27" s="318">
        <f t="shared" si="42"/>
        <v>0</v>
      </c>
      <c r="AJ27" s="319">
        <f t="shared" si="42"/>
        <v>0</v>
      </c>
      <c r="AK27" s="319">
        <f t="shared" si="42"/>
        <v>0</v>
      </c>
      <c r="AL27" s="320">
        <f t="shared" si="11"/>
        <v>404346686.73875004</v>
      </c>
      <c r="AM27" s="309">
        <f t="shared" si="12"/>
        <v>0</v>
      </c>
      <c r="AN27" s="319">
        <f t="shared" si="18"/>
        <v>0</v>
      </c>
      <c r="AO27" s="319">
        <f t="shared" si="19"/>
        <v>0</v>
      </c>
      <c r="AP27" s="319">
        <f t="shared" si="13"/>
        <v>404346686.73875004</v>
      </c>
      <c r="AQ27" s="173">
        <f t="shared" si="14"/>
        <v>404346686.73875004</v>
      </c>
      <c r="AR27" s="309">
        <f t="shared" si="15"/>
        <v>0</v>
      </c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 s="7"/>
      <c r="BH27" s="7"/>
      <c r="BI27" s="7"/>
      <c r="BJ27" s="7"/>
      <c r="BK27" s="7"/>
      <c r="BL27" s="7"/>
      <c r="BN27" s="278"/>
    </row>
    <row r="28" spans="1:66" s="16" customFormat="1" ht="12" customHeight="1" x14ac:dyDescent="0.25">
      <c r="A28" s="121">
        <v>10700502</v>
      </c>
      <c r="B28" s="141" t="str">
        <f t="shared" si="0"/>
        <v>10700502</v>
      </c>
      <c r="C28" s="74" t="s">
        <v>249</v>
      </c>
      <c r="D28" s="89" t="s">
        <v>158</v>
      </c>
      <c r="E28" s="89"/>
      <c r="F28" s="74"/>
      <c r="G28" s="89"/>
      <c r="H28" s="75">
        <v>273996398.77999997</v>
      </c>
      <c r="I28" s="75">
        <v>253794903.27000001</v>
      </c>
      <c r="J28" s="75">
        <v>259005038.81</v>
      </c>
      <c r="K28" s="75">
        <v>268511958.11000001</v>
      </c>
      <c r="L28" s="75">
        <v>264162551.81</v>
      </c>
      <c r="M28" s="75">
        <v>269515677.29000002</v>
      </c>
      <c r="N28" s="75">
        <v>261787868.00999999</v>
      </c>
      <c r="O28" s="75">
        <v>262471042.91999999</v>
      </c>
      <c r="P28" s="75">
        <v>265875500.30000001</v>
      </c>
      <c r="Q28" s="75">
        <v>265589312.36000001</v>
      </c>
      <c r="R28" s="75">
        <v>272598163.52999997</v>
      </c>
      <c r="S28" s="75">
        <v>276709249.56999999</v>
      </c>
      <c r="T28" s="75">
        <v>285232783.56</v>
      </c>
      <c r="U28" s="75"/>
      <c r="V28" s="75">
        <f t="shared" si="1"/>
        <v>266636321.42916667</v>
      </c>
      <c r="W28" s="81"/>
      <c r="X28" s="80"/>
      <c r="Y28" s="92">
        <f t="shared" si="41"/>
        <v>0</v>
      </c>
      <c r="Z28" s="319">
        <f t="shared" si="41"/>
        <v>0</v>
      </c>
      <c r="AA28" s="319">
        <f t="shared" si="41"/>
        <v>0</v>
      </c>
      <c r="AB28" s="320">
        <f t="shared" si="7"/>
        <v>285232783.56</v>
      </c>
      <c r="AC28" s="309">
        <f t="shared" si="8"/>
        <v>0</v>
      </c>
      <c r="AD28" s="319">
        <f t="shared" si="30"/>
        <v>0</v>
      </c>
      <c r="AE28" s="326">
        <f t="shared" si="17"/>
        <v>0</v>
      </c>
      <c r="AF28" s="320">
        <f t="shared" si="29"/>
        <v>285232783.56</v>
      </c>
      <c r="AG28" s="173">
        <f t="shared" si="9"/>
        <v>285232783.56</v>
      </c>
      <c r="AH28" s="309">
        <f t="shared" si="10"/>
        <v>0</v>
      </c>
      <c r="AI28" s="318">
        <f t="shared" si="42"/>
        <v>0</v>
      </c>
      <c r="AJ28" s="319">
        <f t="shared" si="42"/>
        <v>0</v>
      </c>
      <c r="AK28" s="319">
        <f t="shared" si="42"/>
        <v>0</v>
      </c>
      <c r="AL28" s="320">
        <f t="shared" si="11"/>
        <v>266636321.42916667</v>
      </c>
      <c r="AM28" s="309">
        <f t="shared" si="12"/>
        <v>0</v>
      </c>
      <c r="AN28" s="319">
        <f t="shared" si="18"/>
        <v>0</v>
      </c>
      <c r="AO28" s="319">
        <f t="shared" si="19"/>
        <v>0</v>
      </c>
      <c r="AP28" s="319">
        <f t="shared" si="13"/>
        <v>266636321.42916667</v>
      </c>
      <c r="AQ28" s="173">
        <f t="shared" si="14"/>
        <v>266636321.42916667</v>
      </c>
      <c r="AR28" s="309">
        <f t="shared" si="15"/>
        <v>0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 s="7"/>
      <c r="BH28" s="7"/>
      <c r="BI28" s="7"/>
      <c r="BJ28" s="7"/>
      <c r="BK28" s="7"/>
      <c r="BL28" s="7"/>
      <c r="BN28" s="278"/>
    </row>
    <row r="29" spans="1:66" s="16" customFormat="1" ht="12" customHeight="1" x14ac:dyDescent="0.25">
      <c r="A29" s="121">
        <v>10700503</v>
      </c>
      <c r="B29" s="141" t="str">
        <f t="shared" si="0"/>
        <v>10700503</v>
      </c>
      <c r="C29" s="74" t="s">
        <v>483</v>
      </c>
      <c r="D29" s="89" t="s">
        <v>158</v>
      </c>
      <c r="E29" s="89"/>
      <c r="F29" s="74"/>
      <c r="G29" s="89"/>
      <c r="H29" s="75">
        <v>74156464.230000004</v>
      </c>
      <c r="I29" s="75">
        <v>74326716.329999998</v>
      </c>
      <c r="J29" s="75">
        <v>76748386.719999999</v>
      </c>
      <c r="K29" s="75">
        <v>81622952.280000001</v>
      </c>
      <c r="L29" s="75">
        <v>90900944.810000002</v>
      </c>
      <c r="M29" s="75">
        <v>89385363.329999998</v>
      </c>
      <c r="N29" s="75">
        <v>73692500.230000004</v>
      </c>
      <c r="O29" s="75">
        <v>68415844.459999993</v>
      </c>
      <c r="P29" s="75">
        <v>74418847.239999995</v>
      </c>
      <c r="Q29" s="75">
        <v>78371928.239999995</v>
      </c>
      <c r="R29" s="75">
        <v>77516105.200000003</v>
      </c>
      <c r="S29" s="75">
        <v>82835414.590000004</v>
      </c>
      <c r="T29" s="75">
        <v>83640138.180000007</v>
      </c>
      <c r="U29" s="75"/>
      <c r="V29" s="75">
        <f t="shared" si="1"/>
        <v>78927775.386250004</v>
      </c>
      <c r="W29" s="81"/>
      <c r="X29" s="80"/>
      <c r="Y29" s="92">
        <f t="shared" si="41"/>
        <v>0</v>
      </c>
      <c r="Z29" s="319">
        <f t="shared" si="41"/>
        <v>0</v>
      </c>
      <c r="AA29" s="319">
        <f t="shared" si="41"/>
        <v>0</v>
      </c>
      <c r="AB29" s="320">
        <f t="shared" si="7"/>
        <v>83640138.180000007</v>
      </c>
      <c r="AC29" s="309">
        <f t="shared" si="8"/>
        <v>0</v>
      </c>
      <c r="AD29" s="319">
        <f t="shared" si="30"/>
        <v>0</v>
      </c>
      <c r="AE29" s="326">
        <f t="shared" si="17"/>
        <v>0</v>
      </c>
      <c r="AF29" s="320">
        <f t="shared" si="29"/>
        <v>83640138.180000007</v>
      </c>
      <c r="AG29" s="173">
        <f t="shared" si="9"/>
        <v>83640138.180000007</v>
      </c>
      <c r="AH29" s="309">
        <f t="shared" si="10"/>
        <v>0</v>
      </c>
      <c r="AI29" s="318">
        <f t="shared" si="42"/>
        <v>0</v>
      </c>
      <c r="AJ29" s="319">
        <f t="shared" si="42"/>
        <v>0</v>
      </c>
      <c r="AK29" s="319">
        <f t="shared" si="42"/>
        <v>0</v>
      </c>
      <c r="AL29" s="320">
        <f t="shared" si="11"/>
        <v>78927775.386250004</v>
      </c>
      <c r="AM29" s="309">
        <f t="shared" si="12"/>
        <v>0</v>
      </c>
      <c r="AN29" s="319">
        <f t="shared" si="18"/>
        <v>0</v>
      </c>
      <c r="AO29" s="319">
        <f t="shared" si="19"/>
        <v>0</v>
      </c>
      <c r="AP29" s="319">
        <f t="shared" si="13"/>
        <v>78927775.386250004</v>
      </c>
      <c r="AQ29" s="173">
        <f t="shared" si="14"/>
        <v>78927775.386250004</v>
      </c>
      <c r="AR29" s="309">
        <f t="shared" si="15"/>
        <v>0</v>
      </c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 s="7"/>
      <c r="BH29" s="7"/>
      <c r="BI29" s="7"/>
      <c r="BJ29" s="7"/>
      <c r="BK29" s="7"/>
      <c r="BL29" s="7"/>
      <c r="BN29" s="278"/>
    </row>
    <row r="30" spans="1:66" s="16" customFormat="1" ht="12" customHeight="1" x14ac:dyDescent="0.25">
      <c r="A30" s="121">
        <v>10700601</v>
      </c>
      <c r="B30" s="141" t="str">
        <f t="shared" si="0"/>
        <v>10700601</v>
      </c>
      <c r="C30" s="74" t="s">
        <v>764</v>
      </c>
      <c r="D30" s="89" t="s">
        <v>158</v>
      </c>
      <c r="E30" s="89"/>
      <c r="F30" s="74"/>
      <c r="G30" s="89"/>
      <c r="H30" s="75">
        <v>361250</v>
      </c>
      <c r="I30" s="75">
        <v>412250</v>
      </c>
      <c r="J30" s="75">
        <v>433500</v>
      </c>
      <c r="K30" s="75">
        <v>-4349009.7300000004</v>
      </c>
      <c r="L30" s="75">
        <v>191250</v>
      </c>
      <c r="M30" s="75">
        <v>403750</v>
      </c>
      <c r="N30" s="75">
        <v>361250</v>
      </c>
      <c r="O30" s="75">
        <v>148750</v>
      </c>
      <c r="P30" s="75">
        <v>148750</v>
      </c>
      <c r="Q30" s="75">
        <v>361250</v>
      </c>
      <c r="R30" s="75">
        <v>416500</v>
      </c>
      <c r="S30" s="75">
        <v>212500</v>
      </c>
      <c r="T30" s="75">
        <v>-5840370.46</v>
      </c>
      <c r="U30" s="75"/>
      <c r="V30" s="75">
        <f t="shared" si="1"/>
        <v>-333234.9966666667</v>
      </c>
      <c r="W30" s="81"/>
      <c r="X30" s="80"/>
      <c r="Y30" s="92">
        <f t="shared" si="41"/>
        <v>0</v>
      </c>
      <c r="Z30" s="319">
        <f t="shared" si="41"/>
        <v>0</v>
      </c>
      <c r="AA30" s="319">
        <f t="shared" si="41"/>
        <v>0</v>
      </c>
      <c r="AB30" s="320">
        <f t="shared" si="7"/>
        <v>-5840370.46</v>
      </c>
      <c r="AC30" s="309">
        <f t="shared" si="8"/>
        <v>0</v>
      </c>
      <c r="AD30" s="319">
        <f t="shared" si="30"/>
        <v>0</v>
      </c>
      <c r="AE30" s="326">
        <f t="shared" si="17"/>
        <v>0</v>
      </c>
      <c r="AF30" s="320">
        <f t="shared" si="29"/>
        <v>-5840370.46</v>
      </c>
      <c r="AG30" s="173">
        <f t="shared" si="9"/>
        <v>-5840370.46</v>
      </c>
      <c r="AH30" s="309">
        <f t="shared" si="10"/>
        <v>0</v>
      </c>
      <c r="AI30" s="318">
        <f t="shared" si="42"/>
        <v>0</v>
      </c>
      <c r="AJ30" s="319">
        <f t="shared" si="42"/>
        <v>0</v>
      </c>
      <c r="AK30" s="319">
        <f t="shared" si="42"/>
        <v>0</v>
      </c>
      <c r="AL30" s="320">
        <f t="shared" si="11"/>
        <v>-333234.9966666667</v>
      </c>
      <c r="AM30" s="309">
        <f t="shared" si="12"/>
        <v>0</v>
      </c>
      <c r="AN30" s="319">
        <f t="shared" si="18"/>
        <v>0</v>
      </c>
      <c r="AO30" s="319">
        <f t="shared" si="19"/>
        <v>0</v>
      </c>
      <c r="AP30" s="319">
        <f t="shared" si="13"/>
        <v>-333234.9966666667</v>
      </c>
      <c r="AQ30" s="173">
        <f t="shared" si="14"/>
        <v>-333234.9966666667</v>
      </c>
      <c r="AR30" s="309">
        <f t="shared" si="15"/>
        <v>0</v>
      </c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 s="7"/>
      <c r="BH30" s="7"/>
      <c r="BI30" s="7"/>
      <c r="BJ30" s="7"/>
      <c r="BK30" s="7"/>
      <c r="BL30" s="7"/>
      <c r="BN30" s="278"/>
    </row>
    <row r="31" spans="1:66" s="16" customFormat="1" ht="12" customHeight="1" x14ac:dyDescent="0.25">
      <c r="A31" s="121">
        <v>10700602</v>
      </c>
      <c r="B31" s="141" t="str">
        <f t="shared" si="0"/>
        <v>10700602</v>
      </c>
      <c r="C31" s="74" t="s">
        <v>765</v>
      </c>
      <c r="D31" s="89" t="s">
        <v>158</v>
      </c>
      <c r="E31" s="89"/>
      <c r="F31" s="74"/>
      <c r="G31" s="89"/>
      <c r="H31" s="75">
        <v>427500</v>
      </c>
      <c r="I31" s="75">
        <v>380000</v>
      </c>
      <c r="J31" s="75">
        <v>418000</v>
      </c>
      <c r="K31" s="75">
        <v>365750</v>
      </c>
      <c r="L31" s="75">
        <v>166250</v>
      </c>
      <c r="M31" s="75">
        <v>356250</v>
      </c>
      <c r="N31" s="75">
        <v>451250</v>
      </c>
      <c r="O31" s="75">
        <v>118750</v>
      </c>
      <c r="P31" s="75">
        <v>118750</v>
      </c>
      <c r="Q31" s="75">
        <v>380000</v>
      </c>
      <c r="R31" s="75">
        <v>399000</v>
      </c>
      <c r="S31" s="75">
        <v>142500</v>
      </c>
      <c r="T31" s="75">
        <v>0</v>
      </c>
      <c r="U31" s="75"/>
      <c r="V31" s="75">
        <f t="shared" si="1"/>
        <v>292520.83333333331</v>
      </c>
      <c r="W31" s="81"/>
      <c r="X31" s="80"/>
      <c r="Y31" s="92">
        <f t="shared" si="41"/>
        <v>0</v>
      </c>
      <c r="Z31" s="319">
        <f t="shared" si="41"/>
        <v>0</v>
      </c>
      <c r="AA31" s="319">
        <f t="shared" si="41"/>
        <v>0</v>
      </c>
      <c r="AB31" s="320">
        <f t="shared" si="7"/>
        <v>0</v>
      </c>
      <c r="AC31" s="309">
        <f t="shared" si="8"/>
        <v>0</v>
      </c>
      <c r="AD31" s="319">
        <f t="shared" si="30"/>
        <v>0</v>
      </c>
      <c r="AE31" s="326">
        <f t="shared" si="17"/>
        <v>0</v>
      </c>
      <c r="AF31" s="320">
        <f t="shared" si="29"/>
        <v>0</v>
      </c>
      <c r="AG31" s="173">
        <f t="shared" si="9"/>
        <v>0</v>
      </c>
      <c r="AH31" s="309">
        <f t="shared" si="10"/>
        <v>0</v>
      </c>
      <c r="AI31" s="318">
        <f t="shared" si="42"/>
        <v>0</v>
      </c>
      <c r="AJ31" s="319">
        <f t="shared" si="42"/>
        <v>0</v>
      </c>
      <c r="AK31" s="319">
        <f t="shared" si="42"/>
        <v>0</v>
      </c>
      <c r="AL31" s="320">
        <f t="shared" si="11"/>
        <v>292520.83333333331</v>
      </c>
      <c r="AM31" s="309">
        <f t="shared" si="12"/>
        <v>0</v>
      </c>
      <c r="AN31" s="319">
        <f t="shared" si="18"/>
        <v>0</v>
      </c>
      <c r="AO31" s="319">
        <f t="shared" si="19"/>
        <v>0</v>
      </c>
      <c r="AP31" s="319">
        <f t="shared" si="13"/>
        <v>292520.83333333331</v>
      </c>
      <c r="AQ31" s="173">
        <f t="shared" si="14"/>
        <v>292520.83333333331</v>
      </c>
      <c r="AR31" s="309">
        <f t="shared" si="15"/>
        <v>0</v>
      </c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7"/>
      <c r="BH31" s="7"/>
      <c r="BI31" s="7"/>
      <c r="BJ31" s="7"/>
      <c r="BK31" s="7"/>
      <c r="BL31" s="7"/>
      <c r="BN31" s="278"/>
    </row>
    <row r="32" spans="1:66" s="16" customFormat="1" ht="12" customHeight="1" x14ac:dyDescent="0.25">
      <c r="A32" s="121">
        <v>10700603</v>
      </c>
      <c r="B32" s="141" t="str">
        <f t="shared" si="0"/>
        <v>10700603</v>
      </c>
      <c r="C32" s="74" t="s">
        <v>820</v>
      </c>
      <c r="D32" s="89" t="s">
        <v>158</v>
      </c>
      <c r="E32" s="89"/>
      <c r="F32" s="74"/>
      <c r="G32" s="89"/>
      <c r="H32" s="75">
        <v>-13329847.82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-1471603.52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336261.98</v>
      </c>
      <c r="U32" s="75"/>
      <c r="V32" s="75">
        <f t="shared" si="1"/>
        <v>-664033.03666666662</v>
      </c>
      <c r="W32" s="81"/>
      <c r="X32" s="80"/>
      <c r="Y32" s="92">
        <f t="shared" si="41"/>
        <v>0</v>
      </c>
      <c r="Z32" s="319">
        <f t="shared" si="41"/>
        <v>0</v>
      </c>
      <c r="AA32" s="319">
        <f t="shared" si="41"/>
        <v>0</v>
      </c>
      <c r="AB32" s="320">
        <f t="shared" si="7"/>
        <v>336261.98</v>
      </c>
      <c r="AC32" s="309">
        <f t="shared" si="8"/>
        <v>0</v>
      </c>
      <c r="AD32" s="319">
        <f t="shared" si="30"/>
        <v>0</v>
      </c>
      <c r="AE32" s="326">
        <f t="shared" si="17"/>
        <v>0</v>
      </c>
      <c r="AF32" s="320">
        <f t="shared" si="29"/>
        <v>336261.98</v>
      </c>
      <c r="AG32" s="173">
        <f t="shared" si="9"/>
        <v>336261.98</v>
      </c>
      <c r="AH32" s="309">
        <f t="shared" si="10"/>
        <v>0</v>
      </c>
      <c r="AI32" s="318">
        <f t="shared" si="42"/>
        <v>0</v>
      </c>
      <c r="AJ32" s="319">
        <f t="shared" si="42"/>
        <v>0</v>
      </c>
      <c r="AK32" s="319">
        <f t="shared" si="42"/>
        <v>0</v>
      </c>
      <c r="AL32" s="320">
        <f t="shared" si="11"/>
        <v>-664033.03666666662</v>
      </c>
      <c r="AM32" s="309">
        <f t="shared" si="12"/>
        <v>0</v>
      </c>
      <c r="AN32" s="319">
        <f t="shared" si="18"/>
        <v>0</v>
      </c>
      <c r="AO32" s="319">
        <f t="shared" si="19"/>
        <v>0</v>
      </c>
      <c r="AP32" s="319">
        <f t="shared" si="13"/>
        <v>-664033.03666666662</v>
      </c>
      <c r="AQ32" s="173">
        <f t="shared" si="14"/>
        <v>-664033.03666666662</v>
      </c>
      <c r="AR32" s="309">
        <f t="shared" si="15"/>
        <v>0</v>
      </c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 s="7"/>
      <c r="BH32" s="7"/>
      <c r="BI32" s="7"/>
      <c r="BJ32" s="7"/>
      <c r="BK32" s="7"/>
      <c r="BL32" s="7"/>
      <c r="BN32" s="278"/>
    </row>
    <row r="33" spans="1:66" s="16" customFormat="1" ht="12" customHeight="1" x14ac:dyDescent="0.25">
      <c r="A33" s="122">
        <v>10800061</v>
      </c>
      <c r="B33" s="87" t="str">
        <f t="shared" si="0"/>
        <v>10800061</v>
      </c>
      <c r="C33" s="74" t="s">
        <v>39</v>
      </c>
      <c r="D33" s="89" t="s">
        <v>865</v>
      </c>
      <c r="E33" s="89"/>
      <c r="F33" s="74"/>
      <c r="G33" s="89"/>
      <c r="H33" s="75">
        <v>-112911032.59999999</v>
      </c>
      <c r="I33" s="75">
        <v>-112911032.59999999</v>
      </c>
      <c r="J33" s="75">
        <v>-112911032.59999999</v>
      </c>
      <c r="K33" s="75">
        <v>-117087593.59999999</v>
      </c>
      <c r="L33" s="75">
        <v>-117087593.59999999</v>
      </c>
      <c r="M33" s="75">
        <v>-117087593.59999999</v>
      </c>
      <c r="N33" s="75">
        <v>-117177018.59999999</v>
      </c>
      <c r="O33" s="75">
        <v>-117177018.59999999</v>
      </c>
      <c r="P33" s="75">
        <v>-117177018.59999999</v>
      </c>
      <c r="Q33" s="75">
        <v>-128353082.26000001</v>
      </c>
      <c r="R33" s="75">
        <v>-128353082.26000001</v>
      </c>
      <c r="S33" s="75">
        <v>-128353082.26000001</v>
      </c>
      <c r="T33" s="75">
        <v>-131272990.26000001</v>
      </c>
      <c r="U33" s="75"/>
      <c r="V33" s="75">
        <f t="shared" si="1"/>
        <v>-119647263.33416669</v>
      </c>
      <c r="W33" s="81">
        <v>17</v>
      </c>
      <c r="X33" s="80"/>
      <c r="Y33" s="92">
        <f t="shared" si="41"/>
        <v>0</v>
      </c>
      <c r="Z33" s="319">
        <f t="shared" si="41"/>
        <v>0</v>
      </c>
      <c r="AA33" s="319">
        <f t="shared" si="41"/>
        <v>0</v>
      </c>
      <c r="AB33" s="320">
        <f t="shared" si="7"/>
        <v>-131272990.26000001</v>
      </c>
      <c r="AC33" s="309">
        <f t="shared" si="8"/>
        <v>0</v>
      </c>
      <c r="AD33" s="319">
        <f t="shared" si="30"/>
        <v>-131272990.26000001</v>
      </c>
      <c r="AE33" s="326">
        <f t="shared" si="17"/>
        <v>0</v>
      </c>
      <c r="AF33" s="320">
        <f t="shared" si="29"/>
        <v>0</v>
      </c>
      <c r="AG33" s="173">
        <f t="shared" si="9"/>
        <v>-131272990.26000001</v>
      </c>
      <c r="AH33" s="309">
        <f t="shared" si="10"/>
        <v>0</v>
      </c>
      <c r="AI33" s="318">
        <f t="shared" si="42"/>
        <v>0</v>
      </c>
      <c r="AJ33" s="319">
        <f t="shared" si="42"/>
        <v>0</v>
      </c>
      <c r="AK33" s="319">
        <f t="shared" si="42"/>
        <v>0</v>
      </c>
      <c r="AL33" s="320">
        <f t="shared" si="11"/>
        <v>-119647263.33416669</v>
      </c>
      <c r="AM33" s="309">
        <f t="shared" si="12"/>
        <v>0</v>
      </c>
      <c r="AN33" s="319">
        <f t="shared" si="18"/>
        <v>-119647263.33416669</v>
      </c>
      <c r="AO33" s="319">
        <f t="shared" si="19"/>
        <v>0</v>
      </c>
      <c r="AP33" s="319">
        <f t="shared" si="13"/>
        <v>0</v>
      </c>
      <c r="AQ33" s="173">
        <f t="shared" si="14"/>
        <v>-119647263.33416669</v>
      </c>
      <c r="AR33" s="309">
        <f t="shared" si="15"/>
        <v>0</v>
      </c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 s="7"/>
      <c r="BH33" s="7"/>
      <c r="BI33" s="7"/>
      <c r="BJ33" s="7"/>
      <c r="BK33" s="7"/>
      <c r="BL33" s="7"/>
      <c r="BN33" s="278"/>
    </row>
    <row r="34" spans="1:66" s="16" customFormat="1" ht="12" customHeight="1" x14ac:dyDescent="0.25">
      <c r="A34" s="122">
        <v>10800062</v>
      </c>
      <c r="B34" s="87" t="str">
        <f t="shared" si="0"/>
        <v>10800062</v>
      </c>
      <c r="C34" s="74" t="s">
        <v>39</v>
      </c>
      <c r="D34" s="89" t="s">
        <v>866</v>
      </c>
      <c r="E34" s="89"/>
      <c r="F34" s="74"/>
      <c r="G34" s="89"/>
      <c r="H34" s="75">
        <v>-374004596.08999997</v>
      </c>
      <c r="I34" s="75">
        <v>-374004596.08999997</v>
      </c>
      <c r="J34" s="75">
        <v>-374004596.08999997</v>
      </c>
      <c r="K34" s="75">
        <v>-378554627.08999997</v>
      </c>
      <c r="L34" s="75">
        <v>-378554627.08999997</v>
      </c>
      <c r="M34" s="75">
        <v>-378554627.08999997</v>
      </c>
      <c r="N34" s="75">
        <v>-391530170.08999997</v>
      </c>
      <c r="O34" s="75">
        <v>-391530170.08999997</v>
      </c>
      <c r="P34" s="75">
        <v>-391530170.08999997</v>
      </c>
      <c r="Q34" s="75">
        <v>-393028713.27999997</v>
      </c>
      <c r="R34" s="75">
        <v>-393028713.27999997</v>
      </c>
      <c r="S34" s="75">
        <v>-393028713.27999997</v>
      </c>
      <c r="T34" s="75">
        <v>-405376049.27999997</v>
      </c>
      <c r="U34" s="75"/>
      <c r="V34" s="75">
        <f t="shared" si="1"/>
        <v>-385586670.52041656</v>
      </c>
      <c r="W34" s="81"/>
      <c r="X34" s="80">
        <v>5</v>
      </c>
      <c r="Y34" s="92">
        <f t="shared" si="41"/>
        <v>0</v>
      </c>
      <c r="Z34" s="319">
        <f t="shared" si="41"/>
        <v>0</v>
      </c>
      <c r="AA34" s="319">
        <f t="shared" si="41"/>
        <v>0</v>
      </c>
      <c r="AB34" s="320">
        <f t="shared" si="7"/>
        <v>-405376049.27999997</v>
      </c>
      <c r="AC34" s="309">
        <f t="shared" si="8"/>
        <v>0</v>
      </c>
      <c r="AD34" s="319">
        <f t="shared" si="30"/>
        <v>0</v>
      </c>
      <c r="AE34" s="326">
        <f t="shared" si="17"/>
        <v>-405376049.27999997</v>
      </c>
      <c r="AF34" s="320">
        <f t="shared" si="29"/>
        <v>0</v>
      </c>
      <c r="AG34" s="173">
        <f t="shared" si="9"/>
        <v>-405376049.27999997</v>
      </c>
      <c r="AH34" s="309">
        <f t="shared" si="10"/>
        <v>0</v>
      </c>
      <c r="AI34" s="318">
        <f t="shared" si="42"/>
        <v>0</v>
      </c>
      <c r="AJ34" s="319">
        <f t="shared" si="42"/>
        <v>0</v>
      </c>
      <c r="AK34" s="319">
        <f t="shared" si="42"/>
        <v>0</v>
      </c>
      <c r="AL34" s="320">
        <f t="shared" si="11"/>
        <v>-385586670.52041656</v>
      </c>
      <c r="AM34" s="309">
        <f t="shared" si="12"/>
        <v>0</v>
      </c>
      <c r="AN34" s="319">
        <f t="shared" si="18"/>
        <v>0</v>
      </c>
      <c r="AO34" s="319">
        <f t="shared" si="19"/>
        <v>-385586670.52041656</v>
      </c>
      <c r="AP34" s="319">
        <f t="shared" si="13"/>
        <v>0</v>
      </c>
      <c r="AQ34" s="173">
        <f t="shared" si="14"/>
        <v>-385586670.52041656</v>
      </c>
      <c r="AR34" s="309">
        <f t="shared" si="15"/>
        <v>0</v>
      </c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 s="7"/>
      <c r="BH34" s="7"/>
      <c r="BI34" s="7"/>
      <c r="BJ34" s="7"/>
      <c r="BK34" s="7"/>
      <c r="BL34" s="7"/>
      <c r="BN34" s="144"/>
    </row>
    <row r="35" spans="1:66" s="16" customFormat="1" ht="12" customHeight="1" x14ac:dyDescent="0.25">
      <c r="A35" s="122">
        <v>10800071</v>
      </c>
      <c r="B35" s="87" t="str">
        <f t="shared" si="0"/>
        <v>10800071</v>
      </c>
      <c r="C35" s="74" t="s">
        <v>305</v>
      </c>
      <c r="D35" s="89" t="s">
        <v>865</v>
      </c>
      <c r="E35" s="89"/>
      <c r="F35" s="74"/>
      <c r="G35" s="89"/>
      <c r="H35" s="75">
        <v>112911032.59999999</v>
      </c>
      <c r="I35" s="75">
        <v>112911032.59999999</v>
      </c>
      <c r="J35" s="75">
        <v>112911032.59999999</v>
      </c>
      <c r="K35" s="75">
        <v>117087593.59999999</v>
      </c>
      <c r="L35" s="75">
        <v>117087593.59999999</v>
      </c>
      <c r="M35" s="75">
        <v>117087593.59999999</v>
      </c>
      <c r="N35" s="75">
        <v>117177018.59999999</v>
      </c>
      <c r="O35" s="75">
        <v>117177018.59999999</v>
      </c>
      <c r="P35" s="75">
        <v>117177018.59999999</v>
      </c>
      <c r="Q35" s="75">
        <v>128353082.26000001</v>
      </c>
      <c r="R35" s="75">
        <v>128353082.26000001</v>
      </c>
      <c r="S35" s="75">
        <v>128353082.26000001</v>
      </c>
      <c r="T35" s="75">
        <v>131272990.26000001</v>
      </c>
      <c r="U35" s="75"/>
      <c r="V35" s="75">
        <f t="shared" si="1"/>
        <v>119647263.33416669</v>
      </c>
      <c r="W35" s="81">
        <v>17</v>
      </c>
      <c r="X35" s="80"/>
      <c r="Y35" s="92">
        <f t="shared" si="41"/>
        <v>0</v>
      </c>
      <c r="Z35" s="319">
        <f t="shared" si="41"/>
        <v>0</v>
      </c>
      <c r="AA35" s="319">
        <f t="shared" si="41"/>
        <v>0</v>
      </c>
      <c r="AB35" s="320">
        <f t="shared" si="7"/>
        <v>131272990.26000001</v>
      </c>
      <c r="AC35" s="309">
        <f t="shared" si="8"/>
        <v>0</v>
      </c>
      <c r="AD35" s="319">
        <f t="shared" si="30"/>
        <v>131272990.26000001</v>
      </c>
      <c r="AE35" s="326">
        <f t="shared" si="17"/>
        <v>0</v>
      </c>
      <c r="AF35" s="320">
        <f t="shared" si="29"/>
        <v>0</v>
      </c>
      <c r="AG35" s="173">
        <f t="shared" si="9"/>
        <v>131272990.26000001</v>
      </c>
      <c r="AH35" s="309">
        <f t="shared" si="10"/>
        <v>0</v>
      </c>
      <c r="AI35" s="318">
        <f t="shared" si="42"/>
        <v>0</v>
      </c>
      <c r="AJ35" s="319">
        <f t="shared" si="42"/>
        <v>0</v>
      </c>
      <c r="AK35" s="319">
        <f t="shared" si="42"/>
        <v>0</v>
      </c>
      <c r="AL35" s="320">
        <f t="shared" si="11"/>
        <v>119647263.33416669</v>
      </c>
      <c r="AM35" s="309">
        <f t="shared" si="12"/>
        <v>0</v>
      </c>
      <c r="AN35" s="319">
        <f t="shared" si="18"/>
        <v>119647263.33416669</v>
      </c>
      <c r="AO35" s="319">
        <f t="shared" si="19"/>
        <v>0</v>
      </c>
      <c r="AP35" s="319">
        <f t="shared" si="13"/>
        <v>0</v>
      </c>
      <c r="AQ35" s="173">
        <f t="shared" si="14"/>
        <v>119647263.33416669</v>
      </c>
      <c r="AR35" s="309">
        <f t="shared" si="15"/>
        <v>0</v>
      </c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 s="7"/>
      <c r="BH35" s="7"/>
      <c r="BI35" s="7"/>
      <c r="BJ35" s="7"/>
      <c r="BK35" s="7"/>
      <c r="BL35" s="7"/>
      <c r="BN35" s="144"/>
    </row>
    <row r="36" spans="1:66" s="16" customFormat="1" ht="12" customHeight="1" x14ac:dyDescent="0.25">
      <c r="A36" s="122">
        <v>10800072</v>
      </c>
      <c r="B36" s="87" t="str">
        <f t="shared" si="0"/>
        <v>10800072</v>
      </c>
      <c r="C36" s="74" t="s">
        <v>305</v>
      </c>
      <c r="D36" s="89" t="s">
        <v>866</v>
      </c>
      <c r="E36" s="89"/>
      <c r="F36" s="74"/>
      <c r="G36" s="89"/>
      <c r="H36" s="75">
        <v>374004596.08999997</v>
      </c>
      <c r="I36" s="75">
        <v>374004596.08999997</v>
      </c>
      <c r="J36" s="75">
        <v>374004596.08999997</v>
      </c>
      <c r="K36" s="75">
        <v>378554627.08999997</v>
      </c>
      <c r="L36" s="75">
        <v>378554627.08999997</v>
      </c>
      <c r="M36" s="75">
        <v>378554627.08999997</v>
      </c>
      <c r="N36" s="75">
        <v>391530170.08999997</v>
      </c>
      <c r="O36" s="75">
        <v>391530170.08999997</v>
      </c>
      <c r="P36" s="75">
        <v>391530170.08999997</v>
      </c>
      <c r="Q36" s="75">
        <v>393028713.27999997</v>
      </c>
      <c r="R36" s="75">
        <v>393028713.27999997</v>
      </c>
      <c r="S36" s="75">
        <v>393028713.27999997</v>
      </c>
      <c r="T36" s="75">
        <v>405376049.27999997</v>
      </c>
      <c r="U36" s="75"/>
      <c r="V36" s="75">
        <f t="shared" si="1"/>
        <v>385586670.52041656</v>
      </c>
      <c r="W36" s="81"/>
      <c r="X36" s="80">
        <v>5</v>
      </c>
      <c r="Y36" s="92">
        <f t="shared" si="41"/>
        <v>0</v>
      </c>
      <c r="Z36" s="319">
        <f t="shared" si="41"/>
        <v>0</v>
      </c>
      <c r="AA36" s="319">
        <f t="shared" si="41"/>
        <v>0</v>
      </c>
      <c r="AB36" s="320">
        <f t="shared" si="7"/>
        <v>405376049.27999997</v>
      </c>
      <c r="AC36" s="309">
        <f t="shared" si="8"/>
        <v>0</v>
      </c>
      <c r="AD36" s="319">
        <f t="shared" si="30"/>
        <v>0</v>
      </c>
      <c r="AE36" s="326">
        <f t="shared" si="17"/>
        <v>405376049.27999997</v>
      </c>
      <c r="AF36" s="320">
        <f t="shared" si="29"/>
        <v>0</v>
      </c>
      <c r="AG36" s="173">
        <f t="shared" si="9"/>
        <v>405376049.27999997</v>
      </c>
      <c r="AH36" s="309">
        <f t="shared" si="10"/>
        <v>0</v>
      </c>
      <c r="AI36" s="318">
        <f t="shared" si="42"/>
        <v>0</v>
      </c>
      <c r="AJ36" s="319">
        <f t="shared" si="42"/>
        <v>0</v>
      </c>
      <c r="AK36" s="319">
        <f t="shared" si="42"/>
        <v>0</v>
      </c>
      <c r="AL36" s="320">
        <f t="shared" si="11"/>
        <v>385586670.52041656</v>
      </c>
      <c r="AM36" s="309">
        <f t="shared" si="12"/>
        <v>0</v>
      </c>
      <c r="AN36" s="319">
        <f t="shared" si="18"/>
        <v>0</v>
      </c>
      <c r="AO36" s="319">
        <f t="shared" si="19"/>
        <v>385586670.52041656</v>
      </c>
      <c r="AP36" s="319">
        <f t="shared" si="13"/>
        <v>0</v>
      </c>
      <c r="AQ36" s="173">
        <f t="shared" si="14"/>
        <v>385586670.52041656</v>
      </c>
      <c r="AR36" s="309">
        <f t="shared" si="15"/>
        <v>0</v>
      </c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 s="7"/>
      <c r="BH36" s="7"/>
      <c r="BI36" s="7"/>
      <c r="BJ36" s="7"/>
      <c r="BK36" s="7"/>
      <c r="BL36" s="7"/>
      <c r="BN36" s="144"/>
    </row>
    <row r="37" spans="1:66" s="16" customFormat="1" ht="12" customHeight="1" x14ac:dyDescent="0.25">
      <c r="A37" s="122">
        <v>10800501</v>
      </c>
      <c r="B37" s="87" t="str">
        <f t="shared" si="0"/>
        <v>10800501</v>
      </c>
      <c r="C37" s="74" t="s">
        <v>145</v>
      </c>
      <c r="D37" s="89" t="s">
        <v>865</v>
      </c>
      <c r="E37" s="89"/>
      <c r="F37" s="74"/>
      <c r="G37" s="89"/>
      <c r="H37" s="75">
        <v>-4090162822.8499999</v>
      </c>
      <c r="I37" s="75">
        <v>-4105386748.1999998</v>
      </c>
      <c r="J37" s="75">
        <v>-4126614038.4099998</v>
      </c>
      <c r="K37" s="75">
        <v>-4148916450.6500001</v>
      </c>
      <c r="L37" s="75">
        <v>-4169552989.48</v>
      </c>
      <c r="M37" s="75">
        <v>-4193850875.1599998</v>
      </c>
      <c r="N37" s="75">
        <v>-4210166898.0700002</v>
      </c>
      <c r="O37" s="75">
        <v>-4228203891.0700002</v>
      </c>
      <c r="P37" s="75">
        <v>-4251501551.0900002</v>
      </c>
      <c r="Q37" s="75">
        <v>-4273100176.96</v>
      </c>
      <c r="R37" s="75">
        <v>-4295605327.0100002</v>
      </c>
      <c r="S37" s="75">
        <v>-4319408338.9300003</v>
      </c>
      <c r="T37" s="75">
        <v>-4342432439.0100002</v>
      </c>
      <c r="U37" s="75"/>
      <c r="V37" s="75">
        <f t="shared" si="1"/>
        <v>-4211550409.6633339</v>
      </c>
      <c r="W37" s="81" t="s">
        <v>468</v>
      </c>
      <c r="X37" s="80"/>
      <c r="Y37" s="92">
        <f t="shared" si="41"/>
        <v>0</v>
      </c>
      <c r="Z37" s="319">
        <f t="shared" si="41"/>
        <v>0</v>
      </c>
      <c r="AA37" s="319">
        <f t="shared" si="41"/>
        <v>0</v>
      </c>
      <c r="AB37" s="320">
        <f t="shared" si="7"/>
        <v>-4342432439.0100002</v>
      </c>
      <c r="AC37" s="309">
        <f t="shared" si="8"/>
        <v>0</v>
      </c>
      <c r="AD37" s="319">
        <f t="shared" si="30"/>
        <v>-4342432439.0100002</v>
      </c>
      <c r="AE37" s="326">
        <f t="shared" si="17"/>
        <v>0</v>
      </c>
      <c r="AF37" s="320">
        <f t="shared" si="29"/>
        <v>0</v>
      </c>
      <c r="AG37" s="173">
        <f t="shared" si="9"/>
        <v>-4342432439.0100002</v>
      </c>
      <c r="AH37" s="309">
        <f t="shared" si="10"/>
        <v>0</v>
      </c>
      <c r="AI37" s="318">
        <f t="shared" si="42"/>
        <v>0</v>
      </c>
      <c r="AJ37" s="319">
        <f t="shared" si="42"/>
        <v>0</v>
      </c>
      <c r="AK37" s="319">
        <f t="shared" si="42"/>
        <v>0</v>
      </c>
      <c r="AL37" s="320">
        <f t="shared" si="11"/>
        <v>-4211550409.6633339</v>
      </c>
      <c r="AM37" s="309">
        <f t="shared" si="12"/>
        <v>0</v>
      </c>
      <c r="AN37" s="319">
        <f t="shared" si="18"/>
        <v>-4211550409.6633339</v>
      </c>
      <c r="AO37" s="319">
        <f t="shared" si="19"/>
        <v>0</v>
      </c>
      <c r="AP37" s="319">
        <f t="shared" si="13"/>
        <v>0</v>
      </c>
      <c r="AQ37" s="173">
        <f t="shared" si="14"/>
        <v>-4211550409.6633339</v>
      </c>
      <c r="AR37" s="309">
        <f t="shared" si="15"/>
        <v>0</v>
      </c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 s="7"/>
      <c r="BH37" s="7"/>
      <c r="BI37" s="7"/>
      <c r="BJ37" s="7"/>
      <c r="BK37" s="7"/>
      <c r="BL37" s="7"/>
      <c r="BN37" s="278"/>
    </row>
    <row r="38" spans="1:66" s="16" customFormat="1" ht="12" customHeight="1" x14ac:dyDescent="0.25">
      <c r="A38" s="122">
        <v>10800502</v>
      </c>
      <c r="B38" s="87" t="str">
        <f t="shared" si="0"/>
        <v>10800502</v>
      </c>
      <c r="C38" s="74" t="s">
        <v>146</v>
      </c>
      <c r="D38" s="89" t="s">
        <v>866</v>
      </c>
      <c r="E38" s="89"/>
      <c r="F38" s="74"/>
      <c r="G38" s="89"/>
      <c r="H38" s="75">
        <v>-1659597354.72</v>
      </c>
      <c r="I38" s="75">
        <v>-1666697648.77</v>
      </c>
      <c r="J38" s="75">
        <v>-1675012175.25</v>
      </c>
      <c r="K38" s="75">
        <v>-1683811796.74</v>
      </c>
      <c r="L38" s="75">
        <v>-1692226049.8</v>
      </c>
      <c r="M38" s="75">
        <v>-1701546409.3800001</v>
      </c>
      <c r="N38" s="75">
        <v>-1698391654.3</v>
      </c>
      <c r="O38" s="75">
        <v>-1707234328.29</v>
      </c>
      <c r="P38" s="75">
        <v>-1716565059.75</v>
      </c>
      <c r="Q38" s="75">
        <v>-1724082863.53</v>
      </c>
      <c r="R38" s="75">
        <v>-1733289704.5699999</v>
      </c>
      <c r="S38" s="75">
        <v>-1742099880.8599999</v>
      </c>
      <c r="T38" s="75">
        <v>-1750932948.3399999</v>
      </c>
      <c r="U38" s="75"/>
      <c r="V38" s="75">
        <f t="shared" si="1"/>
        <v>-1703851893.5641663</v>
      </c>
      <c r="W38" s="81"/>
      <c r="X38" s="80" t="s">
        <v>519</v>
      </c>
      <c r="Y38" s="92">
        <f t="shared" si="41"/>
        <v>0</v>
      </c>
      <c r="Z38" s="319">
        <f t="shared" si="41"/>
        <v>0</v>
      </c>
      <c r="AA38" s="319">
        <f t="shared" si="41"/>
        <v>0</v>
      </c>
      <c r="AB38" s="320">
        <f t="shared" si="7"/>
        <v>-1750932948.3399999</v>
      </c>
      <c r="AC38" s="309">
        <f t="shared" si="8"/>
        <v>0</v>
      </c>
      <c r="AD38" s="319">
        <f t="shared" si="30"/>
        <v>0</v>
      </c>
      <c r="AE38" s="326">
        <f t="shared" si="17"/>
        <v>-1750932948.3399999</v>
      </c>
      <c r="AF38" s="320">
        <f t="shared" si="29"/>
        <v>0</v>
      </c>
      <c r="AG38" s="173">
        <f t="shared" si="9"/>
        <v>-1750932948.3399999</v>
      </c>
      <c r="AH38" s="309">
        <f t="shared" si="10"/>
        <v>0</v>
      </c>
      <c r="AI38" s="318">
        <f t="shared" si="42"/>
        <v>0</v>
      </c>
      <c r="AJ38" s="319">
        <f t="shared" si="42"/>
        <v>0</v>
      </c>
      <c r="AK38" s="319">
        <f t="shared" si="42"/>
        <v>0</v>
      </c>
      <c r="AL38" s="320">
        <f t="shared" si="11"/>
        <v>-1703851893.5641663</v>
      </c>
      <c r="AM38" s="309">
        <f t="shared" si="12"/>
        <v>0</v>
      </c>
      <c r="AN38" s="319">
        <f t="shared" si="18"/>
        <v>0</v>
      </c>
      <c r="AO38" s="319">
        <f t="shared" si="19"/>
        <v>-1703851893.5641663</v>
      </c>
      <c r="AP38" s="319">
        <f t="shared" si="13"/>
        <v>0</v>
      </c>
      <c r="AQ38" s="173">
        <f t="shared" si="14"/>
        <v>-1703851893.5641663</v>
      </c>
      <c r="AR38" s="309">
        <f t="shared" si="15"/>
        <v>0</v>
      </c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 s="7"/>
      <c r="BH38" s="7"/>
      <c r="BI38" s="7"/>
      <c r="BJ38" s="7"/>
      <c r="BK38" s="7"/>
      <c r="BL38" s="7"/>
      <c r="BN38" s="278"/>
    </row>
    <row r="39" spans="1:66" s="16" customFormat="1" ht="12" customHeight="1" x14ac:dyDescent="0.25">
      <c r="A39" s="122">
        <v>10800503</v>
      </c>
      <c r="B39" s="87" t="str">
        <f t="shared" si="0"/>
        <v>10800503</v>
      </c>
      <c r="C39" s="74" t="s">
        <v>290</v>
      </c>
      <c r="D39" s="89" t="s">
        <v>1279</v>
      </c>
      <c r="E39" s="89"/>
      <c r="F39" s="74"/>
      <c r="G39" s="89"/>
      <c r="H39" s="75">
        <v>-142110370.03999999</v>
      </c>
      <c r="I39" s="75">
        <v>-144454647.59</v>
      </c>
      <c r="J39" s="75">
        <v>-144972108.93000001</v>
      </c>
      <c r="K39" s="75">
        <v>-146477879.81999999</v>
      </c>
      <c r="L39" s="75">
        <v>-147828299.31999999</v>
      </c>
      <c r="M39" s="75">
        <v>-150185485.25</v>
      </c>
      <c r="N39" s="75">
        <v>-147876712</v>
      </c>
      <c r="O39" s="75">
        <v>-140158127.24000001</v>
      </c>
      <c r="P39" s="75">
        <v>-142447372.69999999</v>
      </c>
      <c r="Q39" s="75">
        <v>-138993260.52000001</v>
      </c>
      <c r="R39" s="75">
        <v>-141219913.65000001</v>
      </c>
      <c r="S39" s="75">
        <v>-143442864.68000001</v>
      </c>
      <c r="T39" s="75">
        <v>-145675462.06999999</v>
      </c>
      <c r="U39" s="75"/>
      <c r="V39" s="75">
        <f t="shared" si="1"/>
        <v>-144329132.31291667</v>
      </c>
      <c r="W39" s="81">
        <v>18</v>
      </c>
      <c r="X39" s="80" t="s">
        <v>347</v>
      </c>
      <c r="Y39" s="92">
        <f t="shared" si="41"/>
        <v>0</v>
      </c>
      <c r="Z39" s="319">
        <f t="shared" si="41"/>
        <v>0</v>
      </c>
      <c r="AA39" s="319">
        <f t="shared" si="41"/>
        <v>0</v>
      </c>
      <c r="AB39" s="320">
        <f t="shared" si="7"/>
        <v>-145675462.06999999</v>
      </c>
      <c r="AC39" s="309">
        <f t="shared" si="8"/>
        <v>0</v>
      </c>
      <c r="AD39" s="319">
        <f t="shared" si="30"/>
        <v>-96058399.688957989</v>
      </c>
      <c r="AE39" s="326">
        <f t="shared" si="17"/>
        <v>-49617062.381041996</v>
      </c>
      <c r="AF39" s="320">
        <f t="shared" si="29"/>
        <v>0</v>
      </c>
      <c r="AG39" s="173">
        <f t="shared" si="9"/>
        <v>-145675462.06999999</v>
      </c>
      <c r="AH39" s="309">
        <f t="shared" si="10"/>
        <v>0</v>
      </c>
      <c r="AI39" s="318">
        <f t="shared" si="42"/>
        <v>0</v>
      </c>
      <c r="AJ39" s="319">
        <f t="shared" si="42"/>
        <v>0</v>
      </c>
      <c r="AK39" s="319">
        <f t="shared" si="42"/>
        <v>0</v>
      </c>
      <c r="AL39" s="320">
        <f t="shared" si="11"/>
        <v>-144329132.31291667</v>
      </c>
      <c r="AM39" s="309">
        <f t="shared" si="12"/>
        <v>0</v>
      </c>
      <c r="AN39" s="319">
        <f t="shared" si="18"/>
        <v>-95170629.847137243</v>
      </c>
      <c r="AO39" s="319">
        <f t="shared" si="19"/>
        <v>-49158502.465779416</v>
      </c>
      <c r="AP39" s="319">
        <f t="shared" si="13"/>
        <v>0</v>
      </c>
      <c r="AQ39" s="173">
        <f t="shared" si="14"/>
        <v>-144329132.31291667</v>
      </c>
      <c r="AR39" s="309">
        <f t="shared" si="15"/>
        <v>0</v>
      </c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 s="7"/>
      <c r="BH39" s="7"/>
      <c r="BI39" s="7"/>
      <c r="BJ39" s="7"/>
      <c r="BK39" s="7"/>
      <c r="BL39" s="7"/>
      <c r="BN39" s="278"/>
    </row>
    <row r="40" spans="1:66" s="16" customFormat="1" ht="12" customHeight="1" x14ac:dyDescent="0.25">
      <c r="A40" s="122">
        <v>10800541</v>
      </c>
      <c r="B40" s="87" t="str">
        <f t="shared" si="0"/>
        <v>10800541</v>
      </c>
      <c r="C40" s="74" t="s">
        <v>27</v>
      </c>
      <c r="D40" s="89" t="s">
        <v>865</v>
      </c>
      <c r="E40" s="89"/>
      <c r="F40" s="74"/>
      <c r="G40" s="89"/>
      <c r="H40" s="75">
        <v>18392250.59</v>
      </c>
      <c r="I40" s="75">
        <v>18604899.32</v>
      </c>
      <c r="J40" s="75">
        <v>21939285.309999999</v>
      </c>
      <c r="K40" s="75">
        <v>19239666.469999999</v>
      </c>
      <c r="L40" s="75">
        <v>18682520</v>
      </c>
      <c r="M40" s="75">
        <v>20658230.960000001</v>
      </c>
      <c r="N40" s="75">
        <v>22916181.890000001</v>
      </c>
      <c r="O40" s="75">
        <v>20189312.969999999</v>
      </c>
      <c r="P40" s="75">
        <v>21025043.68</v>
      </c>
      <c r="Q40" s="75">
        <v>22102445.59</v>
      </c>
      <c r="R40" s="75">
        <v>24190843.609999999</v>
      </c>
      <c r="S40" s="75">
        <v>25373428.960000001</v>
      </c>
      <c r="T40" s="75">
        <v>26593382.690000001</v>
      </c>
      <c r="U40" s="75"/>
      <c r="V40" s="75">
        <f t="shared" si="1"/>
        <v>21451222.950000003</v>
      </c>
      <c r="W40" s="81" t="s">
        <v>468</v>
      </c>
      <c r="X40" s="80"/>
      <c r="Y40" s="92">
        <f t="shared" si="41"/>
        <v>0</v>
      </c>
      <c r="Z40" s="319">
        <f t="shared" si="41"/>
        <v>0</v>
      </c>
      <c r="AA40" s="319">
        <f t="shared" si="41"/>
        <v>0</v>
      </c>
      <c r="AB40" s="320">
        <f t="shared" si="7"/>
        <v>26593382.690000001</v>
      </c>
      <c r="AC40" s="309">
        <f t="shared" si="8"/>
        <v>0</v>
      </c>
      <c r="AD40" s="319">
        <f t="shared" si="30"/>
        <v>26593382.690000001</v>
      </c>
      <c r="AE40" s="326">
        <f t="shared" si="17"/>
        <v>0</v>
      </c>
      <c r="AF40" s="320">
        <f t="shared" si="29"/>
        <v>0</v>
      </c>
      <c r="AG40" s="173">
        <f t="shared" si="9"/>
        <v>26593382.690000001</v>
      </c>
      <c r="AH40" s="309">
        <f t="shared" si="10"/>
        <v>0</v>
      </c>
      <c r="AI40" s="318">
        <f t="shared" si="42"/>
        <v>0</v>
      </c>
      <c r="AJ40" s="319">
        <f t="shared" si="42"/>
        <v>0</v>
      </c>
      <c r="AK40" s="319">
        <f t="shared" si="42"/>
        <v>0</v>
      </c>
      <c r="AL40" s="320">
        <f t="shared" si="11"/>
        <v>21451222.950000003</v>
      </c>
      <c r="AM40" s="309">
        <f t="shared" si="12"/>
        <v>0</v>
      </c>
      <c r="AN40" s="319">
        <f t="shared" si="18"/>
        <v>21451222.950000003</v>
      </c>
      <c r="AO40" s="319">
        <f t="shared" si="19"/>
        <v>0</v>
      </c>
      <c r="AP40" s="319">
        <f t="shared" si="13"/>
        <v>0</v>
      </c>
      <c r="AQ40" s="173">
        <f t="shared" si="14"/>
        <v>21451222.950000003</v>
      </c>
      <c r="AR40" s="309">
        <f t="shared" si="15"/>
        <v>0</v>
      </c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 s="7"/>
      <c r="BH40" s="7"/>
      <c r="BI40" s="7"/>
      <c r="BJ40" s="7"/>
      <c r="BK40" s="7"/>
      <c r="BL40" s="7"/>
      <c r="BN40" s="278"/>
    </row>
    <row r="41" spans="1:66" s="16" customFormat="1" ht="12" customHeight="1" x14ac:dyDescent="0.25">
      <c r="A41" s="122">
        <v>10800543</v>
      </c>
      <c r="B41" s="87" t="str">
        <f t="shared" si="0"/>
        <v>10800543</v>
      </c>
      <c r="C41" s="74" t="s">
        <v>28</v>
      </c>
      <c r="D41" s="89" t="s">
        <v>1279</v>
      </c>
      <c r="E41" s="89"/>
      <c r="F41" s="74"/>
      <c r="G41" s="89"/>
      <c r="H41" s="75">
        <v>2326235.21</v>
      </c>
      <c r="I41" s="75">
        <v>2267633.91</v>
      </c>
      <c r="J41" s="75">
        <v>2252279.88</v>
      </c>
      <c r="K41" s="75">
        <v>2224212.85</v>
      </c>
      <c r="L41" s="75">
        <v>2171950.2599999998</v>
      </c>
      <c r="M41" s="75">
        <v>2123729.35</v>
      </c>
      <c r="N41" s="75">
        <v>2085794.6</v>
      </c>
      <c r="O41" s="75">
        <v>2026664.46</v>
      </c>
      <c r="P41" s="75">
        <v>1961852.19</v>
      </c>
      <c r="Q41" s="75">
        <v>2285522.29</v>
      </c>
      <c r="R41" s="75">
        <v>2212095.16</v>
      </c>
      <c r="S41" s="75">
        <v>2177596.29</v>
      </c>
      <c r="T41" s="75">
        <v>429867.41</v>
      </c>
      <c r="U41" s="75"/>
      <c r="V41" s="75">
        <f t="shared" si="1"/>
        <v>2097281.8791666664</v>
      </c>
      <c r="W41" s="81">
        <v>18</v>
      </c>
      <c r="X41" s="80" t="s">
        <v>347</v>
      </c>
      <c r="Y41" s="92">
        <f t="shared" si="41"/>
        <v>0</v>
      </c>
      <c r="Z41" s="319">
        <f t="shared" si="41"/>
        <v>0</v>
      </c>
      <c r="AA41" s="319">
        <f t="shared" si="41"/>
        <v>0</v>
      </c>
      <c r="AB41" s="320">
        <f t="shared" si="7"/>
        <v>429867.41</v>
      </c>
      <c r="AC41" s="309">
        <f t="shared" si="8"/>
        <v>0</v>
      </c>
      <c r="AD41" s="319">
        <f t="shared" si="30"/>
        <v>283454.57015399996</v>
      </c>
      <c r="AE41" s="326">
        <f t="shared" si="17"/>
        <v>146412.83984599999</v>
      </c>
      <c r="AF41" s="320">
        <f t="shared" si="29"/>
        <v>0</v>
      </c>
      <c r="AG41" s="173">
        <f t="shared" si="9"/>
        <v>429867.40999999992</v>
      </c>
      <c r="AH41" s="309">
        <f t="shared" si="10"/>
        <v>0</v>
      </c>
      <c r="AI41" s="318">
        <f t="shared" si="42"/>
        <v>0</v>
      </c>
      <c r="AJ41" s="319">
        <f t="shared" si="42"/>
        <v>0</v>
      </c>
      <c r="AK41" s="319">
        <f t="shared" si="42"/>
        <v>0</v>
      </c>
      <c r="AL41" s="320">
        <f t="shared" si="11"/>
        <v>2097281.8791666664</v>
      </c>
      <c r="AM41" s="309">
        <f t="shared" si="12"/>
        <v>0</v>
      </c>
      <c r="AN41" s="319">
        <f t="shared" si="18"/>
        <v>1382947.6711224997</v>
      </c>
      <c r="AO41" s="319">
        <f t="shared" si="19"/>
        <v>714334.20804416656</v>
      </c>
      <c r="AP41" s="319">
        <f t="shared" si="13"/>
        <v>0</v>
      </c>
      <c r="AQ41" s="173">
        <f t="shared" si="14"/>
        <v>2097281.8791666664</v>
      </c>
      <c r="AR41" s="309">
        <f t="shared" si="15"/>
        <v>0</v>
      </c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 s="7"/>
      <c r="BH41" s="7"/>
      <c r="BI41" s="7"/>
      <c r="BJ41" s="7"/>
      <c r="BK41" s="7"/>
      <c r="BL41" s="7"/>
      <c r="BN41" s="278"/>
    </row>
    <row r="42" spans="1:66" s="16" customFormat="1" ht="12" customHeight="1" x14ac:dyDescent="0.25">
      <c r="A42" s="122">
        <v>10800552</v>
      </c>
      <c r="B42" s="87" t="str">
        <f t="shared" si="0"/>
        <v>10800552</v>
      </c>
      <c r="C42" s="74" t="s">
        <v>69</v>
      </c>
      <c r="D42" s="89" t="s">
        <v>866</v>
      </c>
      <c r="E42" s="89"/>
      <c r="F42" s="74"/>
      <c r="G42" s="89"/>
      <c r="H42" s="75">
        <v>9432309.0600000005</v>
      </c>
      <c r="I42" s="75">
        <v>8604459.3000000007</v>
      </c>
      <c r="J42" s="75">
        <v>8743049.7200000007</v>
      </c>
      <c r="K42" s="75">
        <v>8860911.3100000005</v>
      </c>
      <c r="L42" s="75">
        <v>8397553.1699999999</v>
      </c>
      <c r="M42" s="75">
        <v>8306585.8700000001</v>
      </c>
      <c r="N42" s="75">
        <v>3143075.08</v>
      </c>
      <c r="O42" s="75">
        <v>3070956.46</v>
      </c>
      <c r="P42" s="75">
        <v>3388921.97</v>
      </c>
      <c r="Q42" s="75">
        <v>3761188.51</v>
      </c>
      <c r="R42" s="75">
        <v>10045676.57</v>
      </c>
      <c r="S42" s="75">
        <v>10134791.41</v>
      </c>
      <c r="T42" s="75">
        <v>10111472.77</v>
      </c>
      <c r="U42" s="75"/>
      <c r="V42" s="75">
        <f t="shared" si="1"/>
        <v>7185755.0237499997</v>
      </c>
      <c r="W42" s="81"/>
      <c r="X42" s="80">
        <v>5</v>
      </c>
      <c r="Y42" s="92">
        <f t="shared" si="41"/>
        <v>0</v>
      </c>
      <c r="Z42" s="319">
        <f t="shared" si="41"/>
        <v>0</v>
      </c>
      <c r="AA42" s="319">
        <f t="shared" si="41"/>
        <v>0</v>
      </c>
      <c r="AB42" s="320">
        <f t="shared" si="7"/>
        <v>10111472.77</v>
      </c>
      <c r="AC42" s="309">
        <f t="shared" si="8"/>
        <v>0</v>
      </c>
      <c r="AD42" s="319">
        <f t="shared" si="30"/>
        <v>0</v>
      </c>
      <c r="AE42" s="326">
        <f t="shared" si="17"/>
        <v>10111472.77</v>
      </c>
      <c r="AF42" s="320">
        <f t="shared" si="29"/>
        <v>0</v>
      </c>
      <c r="AG42" s="173">
        <f t="shared" si="9"/>
        <v>10111472.77</v>
      </c>
      <c r="AH42" s="309">
        <f t="shared" si="10"/>
        <v>0</v>
      </c>
      <c r="AI42" s="318">
        <f t="shared" si="42"/>
        <v>0</v>
      </c>
      <c r="AJ42" s="319">
        <f t="shared" si="42"/>
        <v>0</v>
      </c>
      <c r="AK42" s="319">
        <f t="shared" si="42"/>
        <v>0</v>
      </c>
      <c r="AL42" s="320">
        <f t="shared" si="11"/>
        <v>7185755.0237499997</v>
      </c>
      <c r="AM42" s="309">
        <f t="shared" si="12"/>
        <v>0</v>
      </c>
      <c r="AN42" s="319">
        <f t="shared" si="18"/>
        <v>0</v>
      </c>
      <c r="AO42" s="319">
        <f t="shared" si="19"/>
        <v>7185755.0237499997</v>
      </c>
      <c r="AP42" s="319">
        <f t="shared" si="13"/>
        <v>0</v>
      </c>
      <c r="AQ42" s="173">
        <f t="shared" si="14"/>
        <v>7185755.0237499997</v>
      </c>
      <c r="AR42" s="309">
        <f t="shared" si="15"/>
        <v>0</v>
      </c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 s="7"/>
      <c r="BH42" s="7"/>
      <c r="BI42" s="7"/>
      <c r="BJ42" s="7"/>
      <c r="BK42" s="7"/>
      <c r="BL42" s="7"/>
      <c r="BN42" s="278"/>
    </row>
    <row r="43" spans="1:66" s="16" customFormat="1" ht="12" customHeight="1" x14ac:dyDescent="0.25">
      <c r="A43" s="122">
        <v>10800601</v>
      </c>
      <c r="B43" s="87" t="str">
        <f t="shared" si="0"/>
        <v>10800601</v>
      </c>
      <c r="C43" s="74" t="s">
        <v>776</v>
      </c>
      <c r="D43" s="89" t="s">
        <v>865</v>
      </c>
      <c r="E43" s="89"/>
      <c r="F43" s="74"/>
      <c r="G43" s="89"/>
      <c r="H43" s="75">
        <v>649530.28</v>
      </c>
      <c r="I43" s="75">
        <v>0</v>
      </c>
      <c r="J43" s="75">
        <v>0</v>
      </c>
      <c r="K43" s="75">
        <v>-176957.51</v>
      </c>
      <c r="L43" s="75">
        <v>0</v>
      </c>
      <c r="M43" s="75">
        <v>0</v>
      </c>
      <c r="N43" s="75">
        <v>-2656188.59</v>
      </c>
      <c r="O43" s="75">
        <v>0</v>
      </c>
      <c r="P43" s="75">
        <v>0</v>
      </c>
      <c r="Q43" s="75">
        <v>-292982.06</v>
      </c>
      <c r="R43" s="75">
        <v>0</v>
      </c>
      <c r="S43" s="75">
        <v>0</v>
      </c>
      <c r="T43" s="75">
        <v>-831986.09</v>
      </c>
      <c r="U43" s="75"/>
      <c r="V43" s="75">
        <f t="shared" si="1"/>
        <v>-268113.00541666662</v>
      </c>
      <c r="W43" s="81" t="s">
        <v>468</v>
      </c>
      <c r="X43" s="80"/>
      <c r="Y43" s="92">
        <f t="shared" si="41"/>
        <v>0</v>
      </c>
      <c r="Z43" s="319">
        <f t="shared" si="41"/>
        <v>0</v>
      </c>
      <c r="AA43" s="319">
        <f t="shared" si="41"/>
        <v>0</v>
      </c>
      <c r="AB43" s="320">
        <f t="shared" si="7"/>
        <v>-831986.09</v>
      </c>
      <c r="AC43" s="309">
        <f t="shared" si="8"/>
        <v>0</v>
      </c>
      <c r="AD43" s="319">
        <f t="shared" si="30"/>
        <v>-831986.09</v>
      </c>
      <c r="AE43" s="326">
        <f t="shared" si="17"/>
        <v>0</v>
      </c>
      <c r="AF43" s="320">
        <f t="shared" si="29"/>
        <v>0</v>
      </c>
      <c r="AG43" s="173">
        <f t="shared" si="9"/>
        <v>-831986.09</v>
      </c>
      <c r="AH43" s="309">
        <f t="shared" si="10"/>
        <v>0</v>
      </c>
      <c r="AI43" s="318">
        <f t="shared" si="42"/>
        <v>0</v>
      </c>
      <c r="AJ43" s="319">
        <f t="shared" si="42"/>
        <v>0</v>
      </c>
      <c r="AK43" s="319">
        <f t="shared" si="42"/>
        <v>0</v>
      </c>
      <c r="AL43" s="320">
        <f t="shared" si="11"/>
        <v>-268113.00541666662</v>
      </c>
      <c r="AM43" s="309">
        <f t="shared" si="12"/>
        <v>0</v>
      </c>
      <c r="AN43" s="319">
        <f t="shared" si="18"/>
        <v>-268113.00541666662</v>
      </c>
      <c r="AO43" s="319">
        <f t="shared" si="19"/>
        <v>0</v>
      </c>
      <c r="AP43" s="319">
        <f t="shared" si="13"/>
        <v>0</v>
      </c>
      <c r="AQ43" s="173">
        <f t="shared" si="14"/>
        <v>-268113.00541666662</v>
      </c>
      <c r="AR43" s="309">
        <f t="shared" si="15"/>
        <v>0</v>
      </c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 s="7"/>
      <c r="BH43" s="7"/>
      <c r="BI43" s="7"/>
      <c r="BJ43" s="7"/>
      <c r="BK43" s="7"/>
      <c r="BL43" s="7"/>
      <c r="BN43" s="278"/>
    </row>
    <row r="44" spans="1:66" s="16" customFormat="1" ht="12" customHeight="1" x14ac:dyDescent="0.25">
      <c r="A44" s="122">
        <v>10800602</v>
      </c>
      <c r="B44" s="87" t="str">
        <f t="shared" si="0"/>
        <v>10800602</v>
      </c>
      <c r="C44" s="74" t="s">
        <v>771</v>
      </c>
      <c r="D44" s="89" t="s">
        <v>866</v>
      </c>
      <c r="E44" s="89"/>
      <c r="F44" s="74"/>
      <c r="G44" s="89"/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4469072.8</v>
      </c>
      <c r="O44" s="75">
        <v>4469072.8</v>
      </c>
      <c r="P44" s="75">
        <v>4469072.8</v>
      </c>
      <c r="Q44" s="75">
        <v>4469072.8</v>
      </c>
      <c r="R44" s="75">
        <v>0</v>
      </c>
      <c r="S44" s="75">
        <v>0</v>
      </c>
      <c r="T44" s="75">
        <v>0</v>
      </c>
      <c r="U44" s="75"/>
      <c r="V44" s="75">
        <f t="shared" si="1"/>
        <v>1489690.9333333333</v>
      </c>
      <c r="W44" s="81"/>
      <c r="X44" s="80" t="s">
        <v>519</v>
      </c>
      <c r="Y44" s="92">
        <f t="shared" ref="Y44:AA64" si="43">IF($D44=Y$5,$T44,0)</f>
        <v>0</v>
      </c>
      <c r="Z44" s="319">
        <f t="shared" si="43"/>
        <v>0</v>
      </c>
      <c r="AA44" s="319">
        <f t="shared" si="43"/>
        <v>0</v>
      </c>
      <c r="AB44" s="320">
        <f t="shared" si="7"/>
        <v>0</v>
      </c>
      <c r="AC44" s="309">
        <f t="shared" si="8"/>
        <v>0</v>
      </c>
      <c r="AD44" s="319">
        <f t="shared" si="30"/>
        <v>0</v>
      </c>
      <c r="AE44" s="326">
        <f t="shared" si="17"/>
        <v>0</v>
      </c>
      <c r="AF44" s="320">
        <f t="shared" si="29"/>
        <v>0</v>
      </c>
      <c r="AG44" s="173">
        <f t="shared" si="9"/>
        <v>0</v>
      </c>
      <c r="AH44" s="309">
        <f t="shared" si="10"/>
        <v>0</v>
      </c>
      <c r="AI44" s="318">
        <f t="shared" ref="AI44:AK64" si="44">IF($D44=AI$5,$V44,0)</f>
        <v>0</v>
      </c>
      <c r="AJ44" s="319">
        <f t="shared" si="44"/>
        <v>0</v>
      </c>
      <c r="AK44" s="319">
        <f t="shared" si="44"/>
        <v>0</v>
      </c>
      <c r="AL44" s="320">
        <f t="shared" si="11"/>
        <v>1489690.9333333333</v>
      </c>
      <c r="AM44" s="309">
        <f t="shared" si="12"/>
        <v>0</v>
      </c>
      <c r="AN44" s="319">
        <f t="shared" si="18"/>
        <v>0</v>
      </c>
      <c r="AO44" s="319">
        <f t="shared" si="19"/>
        <v>1489690.9333333333</v>
      </c>
      <c r="AP44" s="319">
        <f t="shared" si="13"/>
        <v>0</v>
      </c>
      <c r="AQ44" s="173">
        <f t="shared" si="14"/>
        <v>1489690.9333333333</v>
      </c>
      <c r="AR44" s="309">
        <f t="shared" si="15"/>
        <v>0</v>
      </c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 s="7"/>
      <c r="BH44" s="7"/>
      <c r="BI44" s="7"/>
      <c r="BJ44" s="7"/>
      <c r="BK44" s="7"/>
      <c r="BL44" s="7"/>
      <c r="BN44" s="278"/>
    </row>
    <row r="45" spans="1:66" s="16" customFormat="1" ht="12" customHeight="1" x14ac:dyDescent="0.25">
      <c r="A45" s="122">
        <v>10800611</v>
      </c>
      <c r="B45" s="87" t="str">
        <f t="shared" si="0"/>
        <v>10800611</v>
      </c>
      <c r="C45" s="74" t="s">
        <v>978</v>
      </c>
      <c r="D45" s="89" t="s">
        <v>865</v>
      </c>
      <c r="E45" s="89"/>
      <c r="F45" s="139">
        <v>43070</v>
      </c>
      <c r="G45" s="89"/>
      <c r="H45" s="75">
        <v>-95934500</v>
      </c>
      <c r="I45" s="75">
        <v>-95934500</v>
      </c>
      <c r="J45" s="75">
        <v>-95934500</v>
      </c>
      <c r="K45" s="75">
        <v>-95934500</v>
      </c>
      <c r="L45" s="75">
        <v>-95934500</v>
      </c>
      <c r="M45" s="75">
        <v>-95934500</v>
      </c>
      <c r="N45" s="75">
        <v>-95934500</v>
      </c>
      <c r="O45" s="75">
        <v>-95934500</v>
      </c>
      <c r="P45" s="75">
        <v>-95934500</v>
      </c>
      <c r="Q45" s="75">
        <v>-95934500</v>
      </c>
      <c r="R45" s="75">
        <v>-95934500</v>
      </c>
      <c r="S45" s="75">
        <v>-95934500</v>
      </c>
      <c r="T45" s="75">
        <v>-95934500</v>
      </c>
      <c r="U45" s="75"/>
      <c r="V45" s="75">
        <f t="shared" si="1"/>
        <v>-95934500</v>
      </c>
      <c r="W45" s="81" t="s">
        <v>1019</v>
      </c>
      <c r="X45" s="80"/>
      <c r="Y45" s="92">
        <f t="shared" si="43"/>
        <v>0</v>
      </c>
      <c r="Z45" s="319">
        <f t="shared" si="43"/>
        <v>0</v>
      </c>
      <c r="AA45" s="319">
        <f t="shared" si="43"/>
        <v>0</v>
      </c>
      <c r="AB45" s="320">
        <f t="shared" si="7"/>
        <v>-95934500</v>
      </c>
      <c r="AC45" s="309">
        <f t="shared" si="8"/>
        <v>0</v>
      </c>
      <c r="AD45" s="319">
        <f t="shared" si="30"/>
        <v>-95934500</v>
      </c>
      <c r="AE45" s="326">
        <f t="shared" si="17"/>
        <v>0</v>
      </c>
      <c r="AF45" s="320">
        <f t="shared" si="29"/>
        <v>0</v>
      </c>
      <c r="AG45" s="173">
        <f t="shared" si="9"/>
        <v>-95934500</v>
      </c>
      <c r="AH45" s="309">
        <f t="shared" si="10"/>
        <v>0</v>
      </c>
      <c r="AI45" s="318">
        <f t="shared" si="44"/>
        <v>0</v>
      </c>
      <c r="AJ45" s="319">
        <f t="shared" si="44"/>
        <v>0</v>
      </c>
      <c r="AK45" s="319">
        <f t="shared" si="44"/>
        <v>0</v>
      </c>
      <c r="AL45" s="320">
        <f t="shared" si="11"/>
        <v>-95934500</v>
      </c>
      <c r="AM45" s="309">
        <f t="shared" si="12"/>
        <v>0</v>
      </c>
      <c r="AN45" s="319">
        <f t="shared" si="18"/>
        <v>-95934500</v>
      </c>
      <c r="AO45" s="319">
        <f t="shared" si="19"/>
        <v>0</v>
      </c>
      <c r="AP45" s="319">
        <f t="shared" si="13"/>
        <v>0</v>
      </c>
      <c r="AQ45" s="173">
        <f t="shared" si="14"/>
        <v>-95934500</v>
      </c>
      <c r="AR45" s="309">
        <f t="shared" si="15"/>
        <v>0</v>
      </c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 s="7"/>
      <c r="BH45" s="7"/>
      <c r="BI45" s="7"/>
      <c r="BJ45" s="7"/>
      <c r="BK45" s="7"/>
      <c r="BL45" s="7"/>
      <c r="BN45" s="278"/>
    </row>
    <row r="46" spans="1:66" s="16" customFormat="1" ht="12" customHeight="1" x14ac:dyDescent="0.25">
      <c r="A46" s="441">
        <v>10800621</v>
      </c>
      <c r="B46" s="295" t="str">
        <f t="shared" si="0"/>
        <v>10800621</v>
      </c>
      <c r="C46" s="363" t="s">
        <v>979</v>
      </c>
      <c r="D46" s="297" t="s">
        <v>158</v>
      </c>
      <c r="E46" s="297"/>
      <c r="F46" s="296">
        <v>43070</v>
      </c>
      <c r="G46" s="297"/>
      <c r="H46" s="298">
        <v>49908937.619999997</v>
      </c>
      <c r="I46" s="298">
        <v>49908937.619999997</v>
      </c>
      <c r="J46" s="298">
        <v>49908937.619999997</v>
      </c>
      <c r="K46" s="298">
        <v>49908937.619999997</v>
      </c>
      <c r="L46" s="298">
        <v>49908937.619999997</v>
      </c>
      <c r="M46" s="298">
        <v>49908937.619999997</v>
      </c>
      <c r="N46" s="298">
        <v>75762071.019999996</v>
      </c>
      <c r="O46" s="298">
        <v>75762071.019999996</v>
      </c>
      <c r="P46" s="298">
        <v>75762071.019999996</v>
      </c>
      <c r="Q46" s="298">
        <v>75762071.019999996</v>
      </c>
      <c r="R46" s="298">
        <v>75762071.019999996</v>
      </c>
      <c r="S46" s="298">
        <v>75762071.019999996</v>
      </c>
      <c r="T46" s="298">
        <v>75762071.019999996</v>
      </c>
      <c r="U46" s="298"/>
      <c r="V46" s="298">
        <f t="shared" si="1"/>
        <v>63912718.211666666</v>
      </c>
      <c r="W46" s="299"/>
      <c r="X46" s="442"/>
      <c r="Y46" s="443">
        <f t="shared" si="43"/>
        <v>0</v>
      </c>
      <c r="Z46" s="444">
        <f t="shared" si="43"/>
        <v>0</v>
      </c>
      <c r="AA46" s="444">
        <f t="shared" si="43"/>
        <v>0</v>
      </c>
      <c r="AB46" s="445">
        <f t="shared" si="7"/>
        <v>75762071.019999996</v>
      </c>
      <c r="AC46" s="446">
        <f t="shared" si="8"/>
        <v>0</v>
      </c>
      <c r="AD46" s="444">
        <f t="shared" si="30"/>
        <v>0</v>
      </c>
      <c r="AE46" s="447">
        <f t="shared" si="17"/>
        <v>0</v>
      </c>
      <c r="AF46" s="445">
        <f t="shared" si="29"/>
        <v>75762071.019999996</v>
      </c>
      <c r="AG46" s="448">
        <f t="shared" si="9"/>
        <v>75762071.019999996</v>
      </c>
      <c r="AH46" s="446">
        <f t="shared" si="10"/>
        <v>0</v>
      </c>
      <c r="AI46" s="449">
        <f t="shared" si="44"/>
        <v>0</v>
      </c>
      <c r="AJ46" s="444">
        <f t="shared" si="44"/>
        <v>0</v>
      </c>
      <c r="AK46" s="444">
        <f t="shared" si="44"/>
        <v>0</v>
      </c>
      <c r="AL46" s="445">
        <f t="shared" si="11"/>
        <v>63912718.211666666</v>
      </c>
      <c r="AM46" s="446">
        <f t="shared" si="12"/>
        <v>0</v>
      </c>
      <c r="AN46" s="444">
        <f t="shared" si="18"/>
        <v>0</v>
      </c>
      <c r="AO46" s="444">
        <f t="shared" si="19"/>
        <v>0</v>
      </c>
      <c r="AP46" s="444">
        <f t="shared" si="13"/>
        <v>63912718.211666666</v>
      </c>
      <c r="AQ46" s="448">
        <f t="shared" si="14"/>
        <v>63912718.211666666</v>
      </c>
      <c r="AR46" s="446">
        <f t="shared" si="15"/>
        <v>0</v>
      </c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 s="7"/>
      <c r="BH46" s="7"/>
      <c r="BI46" s="7"/>
      <c r="BJ46" s="7"/>
      <c r="BK46" s="7"/>
      <c r="BL46" s="7"/>
      <c r="BN46" s="278"/>
    </row>
    <row r="47" spans="1:66" s="16" customFormat="1" ht="12" customHeight="1" x14ac:dyDescent="0.25">
      <c r="A47" s="441">
        <v>10800631</v>
      </c>
      <c r="B47" s="295" t="str">
        <f t="shared" si="0"/>
        <v>10800631</v>
      </c>
      <c r="C47" s="363" t="s">
        <v>980</v>
      </c>
      <c r="D47" s="297" t="s">
        <v>158</v>
      </c>
      <c r="E47" s="297"/>
      <c r="F47" s="296">
        <v>43070</v>
      </c>
      <c r="G47" s="297"/>
      <c r="H47" s="298">
        <v>4589607.04</v>
      </c>
      <c r="I47" s="298">
        <v>4734503.43</v>
      </c>
      <c r="J47" s="298">
        <v>4879471.99</v>
      </c>
      <c r="K47" s="298">
        <v>5024813.01</v>
      </c>
      <c r="L47" s="298">
        <v>5165389.1399999997</v>
      </c>
      <c r="M47" s="298">
        <v>5305236.5</v>
      </c>
      <c r="N47" s="298">
        <v>5445453.8600000003</v>
      </c>
      <c r="O47" s="298">
        <v>5607803.2699999996</v>
      </c>
      <c r="P47" s="298">
        <v>5766867.5999999996</v>
      </c>
      <c r="Q47" s="298">
        <v>5766867.5999999996</v>
      </c>
      <c r="R47" s="298">
        <v>5766867.5999999996</v>
      </c>
      <c r="S47" s="298">
        <v>5766867.5999999996</v>
      </c>
      <c r="T47" s="298">
        <v>5766867.5999999996</v>
      </c>
      <c r="U47" s="298"/>
      <c r="V47" s="298">
        <f t="shared" si="1"/>
        <v>5367364.9100000011</v>
      </c>
      <c r="W47" s="299"/>
      <c r="X47" s="442"/>
      <c r="Y47" s="443">
        <f t="shared" si="43"/>
        <v>0</v>
      </c>
      <c r="Z47" s="444">
        <f t="shared" si="43"/>
        <v>0</v>
      </c>
      <c r="AA47" s="444">
        <f t="shared" si="43"/>
        <v>0</v>
      </c>
      <c r="AB47" s="445">
        <f t="shared" si="7"/>
        <v>5766867.5999999996</v>
      </c>
      <c r="AC47" s="446">
        <f t="shared" si="8"/>
        <v>0</v>
      </c>
      <c r="AD47" s="444">
        <f t="shared" si="30"/>
        <v>0</v>
      </c>
      <c r="AE47" s="447">
        <f t="shared" si="17"/>
        <v>0</v>
      </c>
      <c r="AF47" s="445">
        <f t="shared" si="29"/>
        <v>5766867.5999999996</v>
      </c>
      <c r="AG47" s="448">
        <f t="shared" si="9"/>
        <v>5766867.5999999996</v>
      </c>
      <c r="AH47" s="446">
        <f t="shared" si="10"/>
        <v>0</v>
      </c>
      <c r="AI47" s="449">
        <f t="shared" si="44"/>
        <v>0</v>
      </c>
      <c r="AJ47" s="444">
        <f t="shared" si="44"/>
        <v>0</v>
      </c>
      <c r="AK47" s="444">
        <f t="shared" si="44"/>
        <v>0</v>
      </c>
      <c r="AL47" s="445">
        <f t="shared" si="11"/>
        <v>5367364.9100000011</v>
      </c>
      <c r="AM47" s="446">
        <f t="shared" si="12"/>
        <v>0</v>
      </c>
      <c r="AN47" s="444">
        <f t="shared" si="18"/>
        <v>0</v>
      </c>
      <c r="AO47" s="444">
        <f t="shared" si="19"/>
        <v>0</v>
      </c>
      <c r="AP47" s="444">
        <f t="shared" si="13"/>
        <v>5367364.9100000011</v>
      </c>
      <c r="AQ47" s="448">
        <f t="shared" si="14"/>
        <v>5367364.9100000011</v>
      </c>
      <c r="AR47" s="446">
        <f t="shared" si="15"/>
        <v>0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 s="7"/>
      <c r="BH47" s="7"/>
      <c r="BI47" s="7"/>
      <c r="BJ47" s="7"/>
      <c r="BK47" s="7"/>
      <c r="BL47" s="7"/>
      <c r="BN47" s="278"/>
    </row>
    <row r="48" spans="1:66" s="16" customFormat="1" ht="12" customHeight="1" x14ac:dyDescent="0.25">
      <c r="A48" s="189">
        <v>10800641</v>
      </c>
      <c r="B48" s="184" t="str">
        <f t="shared" si="0"/>
        <v>10800641</v>
      </c>
      <c r="C48" s="398" t="s">
        <v>1206</v>
      </c>
      <c r="D48" s="179" t="s">
        <v>865</v>
      </c>
      <c r="E48" s="179"/>
      <c r="F48" s="185">
        <v>43800</v>
      </c>
      <c r="G48" s="179"/>
      <c r="H48" s="181">
        <v>11259325.99</v>
      </c>
      <c r="I48" s="181">
        <v>11257587.470000001</v>
      </c>
      <c r="J48" s="181">
        <v>11257587.470000001</v>
      </c>
      <c r="K48" s="181">
        <v>12688362.869999999</v>
      </c>
      <c r="L48" s="181">
        <v>12688362.869999999</v>
      </c>
      <c r="M48" s="181">
        <v>12688342.869999999</v>
      </c>
      <c r="N48" s="181">
        <v>20144509.690000001</v>
      </c>
      <c r="O48" s="181">
        <v>14564625.710000001</v>
      </c>
      <c r="P48" s="181">
        <v>14564625.710000001</v>
      </c>
      <c r="Q48" s="181">
        <v>14405561.380000001</v>
      </c>
      <c r="R48" s="181">
        <v>14405561.380000001</v>
      </c>
      <c r="S48" s="181">
        <v>14405561.380000001</v>
      </c>
      <c r="T48" s="181">
        <v>14405561.380000001</v>
      </c>
      <c r="U48" s="181"/>
      <c r="V48" s="181">
        <f t="shared" si="1"/>
        <v>13825261.040416665</v>
      </c>
      <c r="W48" s="204" t="s">
        <v>1019</v>
      </c>
      <c r="X48" s="226"/>
      <c r="Y48" s="409">
        <f t="shared" si="43"/>
        <v>0</v>
      </c>
      <c r="Z48" s="410">
        <f t="shared" si="43"/>
        <v>0</v>
      </c>
      <c r="AA48" s="410">
        <f t="shared" si="43"/>
        <v>0</v>
      </c>
      <c r="AB48" s="411">
        <f t="shared" si="7"/>
        <v>14405561.380000001</v>
      </c>
      <c r="AC48" s="412">
        <f t="shared" si="8"/>
        <v>0</v>
      </c>
      <c r="AD48" s="410">
        <f t="shared" si="30"/>
        <v>14405561.380000001</v>
      </c>
      <c r="AE48" s="413">
        <f t="shared" si="17"/>
        <v>0</v>
      </c>
      <c r="AF48" s="411">
        <f t="shared" si="29"/>
        <v>0</v>
      </c>
      <c r="AG48" s="414">
        <f t="shared" si="9"/>
        <v>14405561.380000001</v>
      </c>
      <c r="AH48" s="412">
        <f t="shared" si="10"/>
        <v>0</v>
      </c>
      <c r="AI48" s="415">
        <f t="shared" si="44"/>
        <v>0</v>
      </c>
      <c r="AJ48" s="410">
        <f t="shared" si="44"/>
        <v>0</v>
      </c>
      <c r="AK48" s="410">
        <f t="shared" si="44"/>
        <v>0</v>
      </c>
      <c r="AL48" s="411">
        <f t="shared" si="11"/>
        <v>13825261.040416665</v>
      </c>
      <c r="AM48" s="412">
        <f t="shared" si="12"/>
        <v>0</v>
      </c>
      <c r="AN48" s="410">
        <f t="shared" si="18"/>
        <v>13825261.040416665</v>
      </c>
      <c r="AO48" s="410">
        <f t="shared" si="19"/>
        <v>0</v>
      </c>
      <c r="AP48" s="410">
        <f t="shared" si="13"/>
        <v>0</v>
      </c>
      <c r="AQ48" s="414">
        <f t="shared" ref="AQ48" si="45">SUM(AN48:AP48)</f>
        <v>13825261.040416665</v>
      </c>
      <c r="AR48" s="412">
        <f t="shared" si="15"/>
        <v>0</v>
      </c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 s="7"/>
      <c r="BH48" s="7"/>
      <c r="BI48" s="7"/>
      <c r="BJ48" s="7"/>
      <c r="BK48" s="7"/>
      <c r="BL48" s="7"/>
      <c r="BN48" s="278"/>
    </row>
    <row r="49" spans="1:66" s="16" customFormat="1" ht="12" customHeight="1" x14ac:dyDescent="0.25">
      <c r="A49" s="128">
        <v>10800651</v>
      </c>
      <c r="B49" s="87" t="str">
        <f t="shared" si="0"/>
        <v>10800651</v>
      </c>
      <c r="C49" s="74" t="s">
        <v>1097</v>
      </c>
      <c r="D49" s="89" t="s">
        <v>158</v>
      </c>
      <c r="E49" s="89"/>
      <c r="F49" s="139">
        <v>43344</v>
      </c>
      <c r="G49" s="89"/>
      <c r="H49" s="75">
        <v>-87224442.969999999</v>
      </c>
      <c r="I49" s="75">
        <v>-87224442.969999999</v>
      </c>
      <c r="J49" s="75">
        <v>-87224442.969999999</v>
      </c>
      <c r="K49" s="75">
        <v>-87224442.969999999</v>
      </c>
      <c r="L49" s="75">
        <v>-155652868.28999999</v>
      </c>
      <c r="M49" s="75">
        <v>-155652868.28999999</v>
      </c>
      <c r="N49" s="75">
        <v>-155652868.28999999</v>
      </c>
      <c r="O49" s="75">
        <v>-155652868.28999999</v>
      </c>
      <c r="P49" s="75">
        <v>-155652868.28999999</v>
      </c>
      <c r="Q49" s="75">
        <v>-155652868.28999999</v>
      </c>
      <c r="R49" s="75">
        <v>-155652868.28999999</v>
      </c>
      <c r="S49" s="75">
        <v>-155652868.28999999</v>
      </c>
      <c r="T49" s="75">
        <v>-155652868.28999999</v>
      </c>
      <c r="U49" s="75"/>
      <c r="V49" s="75">
        <f t="shared" si="1"/>
        <v>-135694577.57166663</v>
      </c>
      <c r="W49" s="81"/>
      <c r="X49" s="335"/>
      <c r="Y49" s="92">
        <f t="shared" si="43"/>
        <v>0</v>
      </c>
      <c r="Z49" s="319">
        <f t="shared" si="43"/>
        <v>0</v>
      </c>
      <c r="AA49" s="319">
        <f t="shared" si="43"/>
        <v>0</v>
      </c>
      <c r="AB49" s="320">
        <f t="shared" si="7"/>
        <v>-155652868.28999999</v>
      </c>
      <c r="AC49" s="309">
        <f t="shared" si="8"/>
        <v>0</v>
      </c>
      <c r="AD49" s="319">
        <f t="shared" si="30"/>
        <v>0</v>
      </c>
      <c r="AE49" s="326">
        <f t="shared" si="17"/>
        <v>0</v>
      </c>
      <c r="AF49" s="320">
        <f t="shared" si="29"/>
        <v>-155652868.28999999</v>
      </c>
      <c r="AG49" s="173">
        <f t="shared" si="9"/>
        <v>-155652868.28999999</v>
      </c>
      <c r="AH49" s="309">
        <f t="shared" si="10"/>
        <v>0</v>
      </c>
      <c r="AI49" s="318">
        <f t="shared" si="44"/>
        <v>0</v>
      </c>
      <c r="AJ49" s="319">
        <f t="shared" si="44"/>
        <v>0</v>
      </c>
      <c r="AK49" s="319">
        <f t="shared" si="44"/>
        <v>0</v>
      </c>
      <c r="AL49" s="320">
        <f t="shared" si="11"/>
        <v>-135694577.57166663</v>
      </c>
      <c r="AM49" s="309">
        <f t="shared" si="12"/>
        <v>0</v>
      </c>
      <c r="AN49" s="319">
        <f t="shared" si="18"/>
        <v>0</v>
      </c>
      <c r="AO49" s="319">
        <f t="shared" si="19"/>
        <v>0</v>
      </c>
      <c r="AP49" s="319">
        <f t="shared" si="13"/>
        <v>-135694577.57166663</v>
      </c>
      <c r="AQ49" s="173">
        <f t="shared" ref="AQ49" si="46">SUM(AN49:AP49)</f>
        <v>-135694577.57166663</v>
      </c>
      <c r="AR49" s="309">
        <f t="shared" si="15"/>
        <v>0</v>
      </c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 s="7"/>
      <c r="BH49" s="7"/>
      <c r="BI49" s="7"/>
      <c r="BJ49" s="7"/>
      <c r="BK49" s="7"/>
      <c r="BL49" s="7"/>
      <c r="BN49" s="278"/>
    </row>
    <row r="50" spans="1:66" s="16" customFormat="1" ht="12" customHeight="1" x14ac:dyDescent="0.25">
      <c r="A50" s="122">
        <v>10800701</v>
      </c>
      <c r="B50" s="87" t="str">
        <f t="shared" si="0"/>
        <v>10800701</v>
      </c>
      <c r="C50" s="74" t="s">
        <v>981</v>
      </c>
      <c r="D50" s="89" t="s">
        <v>158</v>
      </c>
      <c r="E50" s="89"/>
      <c r="F50" s="139">
        <v>43070</v>
      </c>
      <c r="G50" s="89"/>
      <c r="H50" s="75">
        <v>49908937.619999997</v>
      </c>
      <c r="I50" s="75">
        <v>49908937.619999997</v>
      </c>
      <c r="J50" s="75">
        <v>49908937.619999997</v>
      </c>
      <c r="K50" s="75">
        <v>49908937.619999997</v>
      </c>
      <c r="L50" s="75">
        <v>49908937.619999997</v>
      </c>
      <c r="M50" s="75">
        <v>49908937.619999997</v>
      </c>
      <c r="N50" s="75">
        <v>75762071.019999996</v>
      </c>
      <c r="O50" s="75">
        <v>75762071.019999996</v>
      </c>
      <c r="P50" s="75">
        <v>75762071.019999996</v>
      </c>
      <c r="Q50" s="75">
        <v>75762071.019999996</v>
      </c>
      <c r="R50" s="75">
        <v>75762071.019999996</v>
      </c>
      <c r="S50" s="75">
        <v>75762071.019999996</v>
      </c>
      <c r="T50" s="75">
        <v>75762071.019999996</v>
      </c>
      <c r="U50" s="75"/>
      <c r="V50" s="75">
        <f t="shared" si="1"/>
        <v>63912718.211666666</v>
      </c>
      <c r="W50" s="81"/>
      <c r="X50" s="80"/>
      <c r="Y50" s="92">
        <f t="shared" si="43"/>
        <v>0</v>
      </c>
      <c r="Z50" s="319">
        <f t="shared" si="43"/>
        <v>0</v>
      </c>
      <c r="AA50" s="319">
        <f t="shared" si="43"/>
        <v>0</v>
      </c>
      <c r="AB50" s="320">
        <f t="shared" si="7"/>
        <v>75762071.019999996</v>
      </c>
      <c r="AC50" s="309">
        <f t="shared" si="8"/>
        <v>0</v>
      </c>
      <c r="AD50" s="319">
        <f t="shared" si="30"/>
        <v>0</v>
      </c>
      <c r="AE50" s="326">
        <f t="shared" si="17"/>
        <v>0</v>
      </c>
      <c r="AF50" s="320">
        <f t="shared" si="29"/>
        <v>75762071.019999996</v>
      </c>
      <c r="AG50" s="173">
        <f t="shared" si="9"/>
        <v>75762071.019999996</v>
      </c>
      <c r="AH50" s="309">
        <f t="shared" si="10"/>
        <v>0</v>
      </c>
      <c r="AI50" s="318">
        <f t="shared" si="44"/>
        <v>0</v>
      </c>
      <c r="AJ50" s="319">
        <f t="shared" si="44"/>
        <v>0</v>
      </c>
      <c r="AK50" s="319">
        <f t="shared" si="44"/>
        <v>0</v>
      </c>
      <c r="AL50" s="320">
        <f t="shared" si="11"/>
        <v>63912718.211666666</v>
      </c>
      <c r="AM50" s="309">
        <f t="shared" si="12"/>
        <v>0</v>
      </c>
      <c r="AN50" s="319">
        <f t="shared" si="18"/>
        <v>0</v>
      </c>
      <c r="AO50" s="319">
        <f t="shared" si="19"/>
        <v>0</v>
      </c>
      <c r="AP50" s="319">
        <f t="shared" si="13"/>
        <v>63912718.211666666</v>
      </c>
      <c r="AQ50" s="173">
        <f t="shared" si="14"/>
        <v>63912718.211666666</v>
      </c>
      <c r="AR50" s="309">
        <f t="shared" si="15"/>
        <v>0</v>
      </c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 s="7"/>
      <c r="BH50" s="7"/>
      <c r="BI50" s="7"/>
      <c r="BJ50" s="7"/>
      <c r="BK50" s="7"/>
      <c r="BL50" s="7"/>
      <c r="BN50" s="278"/>
    </row>
    <row r="51" spans="1:66" s="16" customFormat="1" ht="12" customHeight="1" x14ac:dyDescent="0.25">
      <c r="A51" s="122">
        <v>10800711</v>
      </c>
      <c r="B51" s="87" t="str">
        <f t="shared" si="0"/>
        <v>10800711</v>
      </c>
      <c r="C51" s="74" t="s">
        <v>982</v>
      </c>
      <c r="D51" s="89" t="s">
        <v>158</v>
      </c>
      <c r="E51" s="89"/>
      <c r="F51" s="139">
        <v>43070</v>
      </c>
      <c r="G51" s="89"/>
      <c r="H51" s="75">
        <v>-49908937.619999997</v>
      </c>
      <c r="I51" s="75">
        <v>-49908937.619999997</v>
      </c>
      <c r="J51" s="75">
        <v>-49908937.619999997</v>
      </c>
      <c r="K51" s="75">
        <v>-49908937.619999997</v>
      </c>
      <c r="L51" s="75">
        <v>-49908937.619999997</v>
      </c>
      <c r="M51" s="75">
        <v>-49908937.619999997</v>
      </c>
      <c r="N51" s="75">
        <v>-75762071.019999996</v>
      </c>
      <c r="O51" s="75">
        <v>-75762071.019999996</v>
      </c>
      <c r="P51" s="75">
        <v>-75762071.019999996</v>
      </c>
      <c r="Q51" s="75">
        <v>-75762071.019999996</v>
      </c>
      <c r="R51" s="75">
        <v>-75762071.019999996</v>
      </c>
      <c r="S51" s="75">
        <v>-75762071.019999996</v>
      </c>
      <c r="T51" s="75">
        <v>-75762071.019999996</v>
      </c>
      <c r="U51" s="75"/>
      <c r="V51" s="75">
        <f t="shared" si="1"/>
        <v>-63912718.211666666</v>
      </c>
      <c r="W51" s="81"/>
      <c r="X51" s="80"/>
      <c r="Y51" s="92">
        <f t="shared" si="43"/>
        <v>0</v>
      </c>
      <c r="Z51" s="319">
        <f t="shared" si="43"/>
        <v>0</v>
      </c>
      <c r="AA51" s="319">
        <f t="shared" si="43"/>
        <v>0</v>
      </c>
      <c r="AB51" s="320">
        <f t="shared" si="7"/>
        <v>-75762071.019999996</v>
      </c>
      <c r="AC51" s="309">
        <f t="shared" si="8"/>
        <v>0</v>
      </c>
      <c r="AD51" s="319">
        <f t="shared" si="30"/>
        <v>0</v>
      </c>
      <c r="AE51" s="326">
        <f t="shared" si="17"/>
        <v>0</v>
      </c>
      <c r="AF51" s="320">
        <f t="shared" si="29"/>
        <v>-75762071.019999996</v>
      </c>
      <c r="AG51" s="173">
        <f t="shared" si="9"/>
        <v>-75762071.019999996</v>
      </c>
      <c r="AH51" s="309">
        <f t="shared" si="10"/>
        <v>0</v>
      </c>
      <c r="AI51" s="318">
        <f t="shared" si="44"/>
        <v>0</v>
      </c>
      <c r="AJ51" s="319">
        <f t="shared" si="44"/>
        <v>0</v>
      </c>
      <c r="AK51" s="319">
        <f t="shared" si="44"/>
        <v>0</v>
      </c>
      <c r="AL51" s="320">
        <f t="shared" si="11"/>
        <v>-63912718.211666666</v>
      </c>
      <c r="AM51" s="309">
        <f t="shared" si="12"/>
        <v>0</v>
      </c>
      <c r="AN51" s="319">
        <f t="shared" si="18"/>
        <v>0</v>
      </c>
      <c r="AO51" s="319">
        <f t="shared" si="19"/>
        <v>0</v>
      </c>
      <c r="AP51" s="319">
        <f t="shared" si="13"/>
        <v>-63912718.211666666</v>
      </c>
      <c r="AQ51" s="173">
        <f t="shared" si="14"/>
        <v>-63912718.211666666</v>
      </c>
      <c r="AR51" s="309">
        <f t="shared" si="15"/>
        <v>0</v>
      </c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 s="7"/>
      <c r="BH51" s="7"/>
      <c r="BI51" s="7"/>
      <c r="BJ51" s="7"/>
      <c r="BK51" s="7"/>
      <c r="BL51" s="7"/>
      <c r="BN51" s="278"/>
    </row>
    <row r="52" spans="1:66" s="16" customFormat="1" ht="12" customHeight="1" x14ac:dyDescent="0.25">
      <c r="A52" s="189">
        <v>10800731</v>
      </c>
      <c r="B52" s="184" t="str">
        <f t="shared" si="0"/>
        <v>10800731</v>
      </c>
      <c r="C52" s="178" t="s">
        <v>1195</v>
      </c>
      <c r="D52" s="179" t="s">
        <v>158</v>
      </c>
      <c r="E52" s="179"/>
      <c r="F52" s="185">
        <v>43709</v>
      </c>
      <c r="G52" s="179"/>
      <c r="H52" s="181">
        <v>-82224442.969999999</v>
      </c>
      <c r="I52" s="181">
        <v>-82224442.969999999</v>
      </c>
      <c r="J52" s="181">
        <v>-82224442.969999999</v>
      </c>
      <c r="K52" s="181">
        <v>-82224442.969999999</v>
      </c>
      <c r="L52" s="181">
        <v>-110972218.59999999</v>
      </c>
      <c r="M52" s="181">
        <v>-110972218.59999999</v>
      </c>
      <c r="N52" s="181">
        <v>-110972218.59999999</v>
      </c>
      <c r="O52" s="181">
        <v>-110972218.59999999</v>
      </c>
      <c r="P52" s="181">
        <v>-110972218.59999999</v>
      </c>
      <c r="Q52" s="181">
        <v>-110972218.59999999</v>
      </c>
      <c r="R52" s="181">
        <v>-110972218.59999999</v>
      </c>
      <c r="S52" s="181">
        <v>-110972218.59999999</v>
      </c>
      <c r="T52" s="181">
        <v>-110972218.59999999</v>
      </c>
      <c r="U52" s="181"/>
      <c r="V52" s="181">
        <f t="shared" si="1"/>
        <v>-102587450.70791668</v>
      </c>
      <c r="W52" s="204"/>
      <c r="X52" s="226"/>
      <c r="Y52" s="409">
        <f t="shared" si="43"/>
        <v>0</v>
      </c>
      <c r="Z52" s="410">
        <f t="shared" si="43"/>
        <v>0</v>
      </c>
      <c r="AA52" s="410">
        <f t="shared" si="43"/>
        <v>0</v>
      </c>
      <c r="AB52" s="411">
        <f t="shared" si="7"/>
        <v>-110972218.59999999</v>
      </c>
      <c r="AC52" s="412">
        <f t="shared" si="8"/>
        <v>0</v>
      </c>
      <c r="AD52" s="410">
        <f t="shared" si="30"/>
        <v>0</v>
      </c>
      <c r="AE52" s="413">
        <f t="shared" si="17"/>
        <v>0</v>
      </c>
      <c r="AF52" s="411">
        <f t="shared" si="29"/>
        <v>-110972218.59999999</v>
      </c>
      <c r="AG52" s="414">
        <f t="shared" si="9"/>
        <v>-110972218.59999999</v>
      </c>
      <c r="AH52" s="412">
        <f t="shared" si="10"/>
        <v>0</v>
      </c>
      <c r="AI52" s="415">
        <f t="shared" si="44"/>
        <v>0</v>
      </c>
      <c r="AJ52" s="410">
        <f t="shared" si="44"/>
        <v>0</v>
      </c>
      <c r="AK52" s="410">
        <f t="shared" si="44"/>
        <v>0</v>
      </c>
      <c r="AL52" s="411">
        <f t="shared" si="11"/>
        <v>-102587450.70791668</v>
      </c>
      <c r="AM52" s="412">
        <f t="shared" si="12"/>
        <v>0</v>
      </c>
      <c r="AN52" s="410">
        <f t="shared" si="18"/>
        <v>0</v>
      </c>
      <c r="AO52" s="410">
        <f t="shared" si="19"/>
        <v>0</v>
      </c>
      <c r="AP52" s="410">
        <f t="shared" si="13"/>
        <v>-102587450.70791668</v>
      </c>
      <c r="AQ52" s="414">
        <f t="shared" ref="AQ52" si="47">SUM(AN52:AP52)</f>
        <v>-102587450.70791668</v>
      </c>
      <c r="AR52" s="412">
        <f t="shared" si="15"/>
        <v>0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 s="7"/>
      <c r="BH52" s="7"/>
      <c r="BI52" s="7"/>
      <c r="BJ52" s="7"/>
      <c r="BK52" s="7"/>
      <c r="BL52" s="7"/>
      <c r="BN52" s="278"/>
    </row>
    <row r="53" spans="1:66" s="16" customFormat="1" ht="12" customHeight="1" x14ac:dyDescent="0.25">
      <c r="A53" s="122">
        <v>10800741</v>
      </c>
      <c r="B53" s="87" t="str">
        <f t="shared" si="0"/>
        <v>10800741</v>
      </c>
      <c r="C53" s="74" t="s">
        <v>983</v>
      </c>
      <c r="D53" s="89" t="s">
        <v>158</v>
      </c>
      <c r="E53" s="89"/>
      <c r="F53" s="139">
        <v>43070</v>
      </c>
      <c r="G53" s="89"/>
      <c r="H53" s="75">
        <v>4589607.04</v>
      </c>
      <c r="I53" s="75">
        <v>4734503.43</v>
      </c>
      <c r="J53" s="75">
        <v>4879471.99</v>
      </c>
      <c r="K53" s="75">
        <v>5024813.01</v>
      </c>
      <c r="L53" s="75">
        <v>5165389.1399999997</v>
      </c>
      <c r="M53" s="75">
        <v>5305236.5</v>
      </c>
      <c r="N53" s="75">
        <v>5445453.8600000003</v>
      </c>
      <c r="O53" s="75">
        <v>5607803.2699999996</v>
      </c>
      <c r="P53" s="75">
        <v>5766867.5999999996</v>
      </c>
      <c r="Q53" s="75">
        <v>5925878.4699999997</v>
      </c>
      <c r="R53" s="75">
        <v>6084655.0899999999</v>
      </c>
      <c r="S53" s="75">
        <v>6242490.54</v>
      </c>
      <c r="T53" s="75">
        <v>6399639.75</v>
      </c>
      <c r="U53" s="75"/>
      <c r="V53" s="75">
        <f t="shared" si="1"/>
        <v>5473098.8579166671</v>
      </c>
      <c r="W53" s="81"/>
      <c r="X53" s="80"/>
      <c r="Y53" s="92">
        <f t="shared" si="43"/>
        <v>0</v>
      </c>
      <c r="Z53" s="319">
        <f t="shared" si="43"/>
        <v>0</v>
      </c>
      <c r="AA53" s="319">
        <f t="shared" si="43"/>
        <v>0</v>
      </c>
      <c r="AB53" s="320">
        <f t="shared" si="7"/>
        <v>6399639.75</v>
      </c>
      <c r="AC53" s="309">
        <f t="shared" si="8"/>
        <v>0</v>
      </c>
      <c r="AD53" s="319">
        <f t="shared" si="30"/>
        <v>0</v>
      </c>
      <c r="AE53" s="326">
        <f t="shared" si="17"/>
        <v>0</v>
      </c>
      <c r="AF53" s="320">
        <f t="shared" si="29"/>
        <v>6399639.75</v>
      </c>
      <c r="AG53" s="173">
        <f t="shared" si="9"/>
        <v>6399639.75</v>
      </c>
      <c r="AH53" s="309">
        <f t="shared" si="10"/>
        <v>0</v>
      </c>
      <c r="AI53" s="318">
        <f t="shared" si="44"/>
        <v>0</v>
      </c>
      <c r="AJ53" s="319">
        <f t="shared" si="44"/>
        <v>0</v>
      </c>
      <c r="AK53" s="319">
        <f t="shared" si="44"/>
        <v>0</v>
      </c>
      <c r="AL53" s="320">
        <f t="shared" si="11"/>
        <v>5473098.8579166671</v>
      </c>
      <c r="AM53" s="309">
        <f t="shared" si="12"/>
        <v>0</v>
      </c>
      <c r="AN53" s="319">
        <f t="shared" si="18"/>
        <v>0</v>
      </c>
      <c r="AO53" s="319">
        <f t="shared" si="19"/>
        <v>0</v>
      </c>
      <c r="AP53" s="319">
        <f t="shared" si="13"/>
        <v>5473098.8579166671</v>
      </c>
      <c r="AQ53" s="173">
        <f t="shared" si="14"/>
        <v>5473098.8579166671</v>
      </c>
      <c r="AR53" s="309">
        <f t="shared" si="15"/>
        <v>0</v>
      </c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 s="7"/>
      <c r="BH53" s="7"/>
      <c r="BI53" s="7"/>
      <c r="BJ53" s="7"/>
      <c r="BK53" s="7"/>
      <c r="BL53" s="7"/>
      <c r="BN53" s="278"/>
    </row>
    <row r="54" spans="1:66" s="16" customFormat="1" ht="12" customHeight="1" x14ac:dyDescent="0.25">
      <c r="A54" s="122">
        <v>10800751</v>
      </c>
      <c r="B54" s="87" t="str">
        <f t="shared" si="0"/>
        <v>10800751</v>
      </c>
      <c r="C54" s="74" t="s">
        <v>984</v>
      </c>
      <c r="D54" s="89" t="s">
        <v>158</v>
      </c>
      <c r="E54" s="89"/>
      <c r="F54" s="139">
        <v>43070</v>
      </c>
      <c r="G54" s="89"/>
      <c r="H54" s="75">
        <v>-4589607.04</v>
      </c>
      <c r="I54" s="75">
        <v>-4734503.43</v>
      </c>
      <c r="J54" s="75">
        <v>-4879471.99</v>
      </c>
      <c r="K54" s="75">
        <v>-5024813.01</v>
      </c>
      <c r="L54" s="75">
        <v>-5165389.1399999997</v>
      </c>
      <c r="M54" s="75">
        <v>-5305236.5</v>
      </c>
      <c r="N54" s="75">
        <v>-5445453.8600000003</v>
      </c>
      <c r="O54" s="75">
        <v>-5607803.2699999996</v>
      </c>
      <c r="P54" s="75">
        <v>-5766867.5999999996</v>
      </c>
      <c r="Q54" s="75">
        <v>-5766867.5999999996</v>
      </c>
      <c r="R54" s="75">
        <v>-5766867.5999999996</v>
      </c>
      <c r="S54" s="75">
        <v>-5766867.5999999996</v>
      </c>
      <c r="T54" s="75">
        <v>-5766867.5999999996</v>
      </c>
      <c r="U54" s="75"/>
      <c r="V54" s="75">
        <f t="shared" si="1"/>
        <v>-5367364.9100000011</v>
      </c>
      <c r="W54" s="81"/>
      <c r="X54" s="80"/>
      <c r="Y54" s="92">
        <f t="shared" si="43"/>
        <v>0</v>
      </c>
      <c r="Z54" s="319">
        <f t="shared" si="43"/>
        <v>0</v>
      </c>
      <c r="AA54" s="319">
        <f t="shared" si="43"/>
        <v>0</v>
      </c>
      <c r="AB54" s="320">
        <f t="shared" si="7"/>
        <v>-5766867.5999999996</v>
      </c>
      <c r="AC54" s="309">
        <f t="shared" si="8"/>
        <v>0</v>
      </c>
      <c r="AD54" s="319">
        <f t="shared" si="30"/>
        <v>0</v>
      </c>
      <c r="AE54" s="326">
        <f t="shared" si="17"/>
        <v>0</v>
      </c>
      <c r="AF54" s="320">
        <f t="shared" si="29"/>
        <v>-5766867.5999999996</v>
      </c>
      <c r="AG54" s="173">
        <f t="shared" si="9"/>
        <v>-5766867.5999999996</v>
      </c>
      <c r="AH54" s="309">
        <f t="shared" si="10"/>
        <v>0</v>
      </c>
      <c r="AI54" s="318">
        <f t="shared" si="44"/>
        <v>0</v>
      </c>
      <c r="AJ54" s="319">
        <f t="shared" si="44"/>
        <v>0</v>
      </c>
      <c r="AK54" s="319">
        <f t="shared" si="44"/>
        <v>0</v>
      </c>
      <c r="AL54" s="320">
        <f t="shared" si="11"/>
        <v>-5367364.9100000011</v>
      </c>
      <c r="AM54" s="309">
        <f t="shared" si="12"/>
        <v>0</v>
      </c>
      <c r="AN54" s="319">
        <f t="shared" si="18"/>
        <v>0</v>
      </c>
      <c r="AO54" s="319">
        <f t="shared" si="19"/>
        <v>0</v>
      </c>
      <c r="AP54" s="319">
        <f t="shared" si="13"/>
        <v>-5367364.9100000011</v>
      </c>
      <c r="AQ54" s="173">
        <f t="shared" si="14"/>
        <v>-5367364.9100000011</v>
      </c>
      <c r="AR54" s="309">
        <f t="shared" si="15"/>
        <v>0</v>
      </c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 s="7"/>
      <c r="BH54" s="7"/>
      <c r="BI54" s="7"/>
      <c r="BJ54" s="7"/>
      <c r="BK54" s="7"/>
      <c r="BL54" s="7"/>
      <c r="BN54" s="278"/>
    </row>
    <row r="55" spans="1:66" s="16" customFormat="1" ht="12" customHeight="1" x14ac:dyDescent="0.25">
      <c r="A55" s="189">
        <v>10800761</v>
      </c>
      <c r="B55" s="184" t="str">
        <f t="shared" si="0"/>
        <v>10800761</v>
      </c>
      <c r="C55" s="398" t="s">
        <v>1207</v>
      </c>
      <c r="D55" s="179" t="s">
        <v>158</v>
      </c>
      <c r="E55" s="179"/>
      <c r="F55" s="185">
        <v>43800</v>
      </c>
      <c r="G55" s="179"/>
      <c r="H55" s="181">
        <v>-11259325.99</v>
      </c>
      <c r="I55" s="181">
        <v>-11257587.470000001</v>
      </c>
      <c r="J55" s="181">
        <v>-11257587.470000001</v>
      </c>
      <c r="K55" s="181">
        <v>-12688342.869999999</v>
      </c>
      <c r="L55" s="181">
        <v>-12688342.869999999</v>
      </c>
      <c r="M55" s="181">
        <v>-12688342.869999999</v>
      </c>
      <c r="N55" s="181">
        <v>-20144509.690000001</v>
      </c>
      <c r="O55" s="181">
        <v>-14564625.710000001</v>
      </c>
      <c r="P55" s="181">
        <v>-14564625.710000001</v>
      </c>
      <c r="Q55" s="181">
        <v>-14405561.380000001</v>
      </c>
      <c r="R55" s="181">
        <v>-14405561.380000001</v>
      </c>
      <c r="S55" s="181">
        <v>-14405561.380000001</v>
      </c>
      <c r="T55" s="181">
        <v>-14405561.380000001</v>
      </c>
      <c r="U55" s="181"/>
      <c r="V55" s="181">
        <f t="shared" si="1"/>
        <v>-13825257.707083331</v>
      </c>
      <c r="W55" s="204"/>
      <c r="X55" s="226"/>
      <c r="Y55" s="409">
        <f t="shared" si="43"/>
        <v>0</v>
      </c>
      <c r="Z55" s="410">
        <f t="shared" si="43"/>
        <v>0</v>
      </c>
      <c r="AA55" s="410">
        <f t="shared" si="43"/>
        <v>0</v>
      </c>
      <c r="AB55" s="411">
        <f t="shared" si="7"/>
        <v>-14405561.380000001</v>
      </c>
      <c r="AC55" s="412">
        <f t="shared" si="8"/>
        <v>0</v>
      </c>
      <c r="AD55" s="410">
        <f t="shared" si="30"/>
        <v>0</v>
      </c>
      <c r="AE55" s="413">
        <f t="shared" si="17"/>
        <v>0</v>
      </c>
      <c r="AF55" s="411">
        <f t="shared" si="29"/>
        <v>-14405561.380000001</v>
      </c>
      <c r="AG55" s="414">
        <f t="shared" si="9"/>
        <v>-14405561.380000001</v>
      </c>
      <c r="AH55" s="412">
        <f t="shared" si="10"/>
        <v>0</v>
      </c>
      <c r="AI55" s="415">
        <f t="shared" si="44"/>
        <v>0</v>
      </c>
      <c r="AJ55" s="410">
        <f t="shared" si="44"/>
        <v>0</v>
      </c>
      <c r="AK55" s="410">
        <f t="shared" si="44"/>
        <v>0</v>
      </c>
      <c r="AL55" s="411">
        <f t="shared" si="11"/>
        <v>-13825257.707083331</v>
      </c>
      <c r="AM55" s="412">
        <f t="shared" si="12"/>
        <v>0</v>
      </c>
      <c r="AN55" s="410">
        <f t="shared" si="18"/>
        <v>0</v>
      </c>
      <c r="AO55" s="410">
        <f t="shared" si="19"/>
        <v>0</v>
      </c>
      <c r="AP55" s="410">
        <f t="shared" si="13"/>
        <v>-13825257.707083331</v>
      </c>
      <c r="AQ55" s="414">
        <f t="shared" si="14"/>
        <v>-13825257.707083331</v>
      </c>
      <c r="AR55" s="412">
        <f t="shared" si="15"/>
        <v>0</v>
      </c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 s="7"/>
      <c r="BH55" s="7"/>
      <c r="BI55" s="7"/>
      <c r="BJ55" s="7"/>
      <c r="BK55" s="7"/>
      <c r="BL55" s="7"/>
      <c r="BN55" s="278"/>
    </row>
    <row r="56" spans="1:66" s="16" customFormat="1" ht="12" customHeight="1" x14ac:dyDescent="0.25">
      <c r="A56" s="189">
        <v>10800771</v>
      </c>
      <c r="B56" s="184" t="str">
        <f t="shared" si="0"/>
        <v>10800771</v>
      </c>
      <c r="C56" s="398" t="s">
        <v>1208</v>
      </c>
      <c r="D56" s="179" t="s">
        <v>1276</v>
      </c>
      <c r="E56" s="179"/>
      <c r="F56" s="185">
        <v>43800</v>
      </c>
      <c r="G56" s="179"/>
      <c r="H56" s="181">
        <v>11257587.470000001</v>
      </c>
      <c r="I56" s="181">
        <v>11257587.470000001</v>
      </c>
      <c r="J56" s="181">
        <v>11257587.470000001</v>
      </c>
      <c r="K56" s="181">
        <v>12688342.869999999</v>
      </c>
      <c r="L56" s="181">
        <v>12688342.869999999</v>
      </c>
      <c r="M56" s="181">
        <v>12688342.869999999</v>
      </c>
      <c r="N56" s="181">
        <v>20144509.690000001</v>
      </c>
      <c r="O56" s="181">
        <v>20144509.690000001</v>
      </c>
      <c r="P56" s="181">
        <v>20144509.690000001</v>
      </c>
      <c r="Q56" s="181">
        <v>20187525.27</v>
      </c>
      <c r="R56" s="181">
        <v>20187525.27</v>
      </c>
      <c r="S56" s="181">
        <v>18087525.27</v>
      </c>
      <c r="T56" s="181">
        <v>18087525.27</v>
      </c>
      <c r="U56" s="181"/>
      <c r="V56" s="181">
        <f t="shared" si="1"/>
        <v>16179072.066666668</v>
      </c>
      <c r="W56" s="204"/>
      <c r="X56" s="226"/>
      <c r="Y56" s="409">
        <f t="shared" si="43"/>
        <v>18087525.27</v>
      </c>
      <c r="Z56" s="410">
        <f t="shared" si="43"/>
        <v>0</v>
      </c>
      <c r="AA56" s="410">
        <f t="shared" si="43"/>
        <v>0</v>
      </c>
      <c r="AB56" s="411">
        <f t="shared" si="7"/>
        <v>0</v>
      </c>
      <c r="AC56" s="412">
        <f t="shared" si="8"/>
        <v>0</v>
      </c>
      <c r="AD56" s="410">
        <f t="shared" si="30"/>
        <v>0</v>
      </c>
      <c r="AE56" s="413">
        <f t="shared" si="17"/>
        <v>0</v>
      </c>
      <c r="AF56" s="411">
        <f t="shared" si="29"/>
        <v>0</v>
      </c>
      <c r="AG56" s="414">
        <f t="shared" si="9"/>
        <v>0</v>
      </c>
      <c r="AH56" s="412">
        <f t="shared" si="10"/>
        <v>0</v>
      </c>
      <c r="AI56" s="415">
        <f t="shared" si="44"/>
        <v>16179072.066666668</v>
      </c>
      <c r="AJ56" s="410">
        <f t="shared" si="44"/>
        <v>0</v>
      </c>
      <c r="AK56" s="410">
        <f t="shared" si="44"/>
        <v>0</v>
      </c>
      <c r="AL56" s="411">
        <f t="shared" si="11"/>
        <v>0</v>
      </c>
      <c r="AM56" s="412">
        <f t="shared" si="12"/>
        <v>0</v>
      </c>
      <c r="AN56" s="410">
        <f t="shared" si="18"/>
        <v>0</v>
      </c>
      <c r="AO56" s="410">
        <f t="shared" si="19"/>
        <v>0</v>
      </c>
      <c r="AP56" s="410">
        <f t="shared" si="13"/>
        <v>0</v>
      </c>
      <c r="AQ56" s="414">
        <f t="shared" si="14"/>
        <v>0</v>
      </c>
      <c r="AR56" s="412">
        <f t="shared" si="15"/>
        <v>0</v>
      </c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 s="7"/>
      <c r="BH56" s="7"/>
      <c r="BI56" s="7"/>
      <c r="BJ56" s="7"/>
      <c r="BK56" s="7"/>
      <c r="BL56" s="7"/>
      <c r="BN56" s="278"/>
    </row>
    <row r="57" spans="1:66" s="16" customFormat="1" ht="12" customHeight="1" x14ac:dyDescent="0.25">
      <c r="A57" s="128">
        <v>10800791</v>
      </c>
      <c r="B57" s="87" t="str">
        <f t="shared" si="0"/>
        <v>10800791</v>
      </c>
      <c r="C57" s="74" t="s">
        <v>1098</v>
      </c>
      <c r="D57" s="89" t="s">
        <v>158</v>
      </c>
      <c r="E57" s="89"/>
      <c r="F57" s="139">
        <v>43344</v>
      </c>
      <c r="G57" s="89"/>
      <c r="H57" s="75">
        <v>5000000</v>
      </c>
      <c r="I57" s="75">
        <v>5000000</v>
      </c>
      <c r="J57" s="75">
        <v>5000000</v>
      </c>
      <c r="K57" s="75">
        <v>5000000</v>
      </c>
      <c r="L57" s="75">
        <v>5000000</v>
      </c>
      <c r="M57" s="75">
        <v>5000000</v>
      </c>
      <c r="N57" s="75">
        <v>5000000</v>
      </c>
      <c r="O57" s="75">
        <v>5000000</v>
      </c>
      <c r="P57" s="75">
        <v>5000000</v>
      </c>
      <c r="Q57" s="75">
        <v>5000000</v>
      </c>
      <c r="R57" s="75">
        <v>5000000</v>
      </c>
      <c r="S57" s="75">
        <v>5000000</v>
      </c>
      <c r="T57" s="75">
        <v>5000000</v>
      </c>
      <c r="U57" s="75"/>
      <c r="V57" s="75">
        <f t="shared" si="1"/>
        <v>5000000</v>
      </c>
      <c r="W57" s="81"/>
      <c r="X57" s="335"/>
      <c r="Y57" s="92">
        <f t="shared" si="43"/>
        <v>0</v>
      </c>
      <c r="Z57" s="319">
        <f t="shared" si="43"/>
        <v>0</v>
      </c>
      <c r="AA57" s="319">
        <f t="shared" si="43"/>
        <v>0</v>
      </c>
      <c r="AB57" s="320">
        <f t="shared" si="7"/>
        <v>5000000</v>
      </c>
      <c r="AC57" s="309">
        <f t="shared" si="8"/>
        <v>0</v>
      </c>
      <c r="AD57" s="319">
        <f t="shared" si="30"/>
        <v>0</v>
      </c>
      <c r="AE57" s="326">
        <f t="shared" si="17"/>
        <v>0</v>
      </c>
      <c r="AF57" s="320">
        <f t="shared" si="29"/>
        <v>5000000</v>
      </c>
      <c r="AG57" s="173">
        <f t="shared" si="9"/>
        <v>5000000</v>
      </c>
      <c r="AH57" s="309">
        <f t="shared" si="10"/>
        <v>0</v>
      </c>
      <c r="AI57" s="318">
        <f t="shared" si="44"/>
        <v>0</v>
      </c>
      <c r="AJ57" s="319">
        <f t="shared" si="44"/>
        <v>0</v>
      </c>
      <c r="AK57" s="319">
        <f t="shared" si="44"/>
        <v>0</v>
      </c>
      <c r="AL57" s="320">
        <f t="shared" si="11"/>
        <v>5000000</v>
      </c>
      <c r="AM57" s="309">
        <f t="shared" si="12"/>
        <v>0</v>
      </c>
      <c r="AN57" s="319">
        <f t="shared" si="18"/>
        <v>0</v>
      </c>
      <c r="AO57" s="319">
        <f t="shared" si="19"/>
        <v>0</v>
      </c>
      <c r="AP57" s="319">
        <f t="shared" si="13"/>
        <v>5000000</v>
      </c>
      <c r="AQ57" s="173">
        <f t="shared" ref="AQ57" si="48">SUM(AN57:AP57)</f>
        <v>5000000</v>
      </c>
      <c r="AR57" s="309">
        <f t="shared" si="15"/>
        <v>0</v>
      </c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 s="7"/>
      <c r="BH57" s="7"/>
      <c r="BI57" s="7"/>
      <c r="BJ57" s="7"/>
      <c r="BK57" s="7"/>
      <c r="BL57" s="7"/>
      <c r="BN57" s="278"/>
    </row>
    <row r="58" spans="1:66" s="16" customFormat="1" ht="12" customHeight="1" x14ac:dyDescent="0.25">
      <c r="A58" s="189">
        <v>10800801</v>
      </c>
      <c r="B58" s="184" t="str">
        <f t="shared" si="0"/>
        <v>10800801</v>
      </c>
      <c r="C58" s="178" t="s">
        <v>1196</v>
      </c>
      <c r="D58" s="179" t="s">
        <v>158</v>
      </c>
      <c r="E58" s="179"/>
      <c r="F58" s="185">
        <v>43709</v>
      </c>
      <c r="G58" s="179"/>
      <c r="H58" s="181">
        <v>82224442.969999999</v>
      </c>
      <c r="I58" s="181">
        <v>82224442.969999999</v>
      </c>
      <c r="J58" s="181">
        <v>82224442.969999999</v>
      </c>
      <c r="K58" s="181">
        <v>82224442.969999999</v>
      </c>
      <c r="L58" s="181">
        <v>110972218.59999999</v>
      </c>
      <c r="M58" s="181">
        <v>110972218.59999999</v>
      </c>
      <c r="N58" s="181">
        <v>110972218.59999999</v>
      </c>
      <c r="O58" s="181">
        <v>110972218.59999999</v>
      </c>
      <c r="P58" s="181">
        <v>110972218.59999999</v>
      </c>
      <c r="Q58" s="181">
        <v>110972218.59999999</v>
      </c>
      <c r="R58" s="181">
        <v>110972218.59999999</v>
      </c>
      <c r="S58" s="181">
        <v>110972218.59999999</v>
      </c>
      <c r="T58" s="181">
        <v>110972218.59999999</v>
      </c>
      <c r="U58" s="181"/>
      <c r="V58" s="181">
        <f t="shared" si="1"/>
        <v>102587450.70791668</v>
      </c>
      <c r="W58" s="204"/>
      <c r="X58" s="226"/>
      <c r="Y58" s="409">
        <f t="shared" si="43"/>
        <v>0</v>
      </c>
      <c r="Z58" s="410">
        <f t="shared" si="43"/>
        <v>0</v>
      </c>
      <c r="AA58" s="410">
        <f t="shared" si="43"/>
        <v>0</v>
      </c>
      <c r="AB58" s="411">
        <f t="shared" si="7"/>
        <v>110972218.59999999</v>
      </c>
      <c r="AC58" s="412">
        <f t="shared" si="8"/>
        <v>0</v>
      </c>
      <c r="AD58" s="410">
        <f t="shared" si="30"/>
        <v>0</v>
      </c>
      <c r="AE58" s="413">
        <f t="shared" si="17"/>
        <v>0</v>
      </c>
      <c r="AF58" s="411">
        <f t="shared" si="29"/>
        <v>110972218.59999999</v>
      </c>
      <c r="AG58" s="414">
        <f t="shared" si="9"/>
        <v>110972218.59999999</v>
      </c>
      <c r="AH58" s="412">
        <f t="shared" si="10"/>
        <v>0</v>
      </c>
      <c r="AI58" s="415">
        <f t="shared" si="44"/>
        <v>0</v>
      </c>
      <c r="AJ58" s="410">
        <f t="shared" si="44"/>
        <v>0</v>
      </c>
      <c r="AK58" s="410">
        <f t="shared" si="44"/>
        <v>0</v>
      </c>
      <c r="AL58" s="411">
        <f t="shared" si="11"/>
        <v>102587450.70791668</v>
      </c>
      <c r="AM58" s="412">
        <f t="shared" si="12"/>
        <v>0</v>
      </c>
      <c r="AN58" s="410">
        <f t="shared" si="18"/>
        <v>0</v>
      </c>
      <c r="AO58" s="410">
        <f t="shared" si="19"/>
        <v>0</v>
      </c>
      <c r="AP58" s="410">
        <f t="shared" si="13"/>
        <v>102587450.70791668</v>
      </c>
      <c r="AQ58" s="414">
        <f t="shared" ref="AQ58" si="49">SUM(AN58:AP58)</f>
        <v>102587450.70791668</v>
      </c>
      <c r="AR58" s="412">
        <f t="shared" si="15"/>
        <v>0</v>
      </c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 s="7"/>
      <c r="BH58" s="7"/>
      <c r="BI58" s="7"/>
      <c r="BJ58" s="7"/>
      <c r="BK58" s="7"/>
      <c r="BL58" s="7"/>
      <c r="BN58" s="278"/>
    </row>
    <row r="59" spans="1:66" s="16" customFormat="1" ht="12" customHeight="1" x14ac:dyDescent="0.25">
      <c r="A59" s="189">
        <v>10800811</v>
      </c>
      <c r="B59" s="184" t="str">
        <f t="shared" si="0"/>
        <v>10800811</v>
      </c>
      <c r="C59" s="178" t="s">
        <v>1391</v>
      </c>
      <c r="D59" s="179" t="s">
        <v>158</v>
      </c>
      <c r="E59" s="179"/>
      <c r="F59" s="185">
        <v>44197</v>
      </c>
      <c r="G59" s="179"/>
      <c r="H59" s="181"/>
      <c r="I59" s="181"/>
      <c r="J59" s="181"/>
      <c r="K59" s="181"/>
      <c r="L59" s="181"/>
      <c r="M59" s="181"/>
      <c r="N59" s="181"/>
      <c r="O59" s="181">
        <v>5579883.9800000004</v>
      </c>
      <c r="P59" s="181">
        <v>5579883.9800000004</v>
      </c>
      <c r="Q59" s="181">
        <v>5781963.8899999997</v>
      </c>
      <c r="R59" s="181">
        <v>5781963.8899999997</v>
      </c>
      <c r="S59" s="181">
        <v>3681963.89</v>
      </c>
      <c r="T59" s="181">
        <v>3681963.89</v>
      </c>
      <c r="U59" s="181"/>
      <c r="V59" s="181">
        <f t="shared" ref="V59:V60" si="50">(H59+T59+SUM(I59:S59)*2)/24</f>
        <v>2353886.7979166671</v>
      </c>
      <c r="W59" s="204"/>
      <c r="X59" s="226"/>
      <c r="Y59" s="409">
        <f t="shared" si="43"/>
        <v>0</v>
      </c>
      <c r="Z59" s="410">
        <f t="shared" si="43"/>
        <v>0</v>
      </c>
      <c r="AA59" s="410">
        <f t="shared" si="43"/>
        <v>0</v>
      </c>
      <c r="AB59" s="411">
        <f t="shared" ref="AB59:AB60" si="51">T59-SUM(Y59:AA59)</f>
        <v>3681963.89</v>
      </c>
      <c r="AC59" s="412">
        <f t="shared" ref="AC59:AC60" si="52">T59-SUM(Y59:AA59)-AB59</f>
        <v>0</v>
      </c>
      <c r="AD59" s="410">
        <f t="shared" si="30"/>
        <v>0</v>
      </c>
      <c r="AE59" s="413">
        <f t="shared" si="17"/>
        <v>0</v>
      </c>
      <c r="AF59" s="411">
        <f t="shared" si="29"/>
        <v>3681963.89</v>
      </c>
      <c r="AG59" s="414">
        <f t="shared" ref="AG59:AG60" si="53">SUM(AD59:AF59)</f>
        <v>3681963.89</v>
      </c>
      <c r="AH59" s="412">
        <f t="shared" ref="AH59:AH60" si="54">AG59-AB59</f>
        <v>0</v>
      </c>
      <c r="AI59" s="415">
        <f t="shared" si="44"/>
        <v>0</v>
      </c>
      <c r="AJ59" s="410">
        <f t="shared" si="44"/>
        <v>0</v>
      </c>
      <c r="AK59" s="410">
        <f t="shared" si="44"/>
        <v>0</v>
      </c>
      <c r="AL59" s="411">
        <f t="shared" ref="AL59:AL60" si="55">V59-SUM(AI59:AK59)</f>
        <v>2353886.7979166671</v>
      </c>
      <c r="AM59" s="412">
        <f t="shared" ref="AM59:AM60" si="56">V59-SUM(AI59:AK59)-AL59</f>
        <v>0</v>
      </c>
      <c r="AN59" s="410">
        <f t="shared" si="18"/>
        <v>0</v>
      </c>
      <c r="AO59" s="410">
        <f t="shared" si="19"/>
        <v>0</v>
      </c>
      <c r="AP59" s="410">
        <f t="shared" si="13"/>
        <v>2353886.7979166671</v>
      </c>
      <c r="AQ59" s="414">
        <f t="shared" ref="AQ59:AQ60" si="57">SUM(AN59:AP59)</f>
        <v>2353886.7979166671</v>
      </c>
      <c r="AR59" s="412">
        <f t="shared" ref="AR59:AR60" si="58">AQ59-AL59</f>
        <v>0</v>
      </c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 s="7"/>
      <c r="BH59" s="7"/>
      <c r="BI59" s="7"/>
      <c r="BJ59" s="7"/>
      <c r="BK59" s="7"/>
      <c r="BL59" s="7"/>
      <c r="BN59" s="278"/>
    </row>
    <row r="60" spans="1:66" s="16" customFormat="1" ht="12" customHeight="1" x14ac:dyDescent="0.25">
      <c r="A60" s="189">
        <v>10800821</v>
      </c>
      <c r="B60" s="184" t="str">
        <f t="shared" si="0"/>
        <v>10800821</v>
      </c>
      <c r="C60" s="178" t="s">
        <v>1392</v>
      </c>
      <c r="D60" s="179" t="s">
        <v>158</v>
      </c>
      <c r="E60" s="179"/>
      <c r="F60" s="185">
        <v>44197</v>
      </c>
      <c r="G60" s="179"/>
      <c r="H60" s="181"/>
      <c r="I60" s="181"/>
      <c r="J60" s="181"/>
      <c r="K60" s="181"/>
      <c r="L60" s="181"/>
      <c r="M60" s="181"/>
      <c r="N60" s="181"/>
      <c r="O60" s="181">
        <v>-5579883.9800000004</v>
      </c>
      <c r="P60" s="181">
        <v>-5579883.9800000004</v>
      </c>
      <c r="Q60" s="181">
        <v>-5781963.8899999997</v>
      </c>
      <c r="R60" s="181">
        <v>-5781963.8899999997</v>
      </c>
      <c r="S60" s="181">
        <v>-3681963.89</v>
      </c>
      <c r="T60" s="181">
        <v>-3681963.89</v>
      </c>
      <c r="U60" s="181"/>
      <c r="V60" s="181">
        <f t="shared" si="50"/>
        <v>-2353886.7979166671</v>
      </c>
      <c r="W60" s="204"/>
      <c r="X60" s="226"/>
      <c r="Y60" s="409">
        <f t="shared" si="43"/>
        <v>0</v>
      </c>
      <c r="Z60" s="410">
        <f t="shared" si="43"/>
        <v>0</v>
      </c>
      <c r="AA60" s="410">
        <f t="shared" si="43"/>
        <v>0</v>
      </c>
      <c r="AB60" s="411">
        <f t="shared" si="51"/>
        <v>-3681963.89</v>
      </c>
      <c r="AC60" s="412">
        <f t="shared" si="52"/>
        <v>0</v>
      </c>
      <c r="AD60" s="410">
        <f t="shared" si="30"/>
        <v>0</v>
      </c>
      <c r="AE60" s="413">
        <f t="shared" si="17"/>
        <v>0</v>
      </c>
      <c r="AF60" s="411">
        <f t="shared" si="29"/>
        <v>-3681963.89</v>
      </c>
      <c r="AG60" s="414">
        <f t="shared" si="53"/>
        <v>-3681963.89</v>
      </c>
      <c r="AH60" s="412">
        <f t="shared" si="54"/>
        <v>0</v>
      </c>
      <c r="AI60" s="415">
        <f t="shared" si="44"/>
        <v>0</v>
      </c>
      <c r="AJ60" s="410">
        <f t="shared" si="44"/>
        <v>0</v>
      </c>
      <c r="AK60" s="410">
        <f t="shared" si="44"/>
        <v>0</v>
      </c>
      <c r="AL60" s="411">
        <f t="shared" si="55"/>
        <v>-2353886.7979166671</v>
      </c>
      <c r="AM60" s="412">
        <f t="shared" si="56"/>
        <v>0</v>
      </c>
      <c r="AN60" s="410">
        <f t="shared" si="18"/>
        <v>0</v>
      </c>
      <c r="AO60" s="410">
        <f t="shared" si="19"/>
        <v>0</v>
      </c>
      <c r="AP60" s="410">
        <f t="shared" si="13"/>
        <v>-2353886.7979166671</v>
      </c>
      <c r="AQ60" s="414">
        <f t="shared" si="57"/>
        <v>-2353886.7979166671</v>
      </c>
      <c r="AR60" s="412">
        <f t="shared" si="58"/>
        <v>0</v>
      </c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 s="7"/>
      <c r="BH60" s="7"/>
      <c r="BI60" s="7"/>
      <c r="BJ60" s="7"/>
      <c r="BK60" s="7"/>
      <c r="BL60" s="7"/>
      <c r="BN60" s="278"/>
    </row>
    <row r="61" spans="1:66" s="16" customFormat="1" ht="12" customHeight="1" x14ac:dyDescent="0.25">
      <c r="A61" s="128">
        <v>10800861</v>
      </c>
      <c r="B61" s="87" t="str">
        <f t="shared" si="0"/>
        <v>10800861</v>
      </c>
      <c r="C61" s="74" t="s">
        <v>1099</v>
      </c>
      <c r="D61" s="89" t="s">
        <v>158</v>
      </c>
      <c r="E61" s="89"/>
      <c r="F61" s="139">
        <v>43344</v>
      </c>
      <c r="G61" s="89"/>
      <c r="H61" s="75">
        <v>5000000</v>
      </c>
      <c r="I61" s="75">
        <v>5000000</v>
      </c>
      <c r="J61" s="75">
        <v>5000000</v>
      </c>
      <c r="K61" s="75">
        <v>5000000</v>
      </c>
      <c r="L61" s="75">
        <v>5000000</v>
      </c>
      <c r="M61" s="75">
        <v>5000000</v>
      </c>
      <c r="N61" s="75">
        <v>5000000</v>
      </c>
      <c r="O61" s="75">
        <v>5000000</v>
      </c>
      <c r="P61" s="75">
        <v>5000000</v>
      </c>
      <c r="Q61" s="75">
        <v>5000000</v>
      </c>
      <c r="R61" s="75">
        <v>5000000</v>
      </c>
      <c r="S61" s="75">
        <v>5000000</v>
      </c>
      <c r="T61" s="75">
        <v>5000000</v>
      </c>
      <c r="U61" s="75"/>
      <c r="V61" s="75">
        <f t="shared" si="1"/>
        <v>5000000</v>
      </c>
      <c r="W61" s="81"/>
      <c r="X61" s="335"/>
      <c r="Y61" s="92">
        <f t="shared" si="43"/>
        <v>0</v>
      </c>
      <c r="Z61" s="319">
        <f t="shared" si="43"/>
        <v>0</v>
      </c>
      <c r="AA61" s="319">
        <f t="shared" si="43"/>
        <v>0</v>
      </c>
      <c r="AB61" s="320">
        <f t="shared" si="7"/>
        <v>5000000</v>
      </c>
      <c r="AC61" s="309">
        <f t="shared" si="8"/>
        <v>0</v>
      </c>
      <c r="AD61" s="319">
        <f t="shared" si="30"/>
        <v>0</v>
      </c>
      <c r="AE61" s="326">
        <f t="shared" si="17"/>
        <v>0</v>
      </c>
      <c r="AF61" s="320">
        <f t="shared" si="29"/>
        <v>5000000</v>
      </c>
      <c r="AG61" s="173">
        <f t="shared" si="9"/>
        <v>5000000</v>
      </c>
      <c r="AH61" s="309">
        <f t="shared" si="10"/>
        <v>0</v>
      </c>
      <c r="AI61" s="318">
        <f t="shared" si="44"/>
        <v>0</v>
      </c>
      <c r="AJ61" s="319">
        <f t="shared" si="44"/>
        <v>0</v>
      </c>
      <c r="AK61" s="319">
        <f t="shared" si="44"/>
        <v>0</v>
      </c>
      <c r="AL61" s="320">
        <f t="shared" si="11"/>
        <v>5000000</v>
      </c>
      <c r="AM61" s="309">
        <f t="shared" si="12"/>
        <v>0</v>
      </c>
      <c r="AN61" s="319">
        <f t="shared" si="18"/>
        <v>0</v>
      </c>
      <c r="AO61" s="319">
        <f t="shared" si="19"/>
        <v>0</v>
      </c>
      <c r="AP61" s="319">
        <f t="shared" si="13"/>
        <v>5000000</v>
      </c>
      <c r="AQ61" s="173">
        <f t="shared" ref="AQ61" si="59">SUM(AN61:AP61)</f>
        <v>5000000</v>
      </c>
      <c r="AR61" s="309">
        <f t="shared" si="15"/>
        <v>0</v>
      </c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 s="7"/>
      <c r="BH61" s="7"/>
      <c r="BI61" s="7"/>
      <c r="BJ61" s="7"/>
      <c r="BK61" s="7"/>
      <c r="BL61" s="7"/>
      <c r="BN61" s="278"/>
    </row>
    <row r="62" spans="1:66" s="16" customFormat="1" ht="12" customHeight="1" x14ac:dyDescent="0.25">
      <c r="A62" s="189">
        <v>10800871</v>
      </c>
      <c r="B62" s="184" t="str">
        <f t="shared" si="0"/>
        <v>10800871</v>
      </c>
      <c r="C62" s="178" t="s">
        <v>1403</v>
      </c>
      <c r="D62" s="179" t="s">
        <v>158</v>
      </c>
      <c r="E62" s="179"/>
      <c r="F62" s="185">
        <v>44256</v>
      </c>
      <c r="G62" s="179"/>
      <c r="H62" s="181"/>
      <c r="I62" s="181"/>
      <c r="J62" s="181"/>
      <c r="K62" s="181"/>
      <c r="L62" s="181"/>
      <c r="M62" s="181"/>
      <c r="N62" s="181"/>
      <c r="O62" s="181"/>
      <c r="P62" s="181"/>
      <c r="Q62" s="181">
        <v>-159010.87</v>
      </c>
      <c r="R62" s="181">
        <v>-317787.49</v>
      </c>
      <c r="S62" s="181">
        <v>-475622.94</v>
      </c>
      <c r="T62" s="181">
        <v>-632772.15</v>
      </c>
      <c r="U62" s="181"/>
      <c r="V62" s="181">
        <f t="shared" ref="V62:V63" si="60">(H62+T62+SUM(I62:S62)*2)/24</f>
        <v>-105733.94791666667</v>
      </c>
      <c r="W62" s="204"/>
      <c r="X62" s="226"/>
      <c r="Y62" s="409">
        <f t="shared" si="43"/>
        <v>0</v>
      </c>
      <c r="Z62" s="410">
        <f t="shared" si="43"/>
        <v>0</v>
      </c>
      <c r="AA62" s="410">
        <f t="shared" si="43"/>
        <v>0</v>
      </c>
      <c r="AB62" s="411">
        <f t="shared" ref="AB62:AB63" si="61">T62-SUM(Y62:AA62)</f>
        <v>-632772.15</v>
      </c>
      <c r="AC62" s="412">
        <f t="shared" ref="AC62:AC63" si="62">T62-SUM(Y62:AA62)-AB62</f>
        <v>0</v>
      </c>
      <c r="AD62" s="410">
        <f t="shared" si="30"/>
        <v>0</v>
      </c>
      <c r="AE62" s="413">
        <f t="shared" si="17"/>
        <v>0</v>
      </c>
      <c r="AF62" s="411">
        <f t="shared" si="29"/>
        <v>-632772.15</v>
      </c>
      <c r="AG62" s="414">
        <f t="shared" ref="AG62:AG63" si="63">SUM(AD62:AF62)</f>
        <v>-632772.15</v>
      </c>
      <c r="AH62" s="412">
        <f t="shared" ref="AH62:AH63" si="64">AG62-AB62</f>
        <v>0</v>
      </c>
      <c r="AI62" s="415">
        <f t="shared" si="44"/>
        <v>0</v>
      </c>
      <c r="AJ62" s="410">
        <f t="shared" si="44"/>
        <v>0</v>
      </c>
      <c r="AK62" s="410">
        <f t="shared" si="44"/>
        <v>0</v>
      </c>
      <c r="AL62" s="411">
        <f t="shared" ref="AL62:AL63" si="65">V62-SUM(AI62:AK62)</f>
        <v>-105733.94791666667</v>
      </c>
      <c r="AM62" s="412">
        <f t="shared" ref="AM62:AM63" si="66">V62-SUM(AI62:AK62)-AL62</f>
        <v>0</v>
      </c>
      <c r="AN62" s="410">
        <f t="shared" si="18"/>
        <v>0</v>
      </c>
      <c r="AO62" s="410">
        <f t="shared" si="19"/>
        <v>0</v>
      </c>
      <c r="AP62" s="410">
        <f t="shared" si="13"/>
        <v>-105733.94791666667</v>
      </c>
      <c r="AQ62" s="414">
        <f t="shared" ref="AQ62:AQ63" si="67">SUM(AN62:AP62)</f>
        <v>-105733.94791666667</v>
      </c>
      <c r="AR62" s="412">
        <f t="shared" ref="AR62:AR63" si="68">AQ62-AL62</f>
        <v>0</v>
      </c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 s="7"/>
      <c r="BH62" s="7"/>
      <c r="BI62" s="7"/>
      <c r="BJ62" s="7"/>
      <c r="BK62" s="7"/>
      <c r="BL62" s="7"/>
      <c r="BN62" s="278"/>
    </row>
    <row r="63" spans="1:66" s="16" customFormat="1" ht="12" customHeight="1" x14ac:dyDescent="0.25">
      <c r="A63" s="189">
        <v>10800881</v>
      </c>
      <c r="B63" s="184" t="str">
        <f t="shared" si="0"/>
        <v>10800881</v>
      </c>
      <c r="C63" s="178" t="s">
        <v>1404</v>
      </c>
      <c r="D63" s="179" t="s">
        <v>158</v>
      </c>
      <c r="E63" s="179"/>
      <c r="F63" s="185">
        <v>44256</v>
      </c>
      <c r="G63" s="179"/>
      <c r="H63" s="181"/>
      <c r="I63" s="181"/>
      <c r="J63" s="181"/>
      <c r="K63" s="181"/>
      <c r="L63" s="181"/>
      <c r="M63" s="181"/>
      <c r="N63" s="181"/>
      <c r="O63" s="181"/>
      <c r="P63" s="181"/>
      <c r="Q63" s="181">
        <v>159010.87</v>
      </c>
      <c r="R63" s="181">
        <v>317787.49</v>
      </c>
      <c r="S63" s="181">
        <v>475622.94</v>
      </c>
      <c r="T63" s="181">
        <v>632772.15</v>
      </c>
      <c r="U63" s="181"/>
      <c r="V63" s="181">
        <f t="shared" si="60"/>
        <v>105733.94791666667</v>
      </c>
      <c r="W63" s="204"/>
      <c r="X63" s="226"/>
      <c r="Y63" s="409">
        <f t="shared" si="43"/>
        <v>0</v>
      </c>
      <c r="Z63" s="410">
        <f t="shared" si="43"/>
        <v>0</v>
      </c>
      <c r="AA63" s="410">
        <f t="shared" si="43"/>
        <v>0</v>
      </c>
      <c r="AB63" s="411">
        <f t="shared" si="61"/>
        <v>632772.15</v>
      </c>
      <c r="AC63" s="412">
        <f t="shared" si="62"/>
        <v>0</v>
      </c>
      <c r="AD63" s="410">
        <f t="shared" si="30"/>
        <v>0</v>
      </c>
      <c r="AE63" s="413">
        <f t="shared" si="17"/>
        <v>0</v>
      </c>
      <c r="AF63" s="411">
        <f t="shared" si="29"/>
        <v>632772.15</v>
      </c>
      <c r="AG63" s="414">
        <f t="shared" si="63"/>
        <v>632772.15</v>
      </c>
      <c r="AH63" s="412">
        <f t="shared" si="64"/>
        <v>0</v>
      </c>
      <c r="AI63" s="415">
        <f t="shared" si="44"/>
        <v>0</v>
      </c>
      <c r="AJ63" s="410">
        <f t="shared" si="44"/>
        <v>0</v>
      </c>
      <c r="AK63" s="410">
        <f t="shared" si="44"/>
        <v>0</v>
      </c>
      <c r="AL63" s="411">
        <f t="shared" si="65"/>
        <v>105733.94791666667</v>
      </c>
      <c r="AM63" s="412">
        <f t="shared" si="66"/>
        <v>0</v>
      </c>
      <c r="AN63" s="410">
        <f t="shared" si="18"/>
        <v>0</v>
      </c>
      <c r="AO63" s="410">
        <f t="shared" si="19"/>
        <v>0</v>
      </c>
      <c r="AP63" s="410">
        <f t="shared" si="13"/>
        <v>105733.94791666667</v>
      </c>
      <c r="AQ63" s="414">
        <f t="shared" si="67"/>
        <v>105733.94791666667</v>
      </c>
      <c r="AR63" s="412">
        <f t="shared" si="68"/>
        <v>0</v>
      </c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 s="7"/>
      <c r="BH63" s="7"/>
      <c r="BI63" s="7"/>
      <c r="BJ63" s="7"/>
      <c r="BK63" s="7"/>
      <c r="BL63" s="7"/>
      <c r="BN63" s="278"/>
    </row>
    <row r="64" spans="1:66" s="16" customFormat="1" ht="12" customHeight="1" x14ac:dyDescent="0.25">
      <c r="A64" s="189">
        <v>10800921</v>
      </c>
      <c r="B64" s="184" t="str">
        <f t="shared" si="0"/>
        <v>10800921</v>
      </c>
      <c r="C64" s="178" t="s">
        <v>1197</v>
      </c>
      <c r="D64" s="179" t="s">
        <v>158</v>
      </c>
      <c r="E64" s="179"/>
      <c r="F64" s="185">
        <v>43709</v>
      </c>
      <c r="G64" s="179"/>
      <c r="H64" s="181">
        <v>-4485000.74</v>
      </c>
      <c r="I64" s="181">
        <v>-4957106.08</v>
      </c>
      <c r="J64" s="181">
        <v>-5429211.4199999999</v>
      </c>
      <c r="K64" s="181">
        <v>-5901316.7599999998</v>
      </c>
      <c r="L64" s="181">
        <v>-6476425.8399999999</v>
      </c>
      <c r="M64" s="181">
        <v>-7330363.96</v>
      </c>
      <c r="N64" s="181">
        <v>-8184302.0800000001</v>
      </c>
      <c r="O64" s="181">
        <v>-9038240.1999999993</v>
      </c>
      <c r="P64" s="181">
        <v>-9852142.6500000004</v>
      </c>
      <c r="Q64" s="181">
        <v>-10666045.1</v>
      </c>
      <c r="R64" s="181">
        <v>-11478497.630000001</v>
      </c>
      <c r="S64" s="181">
        <v>-12290950.16</v>
      </c>
      <c r="T64" s="181">
        <v>-13118470.189999999</v>
      </c>
      <c r="U64" s="181"/>
      <c r="V64" s="181">
        <f t="shared" si="1"/>
        <v>-8367194.7787499996</v>
      </c>
      <c r="W64" s="204"/>
      <c r="X64" s="226"/>
      <c r="Y64" s="409">
        <f t="shared" si="43"/>
        <v>0</v>
      </c>
      <c r="Z64" s="410">
        <f t="shared" si="43"/>
        <v>0</v>
      </c>
      <c r="AA64" s="410">
        <f t="shared" si="43"/>
        <v>0</v>
      </c>
      <c r="AB64" s="411">
        <f t="shared" si="7"/>
        <v>-13118470.189999999</v>
      </c>
      <c r="AC64" s="412">
        <f t="shared" si="8"/>
        <v>0</v>
      </c>
      <c r="AD64" s="410">
        <f t="shared" si="30"/>
        <v>0</v>
      </c>
      <c r="AE64" s="413">
        <f t="shared" si="17"/>
        <v>0</v>
      </c>
      <c r="AF64" s="411">
        <f t="shared" si="29"/>
        <v>-13118470.189999999</v>
      </c>
      <c r="AG64" s="414">
        <f t="shared" si="9"/>
        <v>-13118470.189999999</v>
      </c>
      <c r="AH64" s="412">
        <f t="shared" si="10"/>
        <v>0</v>
      </c>
      <c r="AI64" s="415">
        <f t="shared" si="44"/>
        <v>0</v>
      </c>
      <c r="AJ64" s="410">
        <f t="shared" si="44"/>
        <v>0</v>
      </c>
      <c r="AK64" s="410">
        <f t="shared" si="44"/>
        <v>0</v>
      </c>
      <c r="AL64" s="411">
        <f t="shared" si="11"/>
        <v>-8367194.7787499996</v>
      </c>
      <c r="AM64" s="412">
        <f t="shared" si="12"/>
        <v>0</v>
      </c>
      <c r="AN64" s="410">
        <f t="shared" si="18"/>
        <v>0</v>
      </c>
      <c r="AO64" s="410">
        <f t="shared" si="19"/>
        <v>0</v>
      </c>
      <c r="AP64" s="410">
        <f t="shared" si="13"/>
        <v>-8367194.7787499996</v>
      </c>
      <c r="AQ64" s="414">
        <f t="shared" ref="AQ64" si="69">SUM(AN64:AP64)</f>
        <v>-8367194.7787499996</v>
      </c>
      <c r="AR64" s="412">
        <f t="shared" si="15"/>
        <v>0</v>
      </c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 s="7"/>
      <c r="BH64" s="7"/>
      <c r="BI64" s="7"/>
      <c r="BJ64" s="7"/>
      <c r="BK64" s="7"/>
      <c r="BL64" s="7"/>
      <c r="BN64" s="278"/>
    </row>
    <row r="65" spans="1:66" s="16" customFormat="1" ht="12" customHeight="1" x14ac:dyDescent="0.25">
      <c r="A65" s="128">
        <v>10800931</v>
      </c>
      <c r="B65" s="87" t="str">
        <f t="shared" si="0"/>
        <v>10800931</v>
      </c>
      <c r="C65" s="74" t="s">
        <v>1100</v>
      </c>
      <c r="D65" s="89" t="s">
        <v>158</v>
      </c>
      <c r="E65" s="89"/>
      <c r="F65" s="139">
        <v>43344</v>
      </c>
      <c r="G65" s="89"/>
      <c r="H65" s="75">
        <v>-5000000</v>
      </c>
      <c r="I65" s="75">
        <v>-5000000</v>
      </c>
      <c r="J65" s="75">
        <v>-5000000</v>
      </c>
      <c r="K65" s="75">
        <v>-5000000</v>
      </c>
      <c r="L65" s="75">
        <v>-5000000</v>
      </c>
      <c r="M65" s="75">
        <v>-5000000</v>
      </c>
      <c r="N65" s="75">
        <v>-5000000</v>
      </c>
      <c r="O65" s="75">
        <v>-5000000</v>
      </c>
      <c r="P65" s="75">
        <v>-5000000</v>
      </c>
      <c r="Q65" s="75">
        <v>-5000000</v>
      </c>
      <c r="R65" s="75">
        <v>-5000000</v>
      </c>
      <c r="S65" s="75">
        <v>-5000000</v>
      </c>
      <c r="T65" s="75">
        <v>-5000000</v>
      </c>
      <c r="U65" s="75"/>
      <c r="V65" s="75">
        <f t="shared" si="1"/>
        <v>-5000000</v>
      </c>
      <c r="W65" s="81"/>
      <c r="X65" s="335"/>
      <c r="Y65" s="92">
        <f t="shared" ref="Y65:AA84" si="70">IF($D65=Y$5,$T65,0)</f>
        <v>0</v>
      </c>
      <c r="Z65" s="319">
        <f t="shared" si="70"/>
        <v>0</v>
      </c>
      <c r="AA65" s="319">
        <f t="shared" si="70"/>
        <v>0</v>
      </c>
      <c r="AB65" s="320">
        <f t="shared" si="7"/>
        <v>-5000000</v>
      </c>
      <c r="AC65" s="309">
        <f t="shared" si="8"/>
        <v>0</v>
      </c>
      <c r="AD65" s="319">
        <f t="shared" si="30"/>
        <v>0</v>
      </c>
      <c r="AE65" s="326">
        <f t="shared" si="17"/>
        <v>0</v>
      </c>
      <c r="AF65" s="320">
        <f t="shared" si="29"/>
        <v>-5000000</v>
      </c>
      <c r="AG65" s="173">
        <f t="shared" si="9"/>
        <v>-5000000</v>
      </c>
      <c r="AH65" s="309">
        <f t="shared" si="10"/>
        <v>0</v>
      </c>
      <c r="AI65" s="318">
        <f t="shared" ref="AI65:AK84" si="71">IF($D65=AI$5,$V65,0)</f>
        <v>0</v>
      </c>
      <c r="AJ65" s="319">
        <f t="shared" si="71"/>
        <v>0</v>
      </c>
      <c r="AK65" s="319">
        <f t="shared" si="71"/>
        <v>0</v>
      </c>
      <c r="AL65" s="320">
        <f t="shared" si="11"/>
        <v>-5000000</v>
      </c>
      <c r="AM65" s="309">
        <f t="shared" si="12"/>
        <v>0</v>
      </c>
      <c r="AN65" s="319">
        <f t="shared" si="18"/>
        <v>0</v>
      </c>
      <c r="AO65" s="319">
        <f t="shared" si="19"/>
        <v>0</v>
      </c>
      <c r="AP65" s="319">
        <f t="shared" si="13"/>
        <v>-5000000</v>
      </c>
      <c r="AQ65" s="173">
        <f t="shared" ref="AQ65" si="72">SUM(AN65:AP65)</f>
        <v>-5000000</v>
      </c>
      <c r="AR65" s="309">
        <f t="shared" si="15"/>
        <v>0</v>
      </c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 s="7"/>
      <c r="BH65" s="7"/>
      <c r="BI65" s="7"/>
      <c r="BJ65" s="7"/>
      <c r="BK65" s="7"/>
      <c r="BL65" s="7"/>
      <c r="BN65" s="278"/>
    </row>
    <row r="66" spans="1:66" s="16" customFormat="1" ht="12" customHeight="1" x14ac:dyDescent="0.25">
      <c r="A66" s="189">
        <v>10801011</v>
      </c>
      <c r="B66" s="184" t="str">
        <f t="shared" si="0"/>
        <v>10801011</v>
      </c>
      <c r="C66" s="398" t="s">
        <v>1209</v>
      </c>
      <c r="D66" s="179" t="s">
        <v>158</v>
      </c>
      <c r="E66" s="179"/>
      <c r="F66" s="185">
        <v>43800</v>
      </c>
      <c r="G66" s="179"/>
      <c r="H66" s="181">
        <v>82224442.969999999</v>
      </c>
      <c r="I66" s="181">
        <v>82224442.969999999</v>
      </c>
      <c r="J66" s="181">
        <v>82224442.969999999</v>
      </c>
      <c r="K66" s="181">
        <v>82224442.969999999</v>
      </c>
      <c r="L66" s="181">
        <v>110972218.59999999</v>
      </c>
      <c r="M66" s="181">
        <v>110972218.59999999</v>
      </c>
      <c r="N66" s="181">
        <v>110972218.59999999</v>
      </c>
      <c r="O66" s="181">
        <v>110972218.59999999</v>
      </c>
      <c r="P66" s="181">
        <v>110972218.59999999</v>
      </c>
      <c r="Q66" s="181">
        <v>110972218.59999999</v>
      </c>
      <c r="R66" s="181">
        <v>110972218.59999999</v>
      </c>
      <c r="S66" s="181">
        <v>110972218.59999999</v>
      </c>
      <c r="T66" s="181">
        <v>110972218.59999999</v>
      </c>
      <c r="U66" s="181"/>
      <c r="V66" s="181">
        <f t="shared" si="1"/>
        <v>102587450.70791668</v>
      </c>
      <c r="W66" s="204"/>
      <c r="X66" s="226"/>
      <c r="Y66" s="409">
        <f t="shared" si="70"/>
        <v>0</v>
      </c>
      <c r="Z66" s="410">
        <f t="shared" si="70"/>
        <v>0</v>
      </c>
      <c r="AA66" s="410">
        <f t="shared" si="70"/>
        <v>0</v>
      </c>
      <c r="AB66" s="411">
        <f t="shared" si="7"/>
        <v>110972218.59999999</v>
      </c>
      <c r="AC66" s="412">
        <f t="shared" si="8"/>
        <v>0</v>
      </c>
      <c r="AD66" s="410">
        <f t="shared" si="30"/>
        <v>0</v>
      </c>
      <c r="AE66" s="413">
        <f t="shared" si="17"/>
        <v>0</v>
      </c>
      <c r="AF66" s="411">
        <f t="shared" si="29"/>
        <v>110972218.59999999</v>
      </c>
      <c r="AG66" s="414">
        <f t="shared" si="9"/>
        <v>110972218.59999999</v>
      </c>
      <c r="AH66" s="412">
        <f t="shared" si="10"/>
        <v>0</v>
      </c>
      <c r="AI66" s="415">
        <f t="shared" si="71"/>
        <v>0</v>
      </c>
      <c r="AJ66" s="410">
        <f t="shared" si="71"/>
        <v>0</v>
      </c>
      <c r="AK66" s="410">
        <f t="shared" si="71"/>
        <v>0</v>
      </c>
      <c r="AL66" s="411">
        <f t="shared" si="11"/>
        <v>102587450.70791668</v>
      </c>
      <c r="AM66" s="412">
        <f t="shared" si="12"/>
        <v>0</v>
      </c>
      <c r="AN66" s="410">
        <f t="shared" si="18"/>
        <v>0</v>
      </c>
      <c r="AO66" s="410">
        <f t="shared" si="19"/>
        <v>0</v>
      </c>
      <c r="AP66" s="410">
        <f t="shared" si="13"/>
        <v>102587450.70791668</v>
      </c>
      <c r="AQ66" s="414">
        <f t="shared" ref="AQ66:AQ67" si="73">SUM(AN66:AP66)</f>
        <v>102587450.70791668</v>
      </c>
      <c r="AR66" s="412">
        <f t="shared" si="15"/>
        <v>0</v>
      </c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 s="7"/>
      <c r="BH66" s="7"/>
      <c r="BI66" s="7"/>
      <c r="BJ66" s="7"/>
      <c r="BK66" s="7"/>
      <c r="BL66" s="7"/>
      <c r="BN66" s="278"/>
    </row>
    <row r="67" spans="1:66" s="16" customFormat="1" ht="12" customHeight="1" x14ac:dyDescent="0.25">
      <c r="A67" s="193">
        <v>10899911</v>
      </c>
      <c r="B67" s="184" t="str">
        <f t="shared" si="0"/>
        <v>10899911</v>
      </c>
      <c r="C67" s="399" t="s">
        <v>1227</v>
      </c>
      <c r="D67" s="179" t="s">
        <v>865</v>
      </c>
      <c r="E67" s="179"/>
      <c r="F67" s="185">
        <v>43800</v>
      </c>
      <c r="G67" s="179"/>
      <c r="H67" s="181">
        <v>8476363.0500000007</v>
      </c>
      <c r="I67" s="181">
        <v>8676394.1300000008</v>
      </c>
      <c r="J67" s="181">
        <v>10256253.940000001</v>
      </c>
      <c r="K67" s="181">
        <v>10322158.650000002</v>
      </c>
      <c r="L67" s="181">
        <v>10844001.260000002</v>
      </c>
      <c r="M67" s="181">
        <v>11436952.200000001</v>
      </c>
      <c r="N67" s="181">
        <v>13202098.470000003</v>
      </c>
      <c r="O67" s="181">
        <v>13316750.350000001</v>
      </c>
      <c r="P67" s="181">
        <v>13640418.640000002</v>
      </c>
      <c r="Q67" s="181">
        <v>13853536.620000003</v>
      </c>
      <c r="R67" s="181">
        <v>14771200.060000002</v>
      </c>
      <c r="S67" s="181">
        <v>15135072.380000003</v>
      </c>
      <c r="T67" s="181">
        <v>15454023.980000002</v>
      </c>
      <c r="U67" s="181"/>
      <c r="V67" s="181">
        <f>(H67+T67+SUM(I67:S67)*2)/24</f>
        <v>12285002.51791667</v>
      </c>
      <c r="W67" s="204" t="s">
        <v>1019</v>
      </c>
      <c r="X67" s="226"/>
      <c r="Y67" s="409">
        <f t="shared" si="70"/>
        <v>0</v>
      </c>
      <c r="Z67" s="410">
        <f t="shared" si="70"/>
        <v>0</v>
      </c>
      <c r="AA67" s="410">
        <f t="shared" si="70"/>
        <v>0</v>
      </c>
      <c r="AB67" s="411">
        <f t="shared" si="7"/>
        <v>15454023.980000002</v>
      </c>
      <c r="AC67" s="412">
        <f t="shared" si="8"/>
        <v>0</v>
      </c>
      <c r="AD67" s="410">
        <f t="shared" si="30"/>
        <v>15454023.980000002</v>
      </c>
      <c r="AE67" s="413">
        <f t="shared" si="17"/>
        <v>0</v>
      </c>
      <c r="AF67" s="411">
        <f t="shared" si="29"/>
        <v>0</v>
      </c>
      <c r="AG67" s="414">
        <f t="shared" si="9"/>
        <v>15454023.980000002</v>
      </c>
      <c r="AH67" s="412">
        <f t="shared" si="10"/>
        <v>0</v>
      </c>
      <c r="AI67" s="415">
        <f t="shared" si="71"/>
        <v>0</v>
      </c>
      <c r="AJ67" s="410">
        <f t="shared" si="71"/>
        <v>0</v>
      </c>
      <c r="AK67" s="410">
        <f t="shared" si="71"/>
        <v>0</v>
      </c>
      <c r="AL67" s="411">
        <f t="shared" si="11"/>
        <v>12285002.51791667</v>
      </c>
      <c r="AM67" s="412">
        <f t="shared" si="12"/>
        <v>0</v>
      </c>
      <c r="AN67" s="410">
        <f t="shared" si="18"/>
        <v>12285002.51791667</v>
      </c>
      <c r="AO67" s="410">
        <f t="shared" si="19"/>
        <v>0</v>
      </c>
      <c r="AP67" s="410">
        <f t="shared" si="13"/>
        <v>0</v>
      </c>
      <c r="AQ67" s="414">
        <f t="shared" si="73"/>
        <v>12285002.51791667</v>
      </c>
      <c r="AR67" s="412">
        <f t="shared" si="15"/>
        <v>0</v>
      </c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 s="7"/>
      <c r="BH67" s="7"/>
      <c r="BI67" s="7"/>
      <c r="BJ67" s="7"/>
      <c r="BK67" s="7"/>
      <c r="BL67" s="7"/>
      <c r="BN67" s="278"/>
    </row>
    <row r="68" spans="1:66" s="16" customFormat="1" ht="12" customHeight="1" x14ac:dyDescent="0.25">
      <c r="A68" s="193">
        <v>10899921</v>
      </c>
      <c r="B68" s="184" t="str">
        <f t="shared" si="0"/>
        <v>10899921</v>
      </c>
      <c r="C68" s="399" t="s">
        <v>1227</v>
      </c>
      <c r="D68" s="179" t="s">
        <v>158</v>
      </c>
      <c r="E68" s="179"/>
      <c r="F68" s="185">
        <v>43800</v>
      </c>
      <c r="G68" s="179"/>
      <c r="H68" s="181">
        <v>-8476363.0500000007</v>
      </c>
      <c r="I68" s="181">
        <v>-8676394.1300000008</v>
      </c>
      <c r="J68" s="181">
        <v>-10256253.940000001</v>
      </c>
      <c r="K68" s="181">
        <v>-10322158.650000002</v>
      </c>
      <c r="L68" s="181">
        <v>-10844001.260000002</v>
      </c>
      <c r="M68" s="181">
        <v>-11436952.200000001</v>
      </c>
      <c r="N68" s="181">
        <v>-13202098.470000003</v>
      </c>
      <c r="O68" s="181">
        <v>-13316750.350000001</v>
      </c>
      <c r="P68" s="181">
        <v>-13640418.640000002</v>
      </c>
      <c r="Q68" s="181">
        <v>-13853536.620000003</v>
      </c>
      <c r="R68" s="181">
        <v>-14771200.060000002</v>
      </c>
      <c r="S68" s="181">
        <v>-15135072.380000003</v>
      </c>
      <c r="T68" s="181">
        <v>-15454023.980000002</v>
      </c>
      <c r="U68" s="181"/>
      <c r="V68" s="181">
        <f>(H68+T68+SUM(I68:S68)*2)/24</f>
        <v>-12285002.51791667</v>
      </c>
      <c r="W68" s="204"/>
      <c r="X68" s="226"/>
      <c r="Y68" s="409">
        <f t="shared" si="70"/>
        <v>0</v>
      </c>
      <c r="Z68" s="410">
        <f t="shared" si="70"/>
        <v>0</v>
      </c>
      <c r="AA68" s="410">
        <f t="shared" si="70"/>
        <v>0</v>
      </c>
      <c r="AB68" s="411">
        <f t="shared" si="7"/>
        <v>-15454023.980000002</v>
      </c>
      <c r="AC68" s="412">
        <f t="shared" si="8"/>
        <v>0</v>
      </c>
      <c r="AD68" s="410">
        <f t="shared" si="30"/>
        <v>0</v>
      </c>
      <c r="AE68" s="413">
        <f t="shared" si="17"/>
        <v>0</v>
      </c>
      <c r="AF68" s="411">
        <f t="shared" si="29"/>
        <v>-15454023.980000002</v>
      </c>
      <c r="AG68" s="414">
        <f t="shared" si="9"/>
        <v>-15454023.980000002</v>
      </c>
      <c r="AH68" s="412">
        <f t="shared" si="10"/>
        <v>0</v>
      </c>
      <c r="AI68" s="415">
        <f t="shared" si="71"/>
        <v>0</v>
      </c>
      <c r="AJ68" s="410">
        <f t="shared" si="71"/>
        <v>0</v>
      </c>
      <c r="AK68" s="410">
        <f t="shared" si="71"/>
        <v>0</v>
      </c>
      <c r="AL68" s="411">
        <f t="shared" si="11"/>
        <v>-12285002.51791667</v>
      </c>
      <c r="AM68" s="412">
        <f t="shared" si="12"/>
        <v>0</v>
      </c>
      <c r="AN68" s="410">
        <f t="shared" si="18"/>
        <v>0</v>
      </c>
      <c r="AO68" s="410">
        <f t="shared" si="19"/>
        <v>0</v>
      </c>
      <c r="AP68" s="410">
        <f t="shared" si="13"/>
        <v>-12285002.51791667</v>
      </c>
      <c r="AQ68" s="414">
        <f t="shared" ref="AQ68" si="74">SUM(AN68:AP68)</f>
        <v>-12285002.51791667</v>
      </c>
      <c r="AR68" s="412">
        <f t="shared" si="15"/>
        <v>0</v>
      </c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 s="7"/>
      <c r="BH68" s="7"/>
      <c r="BI68" s="7"/>
      <c r="BJ68" s="7"/>
      <c r="BK68" s="7"/>
      <c r="BL68" s="7"/>
      <c r="BN68" s="278"/>
    </row>
    <row r="69" spans="1:66" s="16" customFormat="1" ht="12" customHeight="1" x14ac:dyDescent="0.25">
      <c r="A69" s="121">
        <v>11100501</v>
      </c>
      <c r="B69" s="141" t="str">
        <f t="shared" si="0"/>
        <v>11100501</v>
      </c>
      <c r="C69" s="74" t="s">
        <v>198</v>
      </c>
      <c r="D69" s="89" t="s">
        <v>865</v>
      </c>
      <c r="E69" s="89"/>
      <c r="F69" s="74"/>
      <c r="G69" s="89"/>
      <c r="H69" s="75">
        <v>-64672866.25</v>
      </c>
      <c r="I69" s="75">
        <v>-65605803.439999998</v>
      </c>
      <c r="J69" s="75">
        <v>-66625138.899999999</v>
      </c>
      <c r="K69" s="75">
        <v>-67553956.810000002</v>
      </c>
      <c r="L69" s="75">
        <v>-68483030.75</v>
      </c>
      <c r="M69" s="75">
        <v>-69549534.560000002</v>
      </c>
      <c r="N69" s="75">
        <v>-70201868.819999993</v>
      </c>
      <c r="O69" s="75">
        <v>-68611463.579999998</v>
      </c>
      <c r="P69" s="75">
        <v>-69763759.5</v>
      </c>
      <c r="Q69" s="75">
        <v>-71047710.849999994</v>
      </c>
      <c r="R69" s="75">
        <v>-72352516.420000002</v>
      </c>
      <c r="S69" s="75">
        <v>-73727311.900000006</v>
      </c>
      <c r="T69" s="75">
        <v>-74992493.870000005</v>
      </c>
      <c r="U69" s="75"/>
      <c r="V69" s="75">
        <f t="shared" ref="V69:V119" si="75">(H69+T69+SUM(I69:S69)*2)/24</f>
        <v>-69446231.299166664</v>
      </c>
      <c r="W69" s="81">
        <v>19</v>
      </c>
      <c r="X69" s="80"/>
      <c r="Y69" s="92">
        <f t="shared" si="70"/>
        <v>0</v>
      </c>
      <c r="Z69" s="319">
        <f t="shared" si="70"/>
        <v>0</v>
      </c>
      <c r="AA69" s="319">
        <f t="shared" si="70"/>
        <v>0</v>
      </c>
      <c r="AB69" s="320">
        <f t="shared" si="7"/>
        <v>-74992493.870000005</v>
      </c>
      <c r="AC69" s="309">
        <f t="shared" si="8"/>
        <v>0</v>
      </c>
      <c r="AD69" s="319">
        <f t="shared" si="30"/>
        <v>-74992493.870000005</v>
      </c>
      <c r="AE69" s="326">
        <f t="shared" si="17"/>
        <v>0</v>
      </c>
      <c r="AF69" s="320">
        <f t="shared" si="29"/>
        <v>0</v>
      </c>
      <c r="AG69" s="173">
        <f t="shared" si="9"/>
        <v>-74992493.870000005</v>
      </c>
      <c r="AH69" s="309">
        <f t="shared" si="10"/>
        <v>0</v>
      </c>
      <c r="AI69" s="318">
        <f t="shared" si="71"/>
        <v>0</v>
      </c>
      <c r="AJ69" s="319">
        <f t="shared" si="71"/>
        <v>0</v>
      </c>
      <c r="AK69" s="319">
        <f t="shared" si="71"/>
        <v>0</v>
      </c>
      <c r="AL69" s="320">
        <f t="shared" si="11"/>
        <v>-69446231.299166664</v>
      </c>
      <c r="AM69" s="309">
        <f t="shared" si="12"/>
        <v>0</v>
      </c>
      <c r="AN69" s="319">
        <f t="shared" si="18"/>
        <v>-69446231.299166664</v>
      </c>
      <c r="AO69" s="319">
        <f t="shared" si="19"/>
        <v>0</v>
      </c>
      <c r="AP69" s="319">
        <f t="shared" si="13"/>
        <v>0</v>
      </c>
      <c r="AQ69" s="173">
        <f t="shared" si="14"/>
        <v>-69446231.299166664</v>
      </c>
      <c r="AR69" s="309">
        <f t="shared" si="15"/>
        <v>0</v>
      </c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 s="7"/>
      <c r="BH69" s="7"/>
      <c r="BI69" s="7"/>
      <c r="BJ69" s="7"/>
      <c r="BK69" s="7"/>
      <c r="BL69" s="7"/>
      <c r="BN69" s="278"/>
    </row>
    <row r="70" spans="1:66" s="16" customFormat="1" ht="12" customHeight="1" x14ac:dyDescent="0.25">
      <c r="A70" s="121">
        <v>11100502</v>
      </c>
      <c r="B70" s="141" t="str">
        <f t="shared" si="0"/>
        <v>11100502</v>
      </c>
      <c r="C70" s="74" t="s">
        <v>199</v>
      </c>
      <c r="D70" s="89" t="s">
        <v>866</v>
      </c>
      <c r="E70" s="89"/>
      <c r="F70" s="74"/>
      <c r="G70" s="89"/>
      <c r="H70" s="75">
        <v>-18403641.48</v>
      </c>
      <c r="I70" s="75">
        <v>-18341348.129999999</v>
      </c>
      <c r="J70" s="75">
        <v>-18828393.989999998</v>
      </c>
      <c r="K70" s="75">
        <v>-19318887.379999999</v>
      </c>
      <c r="L70" s="75">
        <v>-19813553.989999998</v>
      </c>
      <c r="M70" s="75">
        <v>-20311615.859999999</v>
      </c>
      <c r="N70" s="75">
        <v>-20810654.07</v>
      </c>
      <c r="O70" s="75">
        <v>-21317985.77</v>
      </c>
      <c r="P70" s="75">
        <v>-21835110.77</v>
      </c>
      <c r="Q70" s="75">
        <v>-22355946.460000001</v>
      </c>
      <c r="R70" s="75">
        <v>-22878316.120000001</v>
      </c>
      <c r="S70" s="75">
        <v>-23399422.98</v>
      </c>
      <c r="T70" s="75">
        <v>-23903178.239999998</v>
      </c>
      <c r="U70" s="75"/>
      <c r="V70" s="75">
        <f t="shared" si="75"/>
        <v>-20863720.448333334</v>
      </c>
      <c r="W70" s="81"/>
      <c r="X70" s="80">
        <v>5</v>
      </c>
      <c r="Y70" s="92">
        <f t="shared" si="70"/>
        <v>0</v>
      </c>
      <c r="Z70" s="319">
        <f t="shared" si="70"/>
        <v>0</v>
      </c>
      <c r="AA70" s="319">
        <f t="shared" si="70"/>
        <v>0</v>
      </c>
      <c r="AB70" s="320">
        <f t="shared" ref="AB70:AB120" si="76">T70-SUM(Y70:AA70)</f>
        <v>-23903178.239999998</v>
      </c>
      <c r="AC70" s="309">
        <f t="shared" ref="AC70:AC120" si="77">T70-SUM(Y70:AA70)-AB70</f>
        <v>0</v>
      </c>
      <c r="AD70" s="319">
        <f t="shared" si="30"/>
        <v>0</v>
      </c>
      <c r="AE70" s="326">
        <f t="shared" si="17"/>
        <v>-23903178.239999998</v>
      </c>
      <c r="AF70" s="320">
        <f t="shared" si="29"/>
        <v>0</v>
      </c>
      <c r="AG70" s="173">
        <f t="shared" si="9"/>
        <v>-23903178.239999998</v>
      </c>
      <c r="AH70" s="309">
        <f t="shared" ref="AH70:AH120" si="78">AG70-AB70</f>
        <v>0</v>
      </c>
      <c r="AI70" s="318">
        <f t="shared" si="71"/>
        <v>0</v>
      </c>
      <c r="AJ70" s="319">
        <f t="shared" si="71"/>
        <v>0</v>
      </c>
      <c r="AK70" s="319">
        <f t="shared" si="71"/>
        <v>0</v>
      </c>
      <c r="AL70" s="320">
        <f t="shared" ref="AL70:AL120" si="79">V70-SUM(AI70:AK70)</f>
        <v>-20863720.448333334</v>
      </c>
      <c r="AM70" s="309">
        <f t="shared" ref="AM70:AM120" si="80">V70-SUM(AI70:AK70)-AL70</f>
        <v>0</v>
      </c>
      <c r="AN70" s="319">
        <f t="shared" si="18"/>
        <v>0</v>
      </c>
      <c r="AO70" s="319">
        <f t="shared" si="19"/>
        <v>-20863720.448333334</v>
      </c>
      <c r="AP70" s="319">
        <f t="shared" ref="AP70:AP120" si="81">IF($D70=AP$5,$V70,IF($D70=AP$4, $V70*$AL$2,0))</f>
        <v>0</v>
      </c>
      <c r="AQ70" s="173">
        <f t="shared" si="14"/>
        <v>-20863720.448333334</v>
      </c>
      <c r="AR70" s="309">
        <f t="shared" ref="AR70:AR120" si="82">AQ70-AL70</f>
        <v>0</v>
      </c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 s="7"/>
      <c r="BH70" s="7"/>
      <c r="BI70" s="7"/>
      <c r="BJ70" s="7"/>
      <c r="BK70" s="7"/>
      <c r="BL70" s="7"/>
      <c r="BN70" s="278"/>
    </row>
    <row r="71" spans="1:66" s="16" customFormat="1" ht="12" customHeight="1" x14ac:dyDescent="0.25">
      <c r="A71" s="121">
        <v>11100503</v>
      </c>
      <c r="B71" s="141" t="str">
        <f t="shared" si="0"/>
        <v>11100503</v>
      </c>
      <c r="C71" s="74" t="s">
        <v>200</v>
      </c>
      <c r="D71" s="89" t="s">
        <v>1279</v>
      </c>
      <c r="E71" s="89"/>
      <c r="F71" s="74"/>
      <c r="G71" s="89"/>
      <c r="H71" s="75">
        <v>-284734140.5</v>
      </c>
      <c r="I71" s="75">
        <v>-283733867.81</v>
      </c>
      <c r="J71" s="75">
        <v>-292970482.45999998</v>
      </c>
      <c r="K71" s="75">
        <v>-301532925.57999998</v>
      </c>
      <c r="L71" s="75">
        <v>-310536879.82999998</v>
      </c>
      <c r="M71" s="75">
        <v>-319847865.88999999</v>
      </c>
      <c r="N71" s="75">
        <v>-324055216.56999999</v>
      </c>
      <c r="O71" s="75">
        <v>-299068251.24000001</v>
      </c>
      <c r="P71" s="75">
        <v>-308213325.61000001</v>
      </c>
      <c r="Q71" s="75">
        <v>-313043806.44</v>
      </c>
      <c r="R71" s="75">
        <v>-319711192.44</v>
      </c>
      <c r="S71" s="75">
        <v>-325424199.05000001</v>
      </c>
      <c r="T71" s="75">
        <v>-332080833.69</v>
      </c>
      <c r="U71" s="75"/>
      <c r="V71" s="75">
        <f t="shared" si="75"/>
        <v>-308878791.66791672</v>
      </c>
      <c r="W71" s="81">
        <v>20</v>
      </c>
      <c r="X71" s="80" t="s">
        <v>347</v>
      </c>
      <c r="Y71" s="92">
        <f t="shared" si="70"/>
        <v>0</v>
      </c>
      <c r="Z71" s="319">
        <f t="shared" si="70"/>
        <v>0</v>
      </c>
      <c r="AA71" s="319">
        <f t="shared" si="70"/>
        <v>0</v>
      </c>
      <c r="AB71" s="320">
        <f t="shared" si="76"/>
        <v>-332080833.69</v>
      </c>
      <c r="AC71" s="309">
        <f t="shared" si="77"/>
        <v>0</v>
      </c>
      <c r="AD71" s="319">
        <f t="shared" si="30"/>
        <v>-218974101.73518598</v>
      </c>
      <c r="AE71" s="326">
        <f t="shared" si="17"/>
        <v>-113106731.954814</v>
      </c>
      <c r="AF71" s="320">
        <f t="shared" si="29"/>
        <v>0</v>
      </c>
      <c r="AG71" s="173">
        <f t="shared" si="9"/>
        <v>-332080833.69</v>
      </c>
      <c r="AH71" s="309">
        <f t="shared" si="78"/>
        <v>0</v>
      </c>
      <c r="AI71" s="318">
        <f t="shared" si="71"/>
        <v>0</v>
      </c>
      <c r="AJ71" s="319">
        <f t="shared" si="71"/>
        <v>0</v>
      </c>
      <c r="AK71" s="319">
        <f t="shared" si="71"/>
        <v>0</v>
      </c>
      <c r="AL71" s="320">
        <f t="shared" si="79"/>
        <v>-308878791.66791672</v>
      </c>
      <c r="AM71" s="309">
        <f t="shared" si="80"/>
        <v>0</v>
      </c>
      <c r="AN71" s="319">
        <f t="shared" si="18"/>
        <v>-203674675.22582427</v>
      </c>
      <c r="AO71" s="319">
        <f t="shared" si="19"/>
        <v>-105204116.44209243</v>
      </c>
      <c r="AP71" s="319">
        <f t="shared" si="81"/>
        <v>0</v>
      </c>
      <c r="AQ71" s="173">
        <f t="shared" si="14"/>
        <v>-308878791.66791672</v>
      </c>
      <c r="AR71" s="309">
        <f t="shared" si="82"/>
        <v>0</v>
      </c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 s="7"/>
      <c r="BH71" s="7"/>
      <c r="BI71" s="7"/>
      <c r="BJ71" s="7"/>
      <c r="BK71" s="7"/>
      <c r="BL71" s="7"/>
      <c r="BN71" s="278"/>
    </row>
    <row r="72" spans="1:66" s="16" customFormat="1" ht="12" customHeight="1" x14ac:dyDescent="0.25">
      <c r="A72" s="122">
        <v>11400001</v>
      </c>
      <c r="B72" s="87" t="str">
        <f t="shared" si="0"/>
        <v>11400001</v>
      </c>
      <c r="C72" s="74" t="s">
        <v>143</v>
      </c>
      <c r="D72" s="89" t="s">
        <v>865</v>
      </c>
      <c r="E72" s="89"/>
      <c r="F72" s="74"/>
      <c r="G72" s="89"/>
      <c r="H72" s="75">
        <v>946172.25</v>
      </c>
      <c r="I72" s="75">
        <v>946172.25</v>
      </c>
      <c r="J72" s="75">
        <v>946172.25</v>
      </c>
      <c r="K72" s="75">
        <v>946172.25</v>
      </c>
      <c r="L72" s="75">
        <v>946172.25</v>
      </c>
      <c r="M72" s="75">
        <v>946172.25</v>
      </c>
      <c r="N72" s="75">
        <v>946172.25</v>
      </c>
      <c r="O72" s="75">
        <v>946172.25</v>
      </c>
      <c r="P72" s="75">
        <v>946172.25</v>
      </c>
      <c r="Q72" s="75">
        <v>946172.25</v>
      </c>
      <c r="R72" s="75">
        <v>946172.25</v>
      </c>
      <c r="S72" s="75">
        <v>946172.25</v>
      </c>
      <c r="T72" s="75">
        <v>946172.25</v>
      </c>
      <c r="U72" s="75"/>
      <c r="V72" s="75">
        <f t="shared" si="75"/>
        <v>946172.25</v>
      </c>
      <c r="W72" s="81">
        <v>6</v>
      </c>
      <c r="X72" s="80"/>
      <c r="Y72" s="92">
        <f t="shared" si="70"/>
        <v>0</v>
      </c>
      <c r="Z72" s="319">
        <f t="shared" si="70"/>
        <v>0</v>
      </c>
      <c r="AA72" s="319">
        <f t="shared" si="70"/>
        <v>0</v>
      </c>
      <c r="AB72" s="320">
        <f t="shared" si="76"/>
        <v>946172.25</v>
      </c>
      <c r="AC72" s="309">
        <f t="shared" si="77"/>
        <v>0</v>
      </c>
      <c r="AD72" s="319">
        <f t="shared" si="30"/>
        <v>946172.25</v>
      </c>
      <c r="AE72" s="326">
        <f t="shared" si="17"/>
        <v>0</v>
      </c>
      <c r="AF72" s="320">
        <f t="shared" si="29"/>
        <v>0</v>
      </c>
      <c r="AG72" s="173">
        <f t="shared" si="9"/>
        <v>946172.25</v>
      </c>
      <c r="AH72" s="309">
        <f t="shared" si="78"/>
        <v>0</v>
      </c>
      <c r="AI72" s="318">
        <f t="shared" si="71"/>
        <v>0</v>
      </c>
      <c r="AJ72" s="319">
        <f t="shared" si="71"/>
        <v>0</v>
      </c>
      <c r="AK72" s="319">
        <f t="shared" si="71"/>
        <v>0</v>
      </c>
      <c r="AL72" s="320">
        <f t="shared" si="79"/>
        <v>946172.25</v>
      </c>
      <c r="AM72" s="309">
        <f t="shared" si="80"/>
        <v>0</v>
      </c>
      <c r="AN72" s="319">
        <f t="shared" si="18"/>
        <v>946172.25</v>
      </c>
      <c r="AO72" s="319">
        <f t="shared" si="19"/>
        <v>0</v>
      </c>
      <c r="AP72" s="319">
        <f t="shared" si="81"/>
        <v>0</v>
      </c>
      <c r="AQ72" s="173">
        <f t="shared" si="14"/>
        <v>946172.25</v>
      </c>
      <c r="AR72" s="309">
        <f t="shared" si="82"/>
        <v>0</v>
      </c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 s="7"/>
      <c r="BH72" s="7"/>
      <c r="BI72" s="7"/>
      <c r="BJ72" s="7"/>
      <c r="BK72" s="7"/>
      <c r="BL72" s="7"/>
      <c r="BN72" s="278"/>
    </row>
    <row r="73" spans="1:66" s="16" customFormat="1" ht="12" customHeight="1" x14ac:dyDescent="0.25">
      <c r="A73" s="122">
        <v>11400011</v>
      </c>
      <c r="B73" s="87" t="str">
        <f t="shared" si="0"/>
        <v>11400011</v>
      </c>
      <c r="C73" s="74" t="s">
        <v>144</v>
      </c>
      <c r="D73" s="89" t="s">
        <v>865</v>
      </c>
      <c r="E73" s="89"/>
      <c r="F73" s="74"/>
      <c r="G73" s="89"/>
      <c r="H73" s="75">
        <v>302358.01</v>
      </c>
      <c r="I73" s="75">
        <v>302358.01</v>
      </c>
      <c r="J73" s="75">
        <v>302358.01</v>
      </c>
      <c r="K73" s="75">
        <v>302358.01</v>
      </c>
      <c r="L73" s="75">
        <v>302358.01</v>
      </c>
      <c r="M73" s="75">
        <v>302358.01</v>
      </c>
      <c r="N73" s="75">
        <v>302358.01</v>
      </c>
      <c r="O73" s="75">
        <v>302358.01</v>
      </c>
      <c r="P73" s="75">
        <v>302358.01</v>
      </c>
      <c r="Q73" s="75">
        <v>302358.01</v>
      </c>
      <c r="R73" s="75">
        <v>302358.01</v>
      </c>
      <c r="S73" s="75">
        <v>302358.01</v>
      </c>
      <c r="T73" s="75">
        <v>302358.01</v>
      </c>
      <c r="U73" s="75"/>
      <c r="V73" s="75">
        <f t="shared" si="75"/>
        <v>302358.00999999995</v>
      </c>
      <c r="W73" s="81">
        <v>6</v>
      </c>
      <c r="X73" s="80"/>
      <c r="Y73" s="92">
        <f t="shared" si="70"/>
        <v>0</v>
      </c>
      <c r="Z73" s="319">
        <f t="shared" si="70"/>
        <v>0</v>
      </c>
      <c r="AA73" s="319">
        <f t="shared" si="70"/>
        <v>0</v>
      </c>
      <c r="AB73" s="320">
        <f t="shared" si="76"/>
        <v>302358.01</v>
      </c>
      <c r="AC73" s="309">
        <f t="shared" si="77"/>
        <v>0</v>
      </c>
      <c r="AD73" s="319">
        <f t="shared" si="30"/>
        <v>302358.01</v>
      </c>
      <c r="AE73" s="326">
        <f t="shared" si="17"/>
        <v>0</v>
      </c>
      <c r="AF73" s="320">
        <f t="shared" si="29"/>
        <v>0</v>
      </c>
      <c r="AG73" s="173">
        <f t="shared" si="9"/>
        <v>302358.01</v>
      </c>
      <c r="AH73" s="309">
        <f t="shared" si="78"/>
        <v>0</v>
      </c>
      <c r="AI73" s="318">
        <f t="shared" si="71"/>
        <v>0</v>
      </c>
      <c r="AJ73" s="319">
        <f t="shared" si="71"/>
        <v>0</v>
      </c>
      <c r="AK73" s="319">
        <f t="shared" si="71"/>
        <v>0</v>
      </c>
      <c r="AL73" s="320">
        <f t="shared" si="79"/>
        <v>302358.00999999995</v>
      </c>
      <c r="AM73" s="309">
        <f t="shared" si="80"/>
        <v>0</v>
      </c>
      <c r="AN73" s="319">
        <f t="shared" si="18"/>
        <v>302358.00999999995</v>
      </c>
      <c r="AO73" s="319">
        <f t="shared" si="19"/>
        <v>0</v>
      </c>
      <c r="AP73" s="319">
        <f t="shared" si="81"/>
        <v>0</v>
      </c>
      <c r="AQ73" s="173">
        <f t="shared" si="14"/>
        <v>302358.00999999995</v>
      </c>
      <c r="AR73" s="309">
        <f t="shared" si="82"/>
        <v>0</v>
      </c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 s="7"/>
      <c r="BH73" s="7"/>
      <c r="BI73" s="7"/>
      <c r="BJ73" s="7"/>
      <c r="BK73" s="7"/>
      <c r="BL73" s="7"/>
      <c r="BN73" s="278"/>
    </row>
    <row r="74" spans="1:66" s="16" customFormat="1" ht="12" customHeight="1" x14ac:dyDescent="0.25">
      <c r="A74" s="122">
        <v>11400031</v>
      </c>
      <c r="B74" s="87" t="str">
        <f t="shared" si="0"/>
        <v>11400031</v>
      </c>
      <c r="C74" s="74" t="s">
        <v>417</v>
      </c>
      <c r="D74" s="89" t="s">
        <v>865</v>
      </c>
      <c r="E74" s="89"/>
      <c r="F74" s="74"/>
      <c r="G74" s="89"/>
      <c r="H74" s="75">
        <v>76622596.840000004</v>
      </c>
      <c r="I74" s="75">
        <v>76622596.840000004</v>
      </c>
      <c r="J74" s="75">
        <v>76622596.840000004</v>
      </c>
      <c r="K74" s="75">
        <v>76622596.840000004</v>
      </c>
      <c r="L74" s="75">
        <v>76622596.840000004</v>
      </c>
      <c r="M74" s="75">
        <v>76622596.840000004</v>
      </c>
      <c r="N74" s="75">
        <v>76622596.840000004</v>
      </c>
      <c r="O74" s="75">
        <v>76622596.840000004</v>
      </c>
      <c r="P74" s="75">
        <v>76622596.840000004</v>
      </c>
      <c r="Q74" s="75">
        <v>76622596.840000004</v>
      </c>
      <c r="R74" s="75">
        <v>76622596.840000004</v>
      </c>
      <c r="S74" s="75">
        <v>76622596.840000004</v>
      </c>
      <c r="T74" s="75">
        <v>76622596.840000004</v>
      </c>
      <c r="U74" s="75"/>
      <c r="V74" s="75">
        <f t="shared" si="75"/>
        <v>76622596.840000018</v>
      </c>
      <c r="W74" s="81">
        <v>6</v>
      </c>
      <c r="X74" s="80"/>
      <c r="Y74" s="92">
        <f t="shared" si="70"/>
        <v>0</v>
      </c>
      <c r="Z74" s="319">
        <f t="shared" si="70"/>
        <v>0</v>
      </c>
      <c r="AA74" s="319">
        <f t="shared" si="70"/>
        <v>0</v>
      </c>
      <c r="AB74" s="320">
        <f t="shared" si="76"/>
        <v>76622596.840000004</v>
      </c>
      <c r="AC74" s="309">
        <f t="shared" si="77"/>
        <v>0</v>
      </c>
      <c r="AD74" s="319">
        <f t="shared" si="30"/>
        <v>76622596.840000004</v>
      </c>
      <c r="AE74" s="326">
        <f t="shared" ref="AE74:AE122" si="83">IF($D74=AE$5,$T74,IF($D74=AE$4, $T74*$AK$2,0))</f>
        <v>0</v>
      </c>
      <c r="AF74" s="320">
        <f t="shared" ref="AF74:AF122" si="84">IF($D74=AF$5,$T74,IF($D74=AF$4, $T74*$AL$2,0))</f>
        <v>0</v>
      </c>
      <c r="AG74" s="173">
        <f t="shared" si="9"/>
        <v>76622596.840000004</v>
      </c>
      <c r="AH74" s="309">
        <f t="shared" si="78"/>
        <v>0</v>
      </c>
      <c r="AI74" s="318">
        <f t="shared" si="71"/>
        <v>0</v>
      </c>
      <c r="AJ74" s="319">
        <f t="shared" si="71"/>
        <v>0</v>
      </c>
      <c r="AK74" s="319">
        <f t="shared" si="71"/>
        <v>0</v>
      </c>
      <c r="AL74" s="320">
        <f t="shared" si="79"/>
        <v>76622596.840000018</v>
      </c>
      <c r="AM74" s="309">
        <f t="shared" si="80"/>
        <v>0</v>
      </c>
      <c r="AN74" s="319">
        <f t="shared" si="18"/>
        <v>76622596.840000018</v>
      </c>
      <c r="AO74" s="319">
        <f t="shared" si="19"/>
        <v>0</v>
      </c>
      <c r="AP74" s="319">
        <f t="shared" si="81"/>
        <v>0</v>
      </c>
      <c r="AQ74" s="173">
        <f t="shared" si="14"/>
        <v>76622596.840000018</v>
      </c>
      <c r="AR74" s="309">
        <f t="shared" si="82"/>
        <v>0</v>
      </c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 s="7"/>
      <c r="BH74" s="7"/>
      <c r="BI74" s="7"/>
      <c r="BJ74" s="7"/>
      <c r="BK74" s="7"/>
      <c r="BL74" s="7"/>
      <c r="BN74" s="278"/>
    </row>
    <row r="75" spans="1:66" s="16" customFormat="1" ht="12" customHeight="1" x14ac:dyDescent="0.25">
      <c r="A75" s="122">
        <v>11400061</v>
      </c>
      <c r="B75" s="87" t="str">
        <f t="shared" si="0"/>
        <v>11400061</v>
      </c>
      <c r="C75" s="74" t="s">
        <v>379</v>
      </c>
      <c r="D75" s="89" t="s">
        <v>865</v>
      </c>
      <c r="E75" s="89"/>
      <c r="F75" s="74"/>
      <c r="G75" s="89"/>
      <c r="H75" s="75">
        <v>156960790.84</v>
      </c>
      <c r="I75" s="75">
        <v>156960790.84</v>
      </c>
      <c r="J75" s="75">
        <v>156960790.84</v>
      </c>
      <c r="K75" s="75">
        <v>156960790.84</v>
      </c>
      <c r="L75" s="75">
        <v>156960790.84</v>
      </c>
      <c r="M75" s="75">
        <v>156960790.84</v>
      </c>
      <c r="N75" s="75">
        <v>156960790.84</v>
      </c>
      <c r="O75" s="75">
        <v>156960790.84</v>
      </c>
      <c r="P75" s="75">
        <v>156960790.84</v>
      </c>
      <c r="Q75" s="75">
        <v>156960790.84</v>
      </c>
      <c r="R75" s="75">
        <v>156960790.84</v>
      </c>
      <c r="S75" s="75">
        <v>156960790.84</v>
      </c>
      <c r="T75" s="75">
        <v>156960790.84</v>
      </c>
      <c r="U75" s="75"/>
      <c r="V75" s="75">
        <f t="shared" si="75"/>
        <v>156960790.83999997</v>
      </c>
      <c r="W75" s="81">
        <v>6</v>
      </c>
      <c r="X75" s="80"/>
      <c r="Y75" s="92">
        <f t="shared" si="70"/>
        <v>0</v>
      </c>
      <c r="Z75" s="319">
        <f t="shared" si="70"/>
        <v>0</v>
      </c>
      <c r="AA75" s="319">
        <f t="shared" si="70"/>
        <v>0</v>
      </c>
      <c r="AB75" s="320">
        <f t="shared" si="76"/>
        <v>156960790.84</v>
      </c>
      <c r="AC75" s="309">
        <f t="shared" si="77"/>
        <v>0</v>
      </c>
      <c r="AD75" s="319">
        <f t="shared" si="30"/>
        <v>156960790.84</v>
      </c>
      <c r="AE75" s="326">
        <f t="shared" si="83"/>
        <v>0</v>
      </c>
      <c r="AF75" s="320">
        <f t="shared" si="84"/>
        <v>0</v>
      </c>
      <c r="AG75" s="173">
        <f t="shared" si="9"/>
        <v>156960790.84</v>
      </c>
      <c r="AH75" s="309">
        <f t="shared" si="78"/>
        <v>0</v>
      </c>
      <c r="AI75" s="318">
        <f t="shared" si="71"/>
        <v>0</v>
      </c>
      <c r="AJ75" s="319">
        <f t="shared" si="71"/>
        <v>0</v>
      </c>
      <c r="AK75" s="319">
        <f t="shared" si="71"/>
        <v>0</v>
      </c>
      <c r="AL75" s="320">
        <f t="shared" si="79"/>
        <v>156960790.83999997</v>
      </c>
      <c r="AM75" s="309">
        <f t="shared" si="80"/>
        <v>0</v>
      </c>
      <c r="AN75" s="319">
        <f t="shared" ref="AN75:AN123" si="85">IF($D75=AN$5,$V75,IF($D75=AN$4, $V75*$AK$1,0))</f>
        <v>156960790.83999997</v>
      </c>
      <c r="AO75" s="319">
        <f t="shared" ref="AO75:AO123" si="86">IF($D75=AO$5,$V75,IF($D75=AO$4, $V75*$AK$2,0))</f>
        <v>0</v>
      </c>
      <c r="AP75" s="319">
        <f t="shared" si="81"/>
        <v>0</v>
      </c>
      <c r="AQ75" s="173">
        <f t="shared" si="14"/>
        <v>156960790.83999997</v>
      </c>
      <c r="AR75" s="309">
        <f t="shared" si="82"/>
        <v>0</v>
      </c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 s="7"/>
      <c r="BH75" s="7"/>
      <c r="BI75" s="7"/>
      <c r="BJ75" s="7"/>
      <c r="BK75" s="7"/>
      <c r="BL75" s="7"/>
      <c r="BN75" s="278"/>
    </row>
    <row r="76" spans="1:66" s="16" customFormat="1" ht="12" customHeight="1" x14ac:dyDescent="0.25">
      <c r="A76" s="123">
        <v>11400071</v>
      </c>
      <c r="B76" s="142" t="str">
        <f t="shared" si="0"/>
        <v>11400071</v>
      </c>
      <c r="C76" s="83" t="s">
        <v>522</v>
      </c>
      <c r="D76" s="89" t="s">
        <v>865</v>
      </c>
      <c r="E76" s="89"/>
      <c r="F76" s="83"/>
      <c r="G76" s="89"/>
      <c r="H76" s="75">
        <v>16950332.899999999</v>
      </c>
      <c r="I76" s="75">
        <v>16950332.899999999</v>
      </c>
      <c r="J76" s="75">
        <v>16950332.899999999</v>
      </c>
      <c r="K76" s="75">
        <v>16950332.899999999</v>
      </c>
      <c r="L76" s="75">
        <v>16950332.899999999</v>
      </c>
      <c r="M76" s="75">
        <v>16950332.899999999</v>
      </c>
      <c r="N76" s="75">
        <v>16950332.899999999</v>
      </c>
      <c r="O76" s="75">
        <v>16950332.899999999</v>
      </c>
      <c r="P76" s="75">
        <v>16950332.899999999</v>
      </c>
      <c r="Q76" s="75">
        <v>16950332.899999999</v>
      </c>
      <c r="R76" s="75">
        <v>16950332.899999999</v>
      </c>
      <c r="S76" s="75">
        <v>16950332.899999999</v>
      </c>
      <c r="T76" s="75">
        <v>16950332.899999999</v>
      </c>
      <c r="U76" s="75"/>
      <c r="V76" s="75">
        <f t="shared" si="75"/>
        <v>16950332.900000002</v>
      </c>
      <c r="W76" s="81">
        <v>6</v>
      </c>
      <c r="X76" s="80"/>
      <c r="Y76" s="92">
        <f t="shared" si="70"/>
        <v>0</v>
      </c>
      <c r="Z76" s="319">
        <f t="shared" si="70"/>
        <v>0</v>
      </c>
      <c r="AA76" s="319">
        <f t="shared" si="70"/>
        <v>0</v>
      </c>
      <c r="AB76" s="320">
        <f t="shared" si="76"/>
        <v>16950332.899999999</v>
      </c>
      <c r="AC76" s="309">
        <f t="shared" si="77"/>
        <v>0</v>
      </c>
      <c r="AD76" s="319">
        <f t="shared" si="30"/>
        <v>16950332.899999999</v>
      </c>
      <c r="AE76" s="326">
        <f t="shared" si="83"/>
        <v>0</v>
      </c>
      <c r="AF76" s="320">
        <f t="shared" si="84"/>
        <v>0</v>
      </c>
      <c r="AG76" s="173">
        <f t="shared" si="9"/>
        <v>16950332.899999999</v>
      </c>
      <c r="AH76" s="309">
        <f t="shared" si="78"/>
        <v>0</v>
      </c>
      <c r="AI76" s="318">
        <f t="shared" si="71"/>
        <v>0</v>
      </c>
      <c r="AJ76" s="319">
        <f t="shared" si="71"/>
        <v>0</v>
      </c>
      <c r="AK76" s="319">
        <f t="shared" si="71"/>
        <v>0</v>
      </c>
      <c r="AL76" s="320">
        <f t="shared" si="79"/>
        <v>16950332.900000002</v>
      </c>
      <c r="AM76" s="309">
        <f t="shared" si="80"/>
        <v>0</v>
      </c>
      <c r="AN76" s="319">
        <f t="shared" si="85"/>
        <v>16950332.900000002</v>
      </c>
      <c r="AO76" s="319">
        <f t="shared" si="86"/>
        <v>0</v>
      </c>
      <c r="AP76" s="319">
        <f t="shared" si="81"/>
        <v>0</v>
      </c>
      <c r="AQ76" s="173">
        <f t="shared" si="14"/>
        <v>16950332.900000002</v>
      </c>
      <c r="AR76" s="309">
        <f t="shared" si="82"/>
        <v>0</v>
      </c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 s="7"/>
      <c r="BH76" s="7"/>
      <c r="BI76" s="7"/>
      <c r="BJ76" s="7"/>
      <c r="BK76" s="7"/>
      <c r="BL76" s="7"/>
      <c r="BN76" s="278"/>
    </row>
    <row r="77" spans="1:66" s="16" customFormat="1" ht="12" customHeight="1" x14ac:dyDescent="0.25">
      <c r="A77" s="123">
        <v>11400091</v>
      </c>
      <c r="B77" s="142" t="str">
        <f t="shared" si="0"/>
        <v>11400091</v>
      </c>
      <c r="C77" s="83" t="s">
        <v>686</v>
      </c>
      <c r="D77" s="89" t="s">
        <v>865</v>
      </c>
      <c r="E77" s="89"/>
      <c r="F77" s="83"/>
      <c r="G77" s="89"/>
      <c r="H77" s="75">
        <v>31009424.030000001</v>
      </c>
      <c r="I77" s="75">
        <v>31009424.030000001</v>
      </c>
      <c r="J77" s="75">
        <v>31009424.030000001</v>
      </c>
      <c r="K77" s="75">
        <v>31009424.030000001</v>
      </c>
      <c r="L77" s="75">
        <v>31009424.030000001</v>
      </c>
      <c r="M77" s="75">
        <v>31009424.030000001</v>
      </c>
      <c r="N77" s="75">
        <v>31009424.030000001</v>
      </c>
      <c r="O77" s="75">
        <v>31009424.030000001</v>
      </c>
      <c r="P77" s="75">
        <v>31009424.030000001</v>
      </c>
      <c r="Q77" s="75">
        <v>31009424.030000001</v>
      </c>
      <c r="R77" s="75">
        <v>31009424.030000001</v>
      </c>
      <c r="S77" s="75">
        <v>31009424.030000001</v>
      </c>
      <c r="T77" s="75">
        <v>31009424.030000001</v>
      </c>
      <c r="U77" s="75"/>
      <c r="V77" s="75">
        <f t="shared" si="75"/>
        <v>31009424.02999999</v>
      </c>
      <c r="W77" s="81" t="s">
        <v>328</v>
      </c>
      <c r="X77" s="80"/>
      <c r="Y77" s="92">
        <f t="shared" si="70"/>
        <v>0</v>
      </c>
      <c r="Z77" s="319">
        <f t="shared" si="70"/>
        <v>0</v>
      </c>
      <c r="AA77" s="319">
        <f t="shared" si="70"/>
        <v>0</v>
      </c>
      <c r="AB77" s="320">
        <f t="shared" si="76"/>
        <v>31009424.030000001</v>
      </c>
      <c r="AC77" s="309">
        <f t="shared" si="77"/>
        <v>0</v>
      </c>
      <c r="AD77" s="319">
        <f t="shared" si="30"/>
        <v>31009424.030000001</v>
      </c>
      <c r="AE77" s="326">
        <f t="shared" si="83"/>
        <v>0</v>
      </c>
      <c r="AF77" s="320">
        <f t="shared" si="84"/>
        <v>0</v>
      </c>
      <c r="AG77" s="173">
        <f t="shared" si="9"/>
        <v>31009424.030000001</v>
      </c>
      <c r="AH77" s="309">
        <f t="shared" si="78"/>
        <v>0</v>
      </c>
      <c r="AI77" s="318">
        <f t="shared" si="71"/>
        <v>0</v>
      </c>
      <c r="AJ77" s="319">
        <f t="shared" si="71"/>
        <v>0</v>
      </c>
      <c r="AK77" s="319">
        <f t="shared" si="71"/>
        <v>0</v>
      </c>
      <c r="AL77" s="320">
        <f t="shared" si="79"/>
        <v>31009424.02999999</v>
      </c>
      <c r="AM77" s="309">
        <f t="shared" si="80"/>
        <v>0</v>
      </c>
      <c r="AN77" s="319">
        <f t="shared" si="85"/>
        <v>31009424.02999999</v>
      </c>
      <c r="AO77" s="319">
        <f t="shared" si="86"/>
        <v>0</v>
      </c>
      <c r="AP77" s="319">
        <f t="shared" si="81"/>
        <v>0</v>
      </c>
      <c r="AQ77" s="173">
        <f t="shared" si="14"/>
        <v>31009424.02999999</v>
      </c>
      <c r="AR77" s="309">
        <f t="shared" si="82"/>
        <v>0</v>
      </c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 s="7"/>
      <c r="BH77" s="7"/>
      <c r="BI77" s="7"/>
      <c r="BJ77" s="7"/>
      <c r="BK77" s="7"/>
      <c r="BL77" s="7"/>
      <c r="BN77" s="278"/>
    </row>
    <row r="78" spans="1:66" s="16" customFormat="1" ht="12" customHeight="1" x14ac:dyDescent="0.25">
      <c r="A78" s="122">
        <v>11500001</v>
      </c>
      <c r="B78" s="87" t="str">
        <f t="shared" si="0"/>
        <v>11500001</v>
      </c>
      <c r="C78" s="74" t="s">
        <v>463</v>
      </c>
      <c r="D78" s="89" t="s">
        <v>865</v>
      </c>
      <c r="E78" s="89"/>
      <c r="F78" s="74"/>
      <c r="G78" s="89"/>
      <c r="H78" s="75">
        <v>-946172.25</v>
      </c>
      <c r="I78" s="75">
        <v>-946172.25</v>
      </c>
      <c r="J78" s="75">
        <v>-946172.25</v>
      </c>
      <c r="K78" s="75">
        <v>-946172.25</v>
      </c>
      <c r="L78" s="75">
        <v>-946172.25</v>
      </c>
      <c r="M78" s="75">
        <v>-946172.25</v>
      </c>
      <c r="N78" s="75">
        <v>-946172.25</v>
      </c>
      <c r="O78" s="75">
        <v>-946172.25</v>
      </c>
      <c r="P78" s="75">
        <v>-946172.25</v>
      </c>
      <c r="Q78" s="75">
        <v>-946172.25</v>
      </c>
      <c r="R78" s="75">
        <v>-946172.25</v>
      </c>
      <c r="S78" s="75">
        <v>-946172.25</v>
      </c>
      <c r="T78" s="75">
        <v>-946172.25</v>
      </c>
      <c r="U78" s="75"/>
      <c r="V78" s="75">
        <f t="shared" si="75"/>
        <v>-946172.25</v>
      </c>
      <c r="W78" s="81">
        <v>21</v>
      </c>
      <c r="X78" s="80"/>
      <c r="Y78" s="92">
        <f t="shared" si="70"/>
        <v>0</v>
      </c>
      <c r="Z78" s="319">
        <f t="shared" si="70"/>
        <v>0</v>
      </c>
      <c r="AA78" s="319">
        <f t="shared" si="70"/>
        <v>0</v>
      </c>
      <c r="AB78" s="320">
        <f t="shared" si="76"/>
        <v>-946172.25</v>
      </c>
      <c r="AC78" s="309">
        <f t="shared" si="77"/>
        <v>0</v>
      </c>
      <c r="AD78" s="319">
        <f t="shared" si="30"/>
        <v>-946172.25</v>
      </c>
      <c r="AE78" s="326">
        <f t="shared" si="83"/>
        <v>0</v>
      </c>
      <c r="AF78" s="320">
        <f t="shared" si="84"/>
        <v>0</v>
      </c>
      <c r="AG78" s="173">
        <f t="shared" si="9"/>
        <v>-946172.25</v>
      </c>
      <c r="AH78" s="309">
        <f t="shared" si="78"/>
        <v>0</v>
      </c>
      <c r="AI78" s="318">
        <f t="shared" si="71"/>
        <v>0</v>
      </c>
      <c r="AJ78" s="319">
        <f t="shared" si="71"/>
        <v>0</v>
      </c>
      <c r="AK78" s="319">
        <f t="shared" si="71"/>
        <v>0</v>
      </c>
      <c r="AL78" s="320">
        <f t="shared" si="79"/>
        <v>-946172.25</v>
      </c>
      <c r="AM78" s="309">
        <f t="shared" si="80"/>
        <v>0</v>
      </c>
      <c r="AN78" s="319">
        <f t="shared" si="85"/>
        <v>-946172.25</v>
      </c>
      <c r="AO78" s="319">
        <f t="shared" si="86"/>
        <v>0</v>
      </c>
      <c r="AP78" s="319">
        <f t="shared" si="81"/>
        <v>0</v>
      </c>
      <c r="AQ78" s="173">
        <f t="shared" si="14"/>
        <v>-946172.25</v>
      </c>
      <c r="AR78" s="309">
        <f t="shared" si="82"/>
        <v>0</v>
      </c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 s="7"/>
      <c r="BH78" s="7"/>
      <c r="BI78" s="7"/>
      <c r="BJ78" s="7"/>
      <c r="BK78" s="7"/>
      <c r="BL78" s="7"/>
      <c r="BN78" s="278"/>
    </row>
    <row r="79" spans="1:66" s="16" customFormat="1" ht="12" customHeight="1" x14ac:dyDescent="0.25">
      <c r="A79" s="122">
        <v>11500011</v>
      </c>
      <c r="B79" s="87" t="str">
        <f t="shared" si="0"/>
        <v>11500011</v>
      </c>
      <c r="C79" s="74" t="s">
        <v>21</v>
      </c>
      <c r="D79" s="89" t="s">
        <v>865</v>
      </c>
      <c r="E79" s="89"/>
      <c r="F79" s="74"/>
      <c r="G79" s="89"/>
      <c r="H79" s="75">
        <v>-302358.01</v>
      </c>
      <c r="I79" s="75">
        <v>-302358.01</v>
      </c>
      <c r="J79" s="75">
        <v>-302358.01</v>
      </c>
      <c r="K79" s="75">
        <v>-302358.01</v>
      </c>
      <c r="L79" s="75">
        <v>-302358.01</v>
      </c>
      <c r="M79" s="75">
        <v>-302358.01</v>
      </c>
      <c r="N79" s="75">
        <v>-302358.01</v>
      </c>
      <c r="O79" s="75">
        <v>-302358.01</v>
      </c>
      <c r="P79" s="75">
        <v>-302358.01</v>
      </c>
      <c r="Q79" s="75">
        <v>-302358.01</v>
      </c>
      <c r="R79" s="75">
        <v>-302358.01</v>
      </c>
      <c r="S79" s="75">
        <v>-302358.01</v>
      </c>
      <c r="T79" s="75">
        <v>-302358.01</v>
      </c>
      <c r="U79" s="75"/>
      <c r="V79" s="75">
        <f t="shared" si="75"/>
        <v>-302358.00999999995</v>
      </c>
      <c r="W79" s="81">
        <v>21</v>
      </c>
      <c r="X79" s="80"/>
      <c r="Y79" s="92">
        <f t="shared" si="70"/>
        <v>0</v>
      </c>
      <c r="Z79" s="319">
        <f t="shared" si="70"/>
        <v>0</v>
      </c>
      <c r="AA79" s="319">
        <f t="shared" si="70"/>
        <v>0</v>
      </c>
      <c r="AB79" s="320">
        <f t="shared" si="76"/>
        <v>-302358.01</v>
      </c>
      <c r="AC79" s="309">
        <f t="shared" si="77"/>
        <v>0</v>
      </c>
      <c r="AD79" s="319">
        <f t="shared" si="30"/>
        <v>-302358.01</v>
      </c>
      <c r="AE79" s="326">
        <f t="shared" si="83"/>
        <v>0</v>
      </c>
      <c r="AF79" s="320">
        <f t="shared" si="84"/>
        <v>0</v>
      </c>
      <c r="AG79" s="173">
        <f t="shared" si="9"/>
        <v>-302358.01</v>
      </c>
      <c r="AH79" s="309">
        <f t="shared" si="78"/>
        <v>0</v>
      </c>
      <c r="AI79" s="318">
        <f t="shared" si="71"/>
        <v>0</v>
      </c>
      <c r="AJ79" s="319">
        <f t="shared" si="71"/>
        <v>0</v>
      </c>
      <c r="AK79" s="319">
        <f t="shared" si="71"/>
        <v>0</v>
      </c>
      <c r="AL79" s="320">
        <f t="shared" si="79"/>
        <v>-302358.00999999995</v>
      </c>
      <c r="AM79" s="309">
        <f t="shared" si="80"/>
        <v>0</v>
      </c>
      <c r="AN79" s="319">
        <f t="shared" si="85"/>
        <v>-302358.00999999995</v>
      </c>
      <c r="AO79" s="319">
        <f t="shared" si="86"/>
        <v>0</v>
      </c>
      <c r="AP79" s="319">
        <f t="shared" si="81"/>
        <v>0</v>
      </c>
      <c r="AQ79" s="173">
        <f t="shared" si="14"/>
        <v>-302358.00999999995</v>
      </c>
      <c r="AR79" s="309">
        <f t="shared" si="82"/>
        <v>0</v>
      </c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 s="7"/>
      <c r="BH79" s="7"/>
      <c r="BI79" s="7"/>
      <c r="BJ79" s="7"/>
      <c r="BK79" s="7"/>
      <c r="BL79" s="7"/>
      <c r="BN79" s="278"/>
    </row>
    <row r="80" spans="1:66" s="16" customFormat="1" ht="12" customHeight="1" x14ac:dyDescent="0.25">
      <c r="A80" s="122">
        <v>11500031</v>
      </c>
      <c r="B80" s="87" t="str">
        <f t="shared" si="0"/>
        <v>11500031</v>
      </c>
      <c r="C80" s="74" t="s">
        <v>331</v>
      </c>
      <c r="D80" s="89" t="s">
        <v>865</v>
      </c>
      <c r="E80" s="89"/>
      <c r="F80" s="74"/>
      <c r="G80" s="89"/>
      <c r="H80" s="75">
        <v>-70432488.659999996</v>
      </c>
      <c r="I80" s="75">
        <v>-70653563.659999996</v>
      </c>
      <c r="J80" s="75">
        <v>-70874638.659999996</v>
      </c>
      <c r="K80" s="75">
        <v>-71095713.659999996</v>
      </c>
      <c r="L80" s="75">
        <v>-71316788.659999996</v>
      </c>
      <c r="M80" s="75">
        <v>-71537863.659999996</v>
      </c>
      <c r="N80" s="75">
        <v>-71758938.659999996</v>
      </c>
      <c r="O80" s="75">
        <v>-71980013.659999996</v>
      </c>
      <c r="P80" s="75">
        <v>-72201088.659999996</v>
      </c>
      <c r="Q80" s="75">
        <v>-72422163.659999996</v>
      </c>
      <c r="R80" s="75">
        <v>-72643238.659999996</v>
      </c>
      <c r="S80" s="75">
        <v>-72864313.659999996</v>
      </c>
      <c r="T80" s="75">
        <v>-73085388.659999996</v>
      </c>
      <c r="U80" s="75"/>
      <c r="V80" s="75">
        <f t="shared" si="75"/>
        <v>-71758938.659999982</v>
      </c>
      <c r="W80" s="81">
        <v>21</v>
      </c>
      <c r="X80" s="80"/>
      <c r="Y80" s="92">
        <f t="shared" si="70"/>
        <v>0</v>
      </c>
      <c r="Z80" s="319">
        <f t="shared" si="70"/>
        <v>0</v>
      </c>
      <c r="AA80" s="319">
        <f t="shared" si="70"/>
        <v>0</v>
      </c>
      <c r="AB80" s="320">
        <f t="shared" si="76"/>
        <v>-73085388.659999996</v>
      </c>
      <c r="AC80" s="309">
        <f t="shared" si="77"/>
        <v>0</v>
      </c>
      <c r="AD80" s="319">
        <f t="shared" si="30"/>
        <v>-73085388.659999996</v>
      </c>
      <c r="AE80" s="326">
        <f t="shared" si="83"/>
        <v>0</v>
      </c>
      <c r="AF80" s="320">
        <f t="shared" si="84"/>
        <v>0</v>
      </c>
      <c r="AG80" s="173">
        <f t="shared" si="9"/>
        <v>-73085388.659999996</v>
      </c>
      <c r="AH80" s="309">
        <f t="shared" si="78"/>
        <v>0</v>
      </c>
      <c r="AI80" s="318">
        <f t="shared" si="71"/>
        <v>0</v>
      </c>
      <c r="AJ80" s="319">
        <f t="shared" si="71"/>
        <v>0</v>
      </c>
      <c r="AK80" s="319">
        <f t="shared" si="71"/>
        <v>0</v>
      </c>
      <c r="AL80" s="320">
        <f t="shared" si="79"/>
        <v>-71758938.659999982</v>
      </c>
      <c r="AM80" s="309">
        <f t="shared" si="80"/>
        <v>0</v>
      </c>
      <c r="AN80" s="319">
        <f t="shared" si="85"/>
        <v>-71758938.659999982</v>
      </c>
      <c r="AO80" s="319">
        <f t="shared" si="86"/>
        <v>0</v>
      </c>
      <c r="AP80" s="319">
        <f t="shared" si="81"/>
        <v>0</v>
      </c>
      <c r="AQ80" s="173">
        <f t="shared" si="14"/>
        <v>-71758938.659999982</v>
      </c>
      <c r="AR80" s="309">
        <f t="shared" si="82"/>
        <v>0</v>
      </c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 s="7"/>
      <c r="BH80" s="7"/>
      <c r="BI80" s="7"/>
      <c r="BJ80" s="7"/>
      <c r="BK80" s="7"/>
      <c r="BL80" s="7"/>
      <c r="BN80" s="278"/>
    </row>
    <row r="81" spans="1:66" s="16" customFormat="1" ht="12" customHeight="1" x14ac:dyDescent="0.25">
      <c r="A81" s="122">
        <v>11500041</v>
      </c>
      <c r="B81" s="87" t="str">
        <f t="shared" si="0"/>
        <v>11500041</v>
      </c>
      <c r="C81" s="74" t="s">
        <v>382</v>
      </c>
      <c r="D81" s="89" t="s">
        <v>865</v>
      </c>
      <c r="E81" s="89"/>
      <c r="F81" s="74"/>
      <c r="G81" s="89"/>
      <c r="H81" s="75">
        <v>-53341386.920000002</v>
      </c>
      <c r="I81" s="75">
        <v>-53726095.200000003</v>
      </c>
      <c r="J81" s="75">
        <v>-54110803.479999997</v>
      </c>
      <c r="K81" s="75">
        <v>-54495511.759999998</v>
      </c>
      <c r="L81" s="75">
        <v>-54880220.039999999</v>
      </c>
      <c r="M81" s="75">
        <v>-55264928.32</v>
      </c>
      <c r="N81" s="75">
        <v>-55649636.600000001</v>
      </c>
      <c r="O81" s="75">
        <v>-56034344.880000003</v>
      </c>
      <c r="P81" s="75">
        <v>-56419053.159999996</v>
      </c>
      <c r="Q81" s="75">
        <v>-56803761.439999998</v>
      </c>
      <c r="R81" s="75">
        <v>-57188469.719999999</v>
      </c>
      <c r="S81" s="75">
        <v>-57573178</v>
      </c>
      <c r="T81" s="75">
        <v>-57957886.280000001</v>
      </c>
      <c r="U81" s="75"/>
      <c r="V81" s="75">
        <f t="shared" si="75"/>
        <v>-55649636.600000001</v>
      </c>
      <c r="W81" s="81" t="s">
        <v>388</v>
      </c>
      <c r="X81" s="80"/>
      <c r="Y81" s="92">
        <f t="shared" si="70"/>
        <v>0</v>
      </c>
      <c r="Z81" s="319">
        <f t="shared" si="70"/>
        <v>0</v>
      </c>
      <c r="AA81" s="319">
        <f t="shared" si="70"/>
        <v>0</v>
      </c>
      <c r="AB81" s="320">
        <f t="shared" si="76"/>
        <v>-57957886.280000001</v>
      </c>
      <c r="AC81" s="309">
        <f t="shared" si="77"/>
        <v>0</v>
      </c>
      <c r="AD81" s="319">
        <f t="shared" si="30"/>
        <v>-57957886.280000001</v>
      </c>
      <c r="AE81" s="326">
        <f t="shared" si="83"/>
        <v>0</v>
      </c>
      <c r="AF81" s="320">
        <f t="shared" si="84"/>
        <v>0</v>
      </c>
      <c r="AG81" s="173">
        <f t="shared" si="9"/>
        <v>-57957886.280000001</v>
      </c>
      <c r="AH81" s="309">
        <f t="shared" si="78"/>
        <v>0</v>
      </c>
      <c r="AI81" s="318">
        <f t="shared" si="71"/>
        <v>0</v>
      </c>
      <c r="AJ81" s="319">
        <f t="shared" si="71"/>
        <v>0</v>
      </c>
      <c r="AK81" s="319">
        <f t="shared" si="71"/>
        <v>0</v>
      </c>
      <c r="AL81" s="320">
        <f t="shared" si="79"/>
        <v>-55649636.600000001</v>
      </c>
      <c r="AM81" s="309">
        <f t="shared" si="80"/>
        <v>0</v>
      </c>
      <c r="AN81" s="319">
        <f t="shared" si="85"/>
        <v>-55649636.600000001</v>
      </c>
      <c r="AO81" s="319">
        <f t="shared" si="86"/>
        <v>0</v>
      </c>
      <c r="AP81" s="319">
        <f t="shared" si="81"/>
        <v>0</v>
      </c>
      <c r="AQ81" s="173">
        <f t="shared" si="14"/>
        <v>-55649636.600000001</v>
      </c>
      <c r="AR81" s="309">
        <f t="shared" si="82"/>
        <v>0</v>
      </c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 s="7"/>
      <c r="BH81" s="7"/>
      <c r="BI81" s="7"/>
      <c r="BJ81" s="7"/>
      <c r="BK81" s="7"/>
      <c r="BL81" s="7"/>
      <c r="BN81" s="278"/>
    </row>
    <row r="82" spans="1:66" s="16" customFormat="1" ht="12" customHeight="1" x14ac:dyDescent="0.25">
      <c r="A82" s="123">
        <v>11500051</v>
      </c>
      <c r="B82" s="142" t="str">
        <f t="shared" si="0"/>
        <v>11500051</v>
      </c>
      <c r="C82" s="83" t="s">
        <v>523</v>
      </c>
      <c r="D82" s="89" t="s">
        <v>865</v>
      </c>
      <c r="E82" s="89"/>
      <c r="F82" s="83"/>
      <c r="G82" s="89"/>
      <c r="H82" s="75">
        <v>-16950332.899999999</v>
      </c>
      <c r="I82" s="75">
        <v>-16950332.899999999</v>
      </c>
      <c r="J82" s="75">
        <v>-16950332.899999999</v>
      </c>
      <c r="K82" s="75">
        <v>-16950332.899999999</v>
      </c>
      <c r="L82" s="75">
        <v>-16950332.899999999</v>
      </c>
      <c r="M82" s="75">
        <v>-16950332.899999999</v>
      </c>
      <c r="N82" s="75">
        <v>-16950332.899999999</v>
      </c>
      <c r="O82" s="75">
        <v>-16950332.899999999</v>
      </c>
      <c r="P82" s="75">
        <v>-16950332.899999999</v>
      </c>
      <c r="Q82" s="75">
        <v>-16950332.899999999</v>
      </c>
      <c r="R82" s="75">
        <v>-16950332.899999999</v>
      </c>
      <c r="S82" s="75">
        <v>-16950332.899999999</v>
      </c>
      <c r="T82" s="75">
        <v>-16950332.899999999</v>
      </c>
      <c r="U82" s="75"/>
      <c r="V82" s="75">
        <f t="shared" si="75"/>
        <v>-16950332.900000002</v>
      </c>
      <c r="W82" s="81" t="s">
        <v>388</v>
      </c>
      <c r="X82" s="80"/>
      <c r="Y82" s="92">
        <f t="shared" si="70"/>
        <v>0</v>
      </c>
      <c r="Z82" s="319">
        <f t="shared" si="70"/>
        <v>0</v>
      </c>
      <c r="AA82" s="319">
        <f t="shared" si="70"/>
        <v>0</v>
      </c>
      <c r="AB82" s="320">
        <f t="shared" si="76"/>
        <v>-16950332.899999999</v>
      </c>
      <c r="AC82" s="309">
        <f t="shared" si="77"/>
        <v>0</v>
      </c>
      <c r="AD82" s="319">
        <f t="shared" si="30"/>
        <v>-16950332.899999999</v>
      </c>
      <c r="AE82" s="326">
        <f t="shared" si="83"/>
        <v>0</v>
      </c>
      <c r="AF82" s="320">
        <f t="shared" si="84"/>
        <v>0</v>
      </c>
      <c r="AG82" s="173">
        <f t="shared" si="9"/>
        <v>-16950332.899999999</v>
      </c>
      <c r="AH82" s="309">
        <f t="shared" si="78"/>
        <v>0</v>
      </c>
      <c r="AI82" s="318">
        <f t="shared" si="71"/>
        <v>0</v>
      </c>
      <c r="AJ82" s="319">
        <f t="shared" si="71"/>
        <v>0</v>
      </c>
      <c r="AK82" s="319">
        <f t="shared" si="71"/>
        <v>0</v>
      </c>
      <c r="AL82" s="320">
        <f t="shared" si="79"/>
        <v>-16950332.900000002</v>
      </c>
      <c r="AM82" s="309">
        <f t="shared" si="80"/>
        <v>0</v>
      </c>
      <c r="AN82" s="319">
        <f t="shared" si="85"/>
        <v>-16950332.900000002</v>
      </c>
      <c r="AO82" s="319">
        <f t="shared" si="86"/>
        <v>0</v>
      </c>
      <c r="AP82" s="319">
        <f t="shared" si="81"/>
        <v>0</v>
      </c>
      <c r="AQ82" s="173">
        <f t="shared" si="14"/>
        <v>-16950332.900000002</v>
      </c>
      <c r="AR82" s="309">
        <f t="shared" si="82"/>
        <v>0</v>
      </c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 s="7"/>
      <c r="BH82" s="7"/>
      <c r="BI82" s="7"/>
      <c r="BJ82" s="7"/>
      <c r="BK82" s="7"/>
      <c r="BL82" s="7"/>
      <c r="BN82" s="278"/>
    </row>
    <row r="83" spans="1:66" s="16" customFormat="1" ht="12" customHeight="1" x14ac:dyDescent="0.25">
      <c r="A83" s="123">
        <v>11500061</v>
      </c>
      <c r="B83" s="142" t="str">
        <f t="shared" si="0"/>
        <v>11500061</v>
      </c>
      <c r="C83" s="74" t="s">
        <v>687</v>
      </c>
      <c r="D83" s="89" t="s">
        <v>865</v>
      </c>
      <c r="E83" s="89"/>
      <c r="F83" s="74"/>
      <c r="G83" s="89"/>
      <c r="H83" s="75">
        <v>-8729752.6699999999</v>
      </c>
      <c r="I83" s="75">
        <v>-8825168.8200000003</v>
      </c>
      <c r="J83" s="75">
        <v>-8920584.9700000007</v>
      </c>
      <c r="K83" s="75">
        <v>-9016001.1199999992</v>
      </c>
      <c r="L83" s="75">
        <v>-9111417.2699999996</v>
      </c>
      <c r="M83" s="75">
        <v>-9206833.4199999999</v>
      </c>
      <c r="N83" s="75">
        <v>-9302249.5700000003</v>
      </c>
      <c r="O83" s="75">
        <v>-9397665.7200000007</v>
      </c>
      <c r="P83" s="75">
        <v>-9493081.8699999992</v>
      </c>
      <c r="Q83" s="75">
        <v>-9588498.0199999996</v>
      </c>
      <c r="R83" s="75">
        <v>-9683914.1699999999</v>
      </c>
      <c r="S83" s="75">
        <v>-9779330.3200000003</v>
      </c>
      <c r="T83" s="75">
        <v>-9874746.4700000007</v>
      </c>
      <c r="U83" s="75"/>
      <c r="V83" s="75">
        <f t="shared" si="75"/>
        <v>-9302249.5699999984</v>
      </c>
      <c r="W83" s="81" t="s">
        <v>388</v>
      </c>
      <c r="X83" s="80"/>
      <c r="Y83" s="92">
        <f t="shared" si="70"/>
        <v>0</v>
      </c>
      <c r="Z83" s="319">
        <f t="shared" si="70"/>
        <v>0</v>
      </c>
      <c r="AA83" s="319">
        <f t="shared" si="70"/>
        <v>0</v>
      </c>
      <c r="AB83" s="320">
        <f t="shared" si="76"/>
        <v>-9874746.4700000007</v>
      </c>
      <c r="AC83" s="309">
        <f t="shared" si="77"/>
        <v>0</v>
      </c>
      <c r="AD83" s="319">
        <f t="shared" ref="AD83:AD130" si="87">IF($D83=AD$5,$T83,IF($D83=AD$4, $T83*$AK$1,0))</f>
        <v>-9874746.4700000007</v>
      </c>
      <c r="AE83" s="326">
        <f t="shared" si="83"/>
        <v>0</v>
      </c>
      <c r="AF83" s="320">
        <f t="shared" si="84"/>
        <v>0</v>
      </c>
      <c r="AG83" s="173">
        <f t="shared" si="9"/>
        <v>-9874746.4700000007</v>
      </c>
      <c r="AH83" s="309">
        <f t="shared" si="78"/>
        <v>0</v>
      </c>
      <c r="AI83" s="318">
        <f t="shared" si="71"/>
        <v>0</v>
      </c>
      <c r="AJ83" s="319">
        <f t="shared" si="71"/>
        <v>0</v>
      </c>
      <c r="AK83" s="319">
        <f t="shared" si="71"/>
        <v>0</v>
      </c>
      <c r="AL83" s="320">
        <f t="shared" si="79"/>
        <v>-9302249.5699999984</v>
      </c>
      <c r="AM83" s="309">
        <f t="shared" si="80"/>
        <v>0</v>
      </c>
      <c r="AN83" s="319">
        <f t="shared" si="85"/>
        <v>-9302249.5699999984</v>
      </c>
      <c r="AO83" s="319">
        <f t="shared" si="86"/>
        <v>0</v>
      </c>
      <c r="AP83" s="319">
        <f t="shared" si="81"/>
        <v>0</v>
      </c>
      <c r="AQ83" s="173">
        <f t="shared" si="14"/>
        <v>-9302249.5699999984</v>
      </c>
      <c r="AR83" s="309">
        <f t="shared" si="82"/>
        <v>0</v>
      </c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 s="7"/>
      <c r="BH83" s="7"/>
      <c r="BI83" s="7"/>
      <c r="BJ83" s="7"/>
      <c r="BK83" s="7"/>
      <c r="BL83" s="7"/>
      <c r="BN83" s="278"/>
    </row>
    <row r="84" spans="1:66" s="16" customFormat="1" ht="12" customHeight="1" x14ac:dyDescent="0.25">
      <c r="A84" s="123">
        <v>11710002</v>
      </c>
      <c r="B84" s="142" t="str">
        <f t="shared" ref="B84:B137" si="88">TEXT(A84,"##")</f>
        <v>11710002</v>
      </c>
      <c r="C84" s="74" t="s">
        <v>1002</v>
      </c>
      <c r="D84" s="89" t="s">
        <v>866</v>
      </c>
      <c r="E84" s="89"/>
      <c r="F84" s="139">
        <v>43070</v>
      </c>
      <c r="G84" s="89"/>
      <c r="H84" s="75">
        <v>8654564.4700000007</v>
      </c>
      <c r="I84" s="75">
        <v>8654564.4700000007</v>
      </c>
      <c r="J84" s="75">
        <v>8654564.4700000007</v>
      </c>
      <c r="K84" s="75">
        <v>8654564.4700000007</v>
      </c>
      <c r="L84" s="75">
        <v>8654564.4700000007</v>
      </c>
      <c r="M84" s="75">
        <v>8654564.4700000007</v>
      </c>
      <c r="N84" s="75">
        <v>8654564.4700000007</v>
      </c>
      <c r="O84" s="75">
        <v>8654564.4700000007</v>
      </c>
      <c r="P84" s="75">
        <v>8654564.4700000007</v>
      </c>
      <c r="Q84" s="75">
        <v>8654564.4700000007</v>
      </c>
      <c r="R84" s="75">
        <v>8654564.4700000007</v>
      </c>
      <c r="S84" s="75">
        <v>8654564.4700000007</v>
      </c>
      <c r="T84" s="75">
        <v>8654564.4700000007</v>
      </c>
      <c r="U84" s="75"/>
      <c r="V84" s="75">
        <f t="shared" si="75"/>
        <v>8654564.4700000007</v>
      </c>
      <c r="W84" s="81"/>
      <c r="X84" s="80">
        <v>3</v>
      </c>
      <c r="Y84" s="92">
        <f t="shared" si="70"/>
        <v>0</v>
      </c>
      <c r="Z84" s="319">
        <f t="shared" si="70"/>
        <v>0</v>
      </c>
      <c r="AA84" s="319">
        <f t="shared" si="70"/>
        <v>0</v>
      </c>
      <c r="AB84" s="320">
        <f t="shared" si="76"/>
        <v>8654564.4700000007</v>
      </c>
      <c r="AC84" s="309">
        <f t="shared" si="77"/>
        <v>0</v>
      </c>
      <c r="AD84" s="319">
        <f t="shared" si="87"/>
        <v>0</v>
      </c>
      <c r="AE84" s="326">
        <f t="shared" si="83"/>
        <v>8654564.4700000007</v>
      </c>
      <c r="AF84" s="320">
        <f t="shared" si="84"/>
        <v>0</v>
      </c>
      <c r="AG84" s="173">
        <f t="shared" si="9"/>
        <v>8654564.4700000007</v>
      </c>
      <c r="AH84" s="309">
        <f t="shared" si="78"/>
        <v>0</v>
      </c>
      <c r="AI84" s="318">
        <f t="shared" si="71"/>
        <v>0</v>
      </c>
      <c r="AJ84" s="319">
        <f t="shared" si="71"/>
        <v>0</v>
      </c>
      <c r="AK84" s="319">
        <f t="shared" si="71"/>
        <v>0</v>
      </c>
      <c r="AL84" s="320">
        <f t="shared" si="79"/>
        <v>8654564.4700000007</v>
      </c>
      <c r="AM84" s="309">
        <f t="shared" si="80"/>
        <v>0</v>
      </c>
      <c r="AN84" s="319">
        <f t="shared" si="85"/>
        <v>0</v>
      </c>
      <c r="AO84" s="319">
        <f t="shared" si="86"/>
        <v>8654564.4700000007</v>
      </c>
      <c r="AP84" s="319">
        <f t="shared" si="81"/>
        <v>0</v>
      </c>
      <c r="AQ84" s="173">
        <f t="shared" si="14"/>
        <v>8654564.4700000007</v>
      </c>
      <c r="AR84" s="309">
        <f t="shared" si="82"/>
        <v>0</v>
      </c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 s="7"/>
      <c r="BH84" s="7"/>
      <c r="BI84" s="7"/>
      <c r="BJ84" s="7"/>
      <c r="BK84" s="7"/>
      <c r="BL84" s="7"/>
      <c r="BN84" s="278"/>
    </row>
    <row r="85" spans="1:66" s="16" customFormat="1" ht="12" customHeight="1" x14ac:dyDescent="0.25">
      <c r="A85" s="122">
        <v>12100503</v>
      </c>
      <c r="B85" s="87" t="str">
        <f t="shared" si="88"/>
        <v>12100503</v>
      </c>
      <c r="C85" s="74" t="s">
        <v>70</v>
      </c>
      <c r="D85" s="89" t="s">
        <v>158</v>
      </c>
      <c r="E85" s="89"/>
      <c r="F85" s="74"/>
      <c r="G85" s="89"/>
      <c r="H85" s="75">
        <v>-84800.38</v>
      </c>
      <c r="I85" s="75">
        <v>27927.58</v>
      </c>
      <c r="J85" s="75">
        <v>29511.93</v>
      </c>
      <c r="K85" s="75">
        <v>25017.61</v>
      </c>
      <c r="L85" s="75">
        <v>30739.35</v>
      </c>
      <c r="M85" s="75">
        <v>32200.37</v>
      </c>
      <c r="N85" s="75">
        <v>12525598.76</v>
      </c>
      <c r="O85" s="75">
        <v>29864.17</v>
      </c>
      <c r="P85" s="75">
        <v>30332.36</v>
      </c>
      <c r="Q85" s="75">
        <v>30947.16</v>
      </c>
      <c r="R85" s="75">
        <v>32112.1</v>
      </c>
      <c r="S85" s="75">
        <v>30738.51</v>
      </c>
      <c r="T85" s="75">
        <v>21202.34</v>
      </c>
      <c r="U85" s="75"/>
      <c r="V85" s="75">
        <f t="shared" si="75"/>
        <v>1066099.24</v>
      </c>
      <c r="W85" s="81"/>
      <c r="X85" s="80"/>
      <c r="Y85" s="92">
        <f t="shared" ref="Y85:AA101" si="89">IF($D85=Y$5,$T85,0)</f>
        <v>0</v>
      </c>
      <c r="Z85" s="319">
        <f t="shared" si="89"/>
        <v>0</v>
      </c>
      <c r="AA85" s="319">
        <f t="shared" si="89"/>
        <v>0</v>
      </c>
      <c r="AB85" s="320">
        <f t="shared" si="76"/>
        <v>21202.34</v>
      </c>
      <c r="AC85" s="309">
        <f t="shared" si="77"/>
        <v>0</v>
      </c>
      <c r="AD85" s="319">
        <f t="shared" si="87"/>
        <v>0</v>
      </c>
      <c r="AE85" s="326">
        <f t="shared" si="83"/>
        <v>0</v>
      </c>
      <c r="AF85" s="320">
        <f t="shared" si="84"/>
        <v>21202.34</v>
      </c>
      <c r="AG85" s="173">
        <f t="shared" ref="AG85:AG141" si="90">SUM(AD85:AF85)</f>
        <v>21202.34</v>
      </c>
      <c r="AH85" s="309">
        <f t="shared" si="78"/>
        <v>0</v>
      </c>
      <c r="AI85" s="318">
        <f t="shared" ref="AI85:AK101" si="91">IF($D85=AI$5,$V85,0)</f>
        <v>0</v>
      </c>
      <c r="AJ85" s="319">
        <f t="shared" si="91"/>
        <v>0</v>
      </c>
      <c r="AK85" s="319">
        <f t="shared" si="91"/>
        <v>0</v>
      </c>
      <c r="AL85" s="320">
        <f t="shared" si="79"/>
        <v>1066099.24</v>
      </c>
      <c r="AM85" s="309">
        <f t="shared" si="80"/>
        <v>0</v>
      </c>
      <c r="AN85" s="319">
        <f t="shared" si="85"/>
        <v>0</v>
      </c>
      <c r="AO85" s="319">
        <f t="shared" si="86"/>
        <v>0</v>
      </c>
      <c r="AP85" s="319">
        <f t="shared" si="81"/>
        <v>1066099.24</v>
      </c>
      <c r="AQ85" s="173">
        <f t="shared" ref="AQ85:AQ141" si="92">SUM(AN85:AP85)</f>
        <v>1066099.24</v>
      </c>
      <c r="AR85" s="309">
        <f t="shared" si="82"/>
        <v>0</v>
      </c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 s="7"/>
      <c r="BH85" s="7"/>
      <c r="BI85" s="7"/>
      <c r="BJ85" s="7"/>
      <c r="BK85" s="7"/>
      <c r="BL85" s="7"/>
      <c r="BN85" s="278"/>
    </row>
    <row r="86" spans="1:66" s="16" customFormat="1" ht="12" customHeight="1" x14ac:dyDescent="0.25">
      <c r="A86" s="122">
        <v>12100513</v>
      </c>
      <c r="B86" s="87" t="str">
        <f t="shared" si="88"/>
        <v>12100513</v>
      </c>
      <c r="C86" s="74" t="s">
        <v>70</v>
      </c>
      <c r="D86" s="89" t="s">
        <v>158</v>
      </c>
      <c r="E86" s="89"/>
      <c r="F86" s="74"/>
      <c r="G86" s="89"/>
      <c r="H86" s="75">
        <v>2607328.54</v>
      </c>
      <c r="I86" s="75">
        <v>3613496.51</v>
      </c>
      <c r="J86" s="75">
        <v>3613496.51</v>
      </c>
      <c r="K86" s="75">
        <v>3613496.51</v>
      </c>
      <c r="L86" s="75">
        <v>3613496.51</v>
      </c>
      <c r="M86" s="75">
        <v>3613496.51</v>
      </c>
      <c r="N86" s="75">
        <v>3613496.51</v>
      </c>
      <c r="O86" s="75">
        <v>3613496.51</v>
      </c>
      <c r="P86" s="75">
        <v>3613496.51</v>
      </c>
      <c r="Q86" s="75">
        <v>3613496.51</v>
      </c>
      <c r="R86" s="75">
        <v>3613725.85</v>
      </c>
      <c r="S86" s="75">
        <v>3613496.51</v>
      </c>
      <c r="T86" s="75">
        <v>3613496.51</v>
      </c>
      <c r="U86" s="75"/>
      <c r="V86" s="75">
        <f t="shared" si="75"/>
        <v>3571591.9562499989</v>
      </c>
      <c r="W86" s="81"/>
      <c r="X86" s="80"/>
      <c r="Y86" s="92">
        <f t="shared" si="89"/>
        <v>0</v>
      </c>
      <c r="Z86" s="319">
        <f t="shared" si="89"/>
        <v>0</v>
      </c>
      <c r="AA86" s="319">
        <f t="shared" si="89"/>
        <v>0</v>
      </c>
      <c r="AB86" s="320">
        <f t="shared" si="76"/>
        <v>3613496.51</v>
      </c>
      <c r="AC86" s="309">
        <f t="shared" si="77"/>
        <v>0</v>
      </c>
      <c r="AD86" s="319">
        <f t="shared" si="87"/>
        <v>0</v>
      </c>
      <c r="AE86" s="326">
        <f t="shared" si="83"/>
        <v>0</v>
      </c>
      <c r="AF86" s="320">
        <f t="shared" si="84"/>
        <v>3613496.51</v>
      </c>
      <c r="AG86" s="173">
        <f t="shared" si="90"/>
        <v>3613496.51</v>
      </c>
      <c r="AH86" s="309">
        <f t="shared" si="78"/>
        <v>0</v>
      </c>
      <c r="AI86" s="318">
        <f t="shared" si="91"/>
        <v>0</v>
      </c>
      <c r="AJ86" s="319">
        <f t="shared" si="91"/>
        <v>0</v>
      </c>
      <c r="AK86" s="319">
        <f t="shared" si="91"/>
        <v>0</v>
      </c>
      <c r="AL86" s="320">
        <f t="shared" si="79"/>
        <v>3571591.9562499989</v>
      </c>
      <c r="AM86" s="309">
        <f t="shared" si="80"/>
        <v>0</v>
      </c>
      <c r="AN86" s="319">
        <f t="shared" si="85"/>
        <v>0</v>
      </c>
      <c r="AO86" s="319">
        <f t="shared" si="86"/>
        <v>0</v>
      </c>
      <c r="AP86" s="319">
        <f t="shared" si="81"/>
        <v>3571591.9562499989</v>
      </c>
      <c r="AQ86" s="173">
        <f t="shared" si="92"/>
        <v>3571591.9562499989</v>
      </c>
      <c r="AR86" s="309">
        <f t="shared" si="82"/>
        <v>0</v>
      </c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 s="7"/>
      <c r="BH86" s="7"/>
      <c r="BI86" s="7"/>
      <c r="BJ86" s="7"/>
      <c r="BK86" s="7"/>
      <c r="BL86" s="7"/>
      <c r="BN86" s="278"/>
    </row>
    <row r="87" spans="1:66" s="16" customFormat="1" ht="12" customHeight="1" x14ac:dyDescent="0.25">
      <c r="A87" s="121">
        <v>12200503</v>
      </c>
      <c r="B87" s="141" t="str">
        <f t="shared" si="88"/>
        <v>12200503</v>
      </c>
      <c r="C87" s="74" t="s">
        <v>201</v>
      </c>
      <c r="D87" s="89" t="s">
        <v>158</v>
      </c>
      <c r="E87" s="89"/>
      <c r="F87" s="74"/>
      <c r="G87" s="89"/>
      <c r="H87" s="75">
        <v>-24653.05</v>
      </c>
      <c r="I87" s="75">
        <v>-24653.05</v>
      </c>
      <c r="J87" s="75">
        <v>-24653.05</v>
      </c>
      <c r="K87" s="75">
        <v>-24653.05</v>
      </c>
      <c r="L87" s="75">
        <v>-24653.05</v>
      </c>
      <c r="M87" s="75">
        <v>-24653.05</v>
      </c>
      <c r="N87" s="75">
        <v>-12520388.220000001</v>
      </c>
      <c r="O87" s="75">
        <v>-24653.63</v>
      </c>
      <c r="P87" s="75">
        <v>-24653.63</v>
      </c>
      <c r="Q87" s="75">
        <v>-24653.63</v>
      </c>
      <c r="R87" s="75">
        <v>-24653.63</v>
      </c>
      <c r="S87" s="75">
        <v>-24653.71</v>
      </c>
      <c r="T87" s="75">
        <v>-24654.59</v>
      </c>
      <c r="U87" s="75"/>
      <c r="V87" s="75">
        <f t="shared" si="75"/>
        <v>-1065964.6266666672</v>
      </c>
      <c r="W87" s="81"/>
      <c r="X87" s="80"/>
      <c r="Y87" s="92">
        <f t="shared" si="89"/>
        <v>0</v>
      </c>
      <c r="Z87" s="319">
        <f t="shared" si="89"/>
        <v>0</v>
      </c>
      <c r="AA87" s="319">
        <f t="shared" si="89"/>
        <v>0</v>
      </c>
      <c r="AB87" s="320">
        <f t="shared" si="76"/>
        <v>-24654.59</v>
      </c>
      <c r="AC87" s="309">
        <f t="shared" si="77"/>
        <v>0</v>
      </c>
      <c r="AD87" s="319">
        <f t="shared" si="87"/>
        <v>0</v>
      </c>
      <c r="AE87" s="326">
        <f t="shared" si="83"/>
        <v>0</v>
      </c>
      <c r="AF87" s="320">
        <f t="shared" si="84"/>
        <v>-24654.59</v>
      </c>
      <c r="AG87" s="173">
        <f t="shared" si="90"/>
        <v>-24654.59</v>
      </c>
      <c r="AH87" s="309">
        <f t="shared" si="78"/>
        <v>0</v>
      </c>
      <c r="AI87" s="318">
        <f t="shared" si="91"/>
        <v>0</v>
      </c>
      <c r="AJ87" s="319">
        <f t="shared" si="91"/>
        <v>0</v>
      </c>
      <c r="AK87" s="319">
        <f t="shared" si="91"/>
        <v>0</v>
      </c>
      <c r="AL87" s="320">
        <f t="shared" si="79"/>
        <v>-1065964.6266666672</v>
      </c>
      <c r="AM87" s="309">
        <f t="shared" si="80"/>
        <v>0</v>
      </c>
      <c r="AN87" s="319">
        <f t="shared" si="85"/>
        <v>0</v>
      </c>
      <c r="AO87" s="319">
        <f t="shared" si="86"/>
        <v>0</v>
      </c>
      <c r="AP87" s="319">
        <f t="shared" si="81"/>
        <v>-1065964.6266666672</v>
      </c>
      <c r="AQ87" s="173">
        <f t="shared" si="92"/>
        <v>-1065964.6266666672</v>
      </c>
      <c r="AR87" s="309">
        <f t="shared" si="82"/>
        <v>0</v>
      </c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 s="7"/>
      <c r="BH87" s="7"/>
      <c r="BI87" s="7"/>
      <c r="BJ87" s="7"/>
      <c r="BK87" s="7"/>
      <c r="BL87" s="7"/>
      <c r="BN87" s="278"/>
    </row>
    <row r="88" spans="1:66" s="16" customFormat="1" ht="12" customHeight="1" x14ac:dyDescent="0.25">
      <c r="A88" s="122">
        <v>12310000</v>
      </c>
      <c r="B88" s="87" t="str">
        <f t="shared" si="88"/>
        <v>12310000</v>
      </c>
      <c r="C88" s="74" t="s">
        <v>315</v>
      </c>
      <c r="D88" s="89" t="s">
        <v>158</v>
      </c>
      <c r="E88" s="89"/>
      <c r="F88" s="74"/>
      <c r="G88" s="89"/>
      <c r="H88" s="75">
        <v>27517587.41</v>
      </c>
      <c r="I88" s="75">
        <v>27517587.41</v>
      </c>
      <c r="J88" s="75">
        <v>27517587.41</v>
      </c>
      <c r="K88" s="75">
        <v>27391372.559999999</v>
      </c>
      <c r="L88" s="75">
        <v>28141372.559999999</v>
      </c>
      <c r="M88" s="75">
        <v>28876372.559999999</v>
      </c>
      <c r="N88" s="75">
        <v>28773057.34</v>
      </c>
      <c r="O88" s="75">
        <v>28739282.550000001</v>
      </c>
      <c r="P88" s="75">
        <v>28739282.550000001</v>
      </c>
      <c r="Q88" s="75">
        <v>28376211.460000001</v>
      </c>
      <c r="R88" s="75">
        <v>28376211.460000001</v>
      </c>
      <c r="S88" s="75">
        <v>29076211.460000001</v>
      </c>
      <c r="T88" s="75">
        <v>29718427.600000001</v>
      </c>
      <c r="U88" s="75"/>
      <c r="V88" s="75">
        <f t="shared" si="75"/>
        <v>28345213.068749998</v>
      </c>
      <c r="W88" s="81"/>
      <c r="X88" s="80"/>
      <c r="Y88" s="92">
        <f t="shared" si="89"/>
        <v>0</v>
      </c>
      <c r="Z88" s="319">
        <f t="shared" si="89"/>
        <v>0</v>
      </c>
      <c r="AA88" s="319">
        <f t="shared" si="89"/>
        <v>0</v>
      </c>
      <c r="AB88" s="320">
        <f t="shared" si="76"/>
        <v>29718427.600000001</v>
      </c>
      <c r="AC88" s="309">
        <f t="shared" si="77"/>
        <v>0</v>
      </c>
      <c r="AD88" s="319">
        <f t="shared" si="87"/>
        <v>0</v>
      </c>
      <c r="AE88" s="326">
        <f t="shared" si="83"/>
        <v>0</v>
      </c>
      <c r="AF88" s="320">
        <f t="shared" si="84"/>
        <v>29718427.600000001</v>
      </c>
      <c r="AG88" s="173">
        <f t="shared" si="90"/>
        <v>29718427.600000001</v>
      </c>
      <c r="AH88" s="309">
        <f t="shared" si="78"/>
        <v>0</v>
      </c>
      <c r="AI88" s="318">
        <f t="shared" si="91"/>
        <v>0</v>
      </c>
      <c r="AJ88" s="319">
        <f t="shared" si="91"/>
        <v>0</v>
      </c>
      <c r="AK88" s="319">
        <f t="shared" si="91"/>
        <v>0</v>
      </c>
      <c r="AL88" s="320">
        <f t="shared" si="79"/>
        <v>28345213.068749998</v>
      </c>
      <c r="AM88" s="309">
        <f t="shared" si="80"/>
        <v>0</v>
      </c>
      <c r="AN88" s="319">
        <f t="shared" si="85"/>
        <v>0</v>
      </c>
      <c r="AO88" s="319">
        <f t="shared" si="86"/>
        <v>0</v>
      </c>
      <c r="AP88" s="319">
        <f t="shared" si="81"/>
        <v>28345213.068749998</v>
      </c>
      <c r="AQ88" s="173">
        <f t="shared" si="92"/>
        <v>28345213.068749998</v>
      </c>
      <c r="AR88" s="309">
        <f t="shared" si="82"/>
        <v>0</v>
      </c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 s="7"/>
      <c r="BH88" s="7"/>
      <c r="BI88" s="7"/>
      <c r="BJ88" s="7"/>
      <c r="BK88" s="7"/>
      <c r="BL88" s="7"/>
      <c r="BN88" s="143"/>
    </row>
    <row r="89" spans="1:66" s="16" customFormat="1" ht="12" customHeight="1" x14ac:dyDescent="0.25">
      <c r="A89" s="122">
        <v>12400043</v>
      </c>
      <c r="B89" s="87" t="str">
        <f t="shared" si="88"/>
        <v>12400043</v>
      </c>
      <c r="C89" s="74" t="s">
        <v>307</v>
      </c>
      <c r="D89" s="89" t="s">
        <v>158</v>
      </c>
      <c r="E89" s="89"/>
      <c r="F89" s="74"/>
      <c r="G89" s="89"/>
      <c r="H89" s="75">
        <v>51166099.560000002</v>
      </c>
      <c r="I89" s="75">
        <v>51166099.560000002</v>
      </c>
      <c r="J89" s="75">
        <v>51166099.560000002</v>
      </c>
      <c r="K89" s="75">
        <v>51327033.200000003</v>
      </c>
      <c r="L89" s="75">
        <v>51327033.200000003</v>
      </c>
      <c r="M89" s="75">
        <v>51327033.200000003</v>
      </c>
      <c r="N89" s="75">
        <v>51705969.880000003</v>
      </c>
      <c r="O89" s="75">
        <v>51705969.880000003</v>
      </c>
      <c r="P89" s="75">
        <v>51705969.880000003</v>
      </c>
      <c r="Q89" s="75">
        <v>51082575</v>
      </c>
      <c r="R89" s="75">
        <v>51082575</v>
      </c>
      <c r="S89" s="75">
        <v>51082575</v>
      </c>
      <c r="T89" s="75">
        <v>52150967.670000002</v>
      </c>
      <c r="U89" s="75"/>
      <c r="V89" s="75">
        <f t="shared" si="75"/>
        <v>51361455.58124999</v>
      </c>
      <c r="W89" s="81"/>
      <c r="X89" s="80"/>
      <c r="Y89" s="92">
        <f t="shared" si="89"/>
        <v>0</v>
      </c>
      <c r="Z89" s="319">
        <f t="shared" si="89"/>
        <v>0</v>
      </c>
      <c r="AA89" s="319">
        <f t="shared" si="89"/>
        <v>0</v>
      </c>
      <c r="AB89" s="320">
        <f t="shared" si="76"/>
        <v>52150967.670000002</v>
      </c>
      <c r="AC89" s="309">
        <f t="shared" si="77"/>
        <v>0</v>
      </c>
      <c r="AD89" s="319">
        <f t="shared" si="87"/>
        <v>0</v>
      </c>
      <c r="AE89" s="326">
        <f t="shared" si="83"/>
        <v>0</v>
      </c>
      <c r="AF89" s="320">
        <f t="shared" si="84"/>
        <v>52150967.670000002</v>
      </c>
      <c r="AG89" s="173">
        <f t="shared" si="90"/>
        <v>52150967.670000002</v>
      </c>
      <c r="AH89" s="309">
        <f t="shared" si="78"/>
        <v>0</v>
      </c>
      <c r="AI89" s="318">
        <f t="shared" si="91"/>
        <v>0</v>
      </c>
      <c r="AJ89" s="319">
        <f t="shared" si="91"/>
        <v>0</v>
      </c>
      <c r="AK89" s="319">
        <f t="shared" si="91"/>
        <v>0</v>
      </c>
      <c r="AL89" s="320">
        <f t="shared" si="79"/>
        <v>51361455.58124999</v>
      </c>
      <c r="AM89" s="309">
        <f t="shared" si="80"/>
        <v>0</v>
      </c>
      <c r="AN89" s="319">
        <f t="shared" si="85"/>
        <v>0</v>
      </c>
      <c r="AO89" s="319">
        <f t="shared" si="86"/>
        <v>0</v>
      </c>
      <c r="AP89" s="319">
        <f t="shared" si="81"/>
        <v>51361455.58124999</v>
      </c>
      <c r="AQ89" s="173">
        <f t="shared" si="92"/>
        <v>51361455.58124999</v>
      </c>
      <c r="AR89" s="309">
        <f t="shared" si="82"/>
        <v>0</v>
      </c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 s="7"/>
      <c r="BH89" s="7"/>
      <c r="BI89" s="7"/>
      <c r="BJ89" s="7"/>
      <c r="BK89" s="7"/>
      <c r="BL89" s="7"/>
      <c r="BN89" s="143"/>
    </row>
    <row r="90" spans="1:66" s="16" customFormat="1" ht="12" customHeight="1" x14ac:dyDescent="0.25">
      <c r="A90" s="189">
        <v>12400261</v>
      </c>
      <c r="B90" s="184" t="str">
        <f t="shared" si="88"/>
        <v>12400261</v>
      </c>
      <c r="C90" s="178" t="s">
        <v>1198</v>
      </c>
      <c r="D90" s="179" t="s">
        <v>158</v>
      </c>
      <c r="E90" s="179"/>
      <c r="F90" s="195">
        <v>43739</v>
      </c>
      <c r="G90" s="179"/>
      <c r="H90" s="181">
        <v>527530.63</v>
      </c>
      <c r="I90" s="181">
        <v>527530.63</v>
      </c>
      <c r="J90" s="181">
        <v>527530.63</v>
      </c>
      <c r="K90" s="181">
        <v>259530.63</v>
      </c>
      <c r="L90" s="181">
        <v>259530.63</v>
      </c>
      <c r="M90" s="181">
        <v>259530.63</v>
      </c>
      <c r="N90" s="181">
        <v>259530.63</v>
      </c>
      <c r="O90" s="181">
        <v>259530.63</v>
      </c>
      <c r="P90" s="181">
        <v>259530.63</v>
      </c>
      <c r="Q90" s="181">
        <v>259530.63</v>
      </c>
      <c r="R90" s="181">
        <v>259530.63</v>
      </c>
      <c r="S90" s="181">
        <v>259530.63</v>
      </c>
      <c r="T90" s="181">
        <v>259530.63</v>
      </c>
      <c r="U90" s="181"/>
      <c r="V90" s="181">
        <f t="shared" si="75"/>
        <v>315363.96333333326</v>
      </c>
      <c r="W90" s="204"/>
      <c r="X90" s="226"/>
      <c r="Y90" s="409">
        <f t="shared" si="89"/>
        <v>0</v>
      </c>
      <c r="Z90" s="410">
        <f t="shared" si="89"/>
        <v>0</v>
      </c>
      <c r="AA90" s="410">
        <f t="shared" si="89"/>
        <v>0</v>
      </c>
      <c r="AB90" s="411">
        <f t="shared" si="76"/>
        <v>259530.63</v>
      </c>
      <c r="AC90" s="412">
        <f t="shared" si="77"/>
        <v>0</v>
      </c>
      <c r="AD90" s="410">
        <f t="shared" si="87"/>
        <v>0</v>
      </c>
      <c r="AE90" s="413">
        <f t="shared" si="83"/>
        <v>0</v>
      </c>
      <c r="AF90" s="411">
        <f t="shared" si="84"/>
        <v>259530.63</v>
      </c>
      <c r="AG90" s="414">
        <f t="shared" si="90"/>
        <v>259530.63</v>
      </c>
      <c r="AH90" s="412">
        <f t="shared" si="78"/>
        <v>0</v>
      </c>
      <c r="AI90" s="415">
        <f t="shared" si="91"/>
        <v>0</v>
      </c>
      <c r="AJ90" s="410">
        <f t="shared" si="91"/>
        <v>0</v>
      </c>
      <c r="AK90" s="410">
        <f t="shared" si="91"/>
        <v>0</v>
      </c>
      <c r="AL90" s="411">
        <f t="shared" si="79"/>
        <v>315363.96333333326</v>
      </c>
      <c r="AM90" s="412">
        <f t="shared" si="80"/>
        <v>0</v>
      </c>
      <c r="AN90" s="410">
        <f t="shared" si="85"/>
        <v>0</v>
      </c>
      <c r="AO90" s="410">
        <f t="shared" si="86"/>
        <v>0</v>
      </c>
      <c r="AP90" s="410">
        <f t="shared" si="81"/>
        <v>315363.96333333326</v>
      </c>
      <c r="AQ90" s="414">
        <f t="shared" ref="AQ90" si="93">SUM(AN90:AP90)</f>
        <v>315363.96333333326</v>
      </c>
      <c r="AR90" s="412">
        <f t="shared" si="82"/>
        <v>0</v>
      </c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 s="7"/>
      <c r="BH90" s="7"/>
      <c r="BI90" s="7"/>
      <c r="BJ90" s="7"/>
      <c r="BK90" s="7"/>
      <c r="BL90" s="7"/>
      <c r="BN90" s="143"/>
    </row>
    <row r="91" spans="1:66" s="16" customFormat="1" ht="12" customHeight="1" x14ac:dyDescent="0.25">
      <c r="A91" s="122">
        <v>12400503</v>
      </c>
      <c r="B91" s="87" t="str">
        <f t="shared" si="88"/>
        <v>12400503</v>
      </c>
      <c r="C91" s="74" t="s">
        <v>88</v>
      </c>
      <c r="D91" s="89" t="s">
        <v>158</v>
      </c>
      <c r="E91" s="89"/>
      <c r="F91" s="74"/>
      <c r="G91" s="89"/>
      <c r="H91" s="75">
        <v>89355.19</v>
      </c>
      <c r="I91" s="75">
        <v>83518.63</v>
      </c>
      <c r="J91" s="75">
        <v>83336.27</v>
      </c>
      <c r="K91" s="75">
        <v>77306.75</v>
      </c>
      <c r="L91" s="75">
        <v>74437.97</v>
      </c>
      <c r="M91" s="75">
        <v>71542.259999999995</v>
      </c>
      <c r="N91" s="75">
        <v>68624.210000000006</v>
      </c>
      <c r="O91" s="75">
        <v>68624.210000000006</v>
      </c>
      <c r="P91" s="75">
        <v>62720.27</v>
      </c>
      <c r="Q91" s="75">
        <v>59744.27</v>
      </c>
      <c r="R91" s="75">
        <v>56724.9</v>
      </c>
      <c r="S91" s="75">
        <v>53092.89</v>
      </c>
      <c r="T91" s="75">
        <v>50258.04</v>
      </c>
      <c r="U91" s="75"/>
      <c r="V91" s="75">
        <f t="shared" si="75"/>
        <v>69123.270416666681</v>
      </c>
      <c r="W91" s="81"/>
      <c r="X91" s="80"/>
      <c r="Y91" s="92">
        <f t="shared" si="89"/>
        <v>0</v>
      </c>
      <c r="Z91" s="319">
        <f t="shared" si="89"/>
        <v>0</v>
      </c>
      <c r="AA91" s="319">
        <f t="shared" si="89"/>
        <v>0</v>
      </c>
      <c r="AB91" s="320">
        <f t="shared" si="76"/>
        <v>50258.04</v>
      </c>
      <c r="AC91" s="309">
        <f t="shared" si="77"/>
        <v>0</v>
      </c>
      <c r="AD91" s="319">
        <f t="shared" si="87"/>
        <v>0</v>
      </c>
      <c r="AE91" s="326">
        <f t="shared" si="83"/>
        <v>0</v>
      </c>
      <c r="AF91" s="320">
        <f t="shared" si="84"/>
        <v>50258.04</v>
      </c>
      <c r="AG91" s="173">
        <f t="shared" si="90"/>
        <v>50258.04</v>
      </c>
      <c r="AH91" s="309">
        <f t="shared" si="78"/>
        <v>0</v>
      </c>
      <c r="AI91" s="318">
        <f t="shared" si="91"/>
        <v>0</v>
      </c>
      <c r="AJ91" s="319">
        <f t="shared" si="91"/>
        <v>0</v>
      </c>
      <c r="AK91" s="319">
        <f t="shared" si="91"/>
        <v>0</v>
      </c>
      <c r="AL91" s="320">
        <f t="shared" si="79"/>
        <v>69123.270416666681</v>
      </c>
      <c r="AM91" s="309">
        <f t="shared" si="80"/>
        <v>0</v>
      </c>
      <c r="AN91" s="319">
        <f t="shared" si="85"/>
        <v>0</v>
      </c>
      <c r="AO91" s="319">
        <f t="shared" si="86"/>
        <v>0</v>
      </c>
      <c r="AP91" s="319">
        <f t="shared" si="81"/>
        <v>69123.270416666681</v>
      </c>
      <c r="AQ91" s="173">
        <f t="shared" si="92"/>
        <v>69123.270416666681</v>
      </c>
      <c r="AR91" s="309">
        <f t="shared" si="82"/>
        <v>0</v>
      </c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 s="7"/>
      <c r="BH91" s="7"/>
      <c r="BI91" s="7"/>
      <c r="BJ91" s="7"/>
      <c r="BK91" s="7"/>
      <c r="BL91" s="7"/>
      <c r="BN91" s="143"/>
    </row>
    <row r="92" spans="1:66" s="16" customFormat="1" ht="12" customHeight="1" x14ac:dyDescent="0.25">
      <c r="A92" s="122">
        <v>12400542</v>
      </c>
      <c r="B92" s="87" t="str">
        <f t="shared" si="88"/>
        <v>12400542</v>
      </c>
      <c r="C92" s="74" t="s">
        <v>873</v>
      </c>
      <c r="D92" s="89" t="s">
        <v>158</v>
      </c>
      <c r="E92" s="89"/>
      <c r="F92" s="74"/>
      <c r="G92" s="89"/>
      <c r="H92" s="75">
        <v>-3611400</v>
      </c>
      <c r="I92" s="75">
        <v>-3611400</v>
      </c>
      <c r="J92" s="75">
        <v>-3611400</v>
      </c>
      <c r="K92" s="75">
        <v>-3611400</v>
      </c>
      <c r="L92" s="75">
        <v>-2708550</v>
      </c>
      <c r="M92" s="75">
        <v>-2708550</v>
      </c>
      <c r="N92" s="75">
        <v>-2708550</v>
      </c>
      <c r="O92" s="75">
        <v>-2708550</v>
      </c>
      <c r="P92" s="75">
        <v>-2708550</v>
      </c>
      <c r="Q92" s="75">
        <v>-2708550</v>
      </c>
      <c r="R92" s="75">
        <v>-2708550</v>
      </c>
      <c r="S92" s="75">
        <v>-2708550</v>
      </c>
      <c r="T92" s="75">
        <v>-2708550</v>
      </c>
      <c r="U92" s="75"/>
      <c r="V92" s="75">
        <f t="shared" si="75"/>
        <v>-2971881.25</v>
      </c>
      <c r="W92" s="81"/>
      <c r="X92" s="80"/>
      <c r="Y92" s="92">
        <f t="shared" si="89"/>
        <v>0</v>
      </c>
      <c r="Z92" s="319">
        <f t="shared" si="89"/>
        <v>0</v>
      </c>
      <c r="AA92" s="319">
        <f t="shared" si="89"/>
        <v>0</v>
      </c>
      <c r="AB92" s="320">
        <f t="shared" si="76"/>
        <v>-2708550</v>
      </c>
      <c r="AC92" s="309">
        <f t="shared" si="77"/>
        <v>0</v>
      </c>
      <c r="AD92" s="319">
        <f t="shared" si="87"/>
        <v>0</v>
      </c>
      <c r="AE92" s="326">
        <f t="shared" si="83"/>
        <v>0</v>
      </c>
      <c r="AF92" s="320">
        <f t="shared" si="84"/>
        <v>-2708550</v>
      </c>
      <c r="AG92" s="173">
        <f t="shared" si="90"/>
        <v>-2708550</v>
      </c>
      <c r="AH92" s="309">
        <f t="shared" si="78"/>
        <v>0</v>
      </c>
      <c r="AI92" s="318">
        <f t="shared" si="91"/>
        <v>0</v>
      </c>
      <c r="AJ92" s="319">
        <f t="shared" si="91"/>
        <v>0</v>
      </c>
      <c r="AK92" s="319">
        <f t="shared" si="91"/>
        <v>0</v>
      </c>
      <c r="AL92" s="320">
        <f t="shared" si="79"/>
        <v>-2971881.25</v>
      </c>
      <c r="AM92" s="309">
        <f t="shared" si="80"/>
        <v>0</v>
      </c>
      <c r="AN92" s="319">
        <f t="shared" si="85"/>
        <v>0</v>
      </c>
      <c r="AO92" s="319">
        <f t="shared" si="86"/>
        <v>0</v>
      </c>
      <c r="AP92" s="319">
        <f t="shared" si="81"/>
        <v>-2971881.25</v>
      </c>
      <c r="AQ92" s="173">
        <f t="shared" si="92"/>
        <v>-2971881.25</v>
      </c>
      <c r="AR92" s="309">
        <f t="shared" si="82"/>
        <v>0</v>
      </c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 s="7"/>
      <c r="BH92" s="7"/>
      <c r="BI92" s="7"/>
      <c r="BJ92" s="7"/>
      <c r="BK92" s="7"/>
      <c r="BL92" s="7"/>
      <c r="BN92" s="143"/>
    </row>
    <row r="93" spans="1:66" s="16" customFormat="1" ht="12" customHeight="1" x14ac:dyDescent="0.25">
      <c r="A93" s="122">
        <v>12400552</v>
      </c>
      <c r="B93" s="87" t="str">
        <f t="shared" si="88"/>
        <v>12400552</v>
      </c>
      <c r="C93" s="74" t="s">
        <v>874</v>
      </c>
      <c r="D93" s="89" t="s">
        <v>158</v>
      </c>
      <c r="E93" s="89"/>
      <c r="F93" s="74"/>
      <c r="G93" s="89"/>
      <c r="H93" s="75">
        <v>3611400</v>
      </c>
      <c r="I93" s="75">
        <v>3611400</v>
      </c>
      <c r="J93" s="75">
        <v>3611400</v>
      </c>
      <c r="K93" s="75">
        <v>3611400</v>
      </c>
      <c r="L93" s="75">
        <v>2708550</v>
      </c>
      <c r="M93" s="75">
        <v>2708550</v>
      </c>
      <c r="N93" s="75">
        <v>2708550</v>
      </c>
      <c r="O93" s="75">
        <v>2708550</v>
      </c>
      <c r="P93" s="75">
        <v>2708550</v>
      </c>
      <c r="Q93" s="75">
        <v>2708550</v>
      </c>
      <c r="R93" s="75">
        <v>2708550</v>
      </c>
      <c r="S93" s="75">
        <v>2708550</v>
      </c>
      <c r="T93" s="75">
        <v>2708550</v>
      </c>
      <c r="U93" s="75"/>
      <c r="V93" s="75">
        <f t="shared" si="75"/>
        <v>2971881.25</v>
      </c>
      <c r="W93" s="81"/>
      <c r="X93" s="80"/>
      <c r="Y93" s="92">
        <f t="shared" si="89"/>
        <v>0</v>
      </c>
      <c r="Z93" s="319">
        <f t="shared" si="89"/>
        <v>0</v>
      </c>
      <c r="AA93" s="319">
        <f t="shared" si="89"/>
        <v>0</v>
      </c>
      <c r="AB93" s="320">
        <f t="shared" si="76"/>
        <v>2708550</v>
      </c>
      <c r="AC93" s="309">
        <f t="shared" si="77"/>
        <v>0</v>
      </c>
      <c r="AD93" s="319">
        <f t="shared" si="87"/>
        <v>0</v>
      </c>
      <c r="AE93" s="326">
        <f t="shared" si="83"/>
        <v>0</v>
      </c>
      <c r="AF93" s="320">
        <f t="shared" si="84"/>
        <v>2708550</v>
      </c>
      <c r="AG93" s="173">
        <f t="shared" si="90"/>
        <v>2708550</v>
      </c>
      <c r="AH93" s="309">
        <f t="shared" si="78"/>
        <v>0</v>
      </c>
      <c r="AI93" s="318">
        <f t="shared" si="91"/>
        <v>0</v>
      </c>
      <c r="AJ93" s="319">
        <f t="shared" si="91"/>
        <v>0</v>
      </c>
      <c r="AK93" s="319">
        <f t="shared" si="91"/>
        <v>0</v>
      </c>
      <c r="AL93" s="320">
        <f t="shared" si="79"/>
        <v>2971881.25</v>
      </c>
      <c r="AM93" s="309">
        <f t="shared" si="80"/>
        <v>0</v>
      </c>
      <c r="AN93" s="319">
        <f t="shared" si="85"/>
        <v>0</v>
      </c>
      <c r="AO93" s="319">
        <f t="shared" si="86"/>
        <v>0</v>
      </c>
      <c r="AP93" s="319">
        <f t="shared" si="81"/>
        <v>2971881.25</v>
      </c>
      <c r="AQ93" s="173">
        <f t="shared" si="92"/>
        <v>2971881.25</v>
      </c>
      <c r="AR93" s="309">
        <f t="shared" si="82"/>
        <v>0</v>
      </c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 s="7"/>
      <c r="BH93" s="7"/>
      <c r="BI93" s="7"/>
      <c r="BJ93" s="7"/>
      <c r="BK93" s="7"/>
      <c r="BL93" s="7"/>
      <c r="BN93" s="143"/>
    </row>
    <row r="94" spans="1:66" s="16" customFormat="1" ht="12" customHeight="1" x14ac:dyDescent="0.25">
      <c r="A94" s="122">
        <v>12400553</v>
      </c>
      <c r="B94" s="87" t="str">
        <f t="shared" si="88"/>
        <v>12400553</v>
      </c>
      <c r="C94" s="74" t="s">
        <v>188</v>
      </c>
      <c r="D94" s="89" t="s">
        <v>158</v>
      </c>
      <c r="E94" s="89"/>
      <c r="F94" s="74"/>
      <c r="G94" s="89"/>
      <c r="H94" s="75">
        <v>764926.86</v>
      </c>
      <c r="I94" s="75">
        <v>739930.69</v>
      </c>
      <c r="J94" s="75">
        <v>725357.92</v>
      </c>
      <c r="K94" s="75">
        <v>722310.95</v>
      </c>
      <c r="L94" s="75">
        <v>695875.39</v>
      </c>
      <c r="M94" s="75">
        <v>680963.88</v>
      </c>
      <c r="N94" s="75">
        <v>665937.69999999995</v>
      </c>
      <c r="O94" s="75">
        <v>650795.96</v>
      </c>
      <c r="P94" s="75">
        <v>635537.76</v>
      </c>
      <c r="Q94" s="75">
        <v>620162.19999999995</v>
      </c>
      <c r="R94" s="75">
        <v>604668.36</v>
      </c>
      <c r="S94" s="75">
        <v>589055.32999999996</v>
      </c>
      <c r="T94" s="75">
        <v>573322.18000000005</v>
      </c>
      <c r="U94" s="75"/>
      <c r="V94" s="75">
        <f t="shared" si="75"/>
        <v>666643.38833333331</v>
      </c>
      <c r="W94" s="81"/>
      <c r="X94" s="80"/>
      <c r="Y94" s="92">
        <f t="shared" si="89"/>
        <v>0</v>
      </c>
      <c r="Z94" s="319">
        <f t="shared" si="89"/>
        <v>0</v>
      </c>
      <c r="AA94" s="319">
        <f t="shared" si="89"/>
        <v>0</v>
      </c>
      <c r="AB94" s="320">
        <f t="shared" si="76"/>
        <v>573322.18000000005</v>
      </c>
      <c r="AC94" s="309">
        <f t="shared" si="77"/>
        <v>0</v>
      </c>
      <c r="AD94" s="319">
        <f t="shared" si="87"/>
        <v>0</v>
      </c>
      <c r="AE94" s="326">
        <f t="shared" si="83"/>
        <v>0</v>
      </c>
      <c r="AF94" s="320">
        <f t="shared" si="84"/>
        <v>573322.18000000005</v>
      </c>
      <c r="AG94" s="173">
        <f t="shared" si="90"/>
        <v>573322.18000000005</v>
      </c>
      <c r="AH94" s="309">
        <f t="shared" si="78"/>
        <v>0</v>
      </c>
      <c r="AI94" s="318">
        <f t="shared" si="91"/>
        <v>0</v>
      </c>
      <c r="AJ94" s="319">
        <f t="shared" si="91"/>
        <v>0</v>
      </c>
      <c r="AK94" s="319">
        <f t="shared" si="91"/>
        <v>0</v>
      </c>
      <c r="AL94" s="320">
        <f t="shared" si="79"/>
        <v>666643.38833333331</v>
      </c>
      <c r="AM94" s="309">
        <f t="shared" si="80"/>
        <v>0</v>
      </c>
      <c r="AN94" s="319">
        <f t="shared" si="85"/>
        <v>0</v>
      </c>
      <c r="AO94" s="319">
        <f t="shared" si="86"/>
        <v>0</v>
      </c>
      <c r="AP94" s="319">
        <f t="shared" si="81"/>
        <v>666643.38833333331</v>
      </c>
      <c r="AQ94" s="173">
        <f t="shared" si="92"/>
        <v>666643.38833333331</v>
      </c>
      <c r="AR94" s="309">
        <f t="shared" si="82"/>
        <v>0</v>
      </c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 s="7"/>
      <c r="BH94" s="7"/>
      <c r="BI94" s="7"/>
      <c r="BJ94" s="7"/>
      <c r="BK94" s="7"/>
      <c r="BL94" s="7"/>
      <c r="BN94" s="143"/>
    </row>
    <row r="95" spans="1:66" s="16" customFormat="1" ht="12" customHeight="1" x14ac:dyDescent="0.25">
      <c r="A95" s="122">
        <v>12800001</v>
      </c>
      <c r="B95" s="87" t="str">
        <f t="shared" si="88"/>
        <v>12800001</v>
      </c>
      <c r="C95" s="74" t="s">
        <v>601</v>
      </c>
      <c r="D95" s="89" t="s">
        <v>865</v>
      </c>
      <c r="E95" s="89"/>
      <c r="F95" s="74"/>
      <c r="G95" s="89"/>
      <c r="H95" s="75">
        <v>18500000</v>
      </c>
      <c r="I95" s="75">
        <v>18500000</v>
      </c>
      <c r="J95" s="75">
        <v>18500000</v>
      </c>
      <c r="K95" s="75">
        <v>18500000</v>
      </c>
      <c r="L95" s="75">
        <v>18500000</v>
      </c>
      <c r="M95" s="75">
        <v>18500000</v>
      </c>
      <c r="N95" s="75">
        <v>18500000</v>
      </c>
      <c r="O95" s="75">
        <v>18500000</v>
      </c>
      <c r="P95" s="75">
        <v>18500000</v>
      </c>
      <c r="Q95" s="75">
        <v>18500000</v>
      </c>
      <c r="R95" s="75">
        <v>18500000</v>
      </c>
      <c r="S95" s="75">
        <v>18500000</v>
      </c>
      <c r="T95" s="75">
        <v>18500000</v>
      </c>
      <c r="U95" s="75"/>
      <c r="V95" s="75">
        <f t="shared" si="75"/>
        <v>18500000</v>
      </c>
      <c r="W95" s="81" t="s">
        <v>604</v>
      </c>
      <c r="X95" s="80"/>
      <c r="Y95" s="92">
        <f t="shared" si="89"/>
        <v>0</v>
      </c>
      <c r="Z95" s="319">
        <f t="shared" si="89"/>
        <v>0</v>
      </c>
      <c r="AA95" s="319">
        <f t="shared" si="89"/>
        <v>0</v>
      </c>
      <c r="AB95" s="320">
        <f t="shared" si="76"/>
        <v>18500000</v>
      </c>
      <c r="AC95" s="309">
        <f t="shared" si="77"/>
        <v>0</v>
      </c>
      <c r="AD95" s="319">
        <f t="shared" si="87"/>
        <v>18500000</v>
      </c>
      <c r="AE95" s="326">
        <f t="shared" si="83"/>
        <v>0</v>
      </c>
      <c r="AF95" s="320">
        <f t="shared" si="84"/>
        <v>0</v>
      </c>
      <c r="AG95" s="173">
        <f t="shared" si="90"/>
        <v>18500000</v>
      </c>
      <c r="AH95" s="309">
        <f t="shared" si="78"/>
        <v>0</v>
      </c>
      <c r="AI95" s="318">
        <f t="shared" si="91"/>
        <v>0</v>
      </c>
      <c r="AJ95" s="319">
        <f t="shared" si="91"/>
        <v>0</v>
      </c>
      <c r="AK95" s="319">
        <f t="shared" si="91"/>
        <v>0</v>
      </c>
      <c r="AL95" s="320">
        <f t="shared" si="79"/>
        <v>18500000</v>
      </c>
      <c r="AM95" s="309">
        <f t="shared" si="80"/>
        <v>0</v>
      </c>
      <c r="AN95" s="319">
        <f t="shared" si="85"/>
        <v>18500000</v>
      </c>
      <c r="AO95" s="319">
        <f t="shared" si="86"/>
        <v>0</v>
      </c>
      <c r="AP95" s="319">
        <f t="shared" si="81"/>
        <v>0</v>
      </c>
      <c r="AQ95" s="173">
        <f t="shared" si="92"/>
        <v>18500000</v>
      </c>
      <c r="AR95" s="309">
        <f t="shared" si="82"/>
        <v>0</v>
      </c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 s="7"/>
      <c r="BH95" s="7"/>
      <c r="BI95" s="7"/>
      <c r="BJ95" s="7"/>
      <c r="BK95" s="7"/>
      <c r="BL95" s="7"/>
      <c r="BN95" s="143"/>
    </row>
    <row r="96" spans="1:66" s="16" customFormat="1" ht="12" customHeight="1" x14ac:dyDescent="0.25">
      <c r="A96" s="122">
        <v>12800011</v>
      </c>
      <c r="B96" s="87" t="str">
        <f t="shared" si="88"/>
        <v>12800011</v>
      </c>
      <c r="C96" s="74" t="s">
        <v>681</v>
      </c>
      <c r="D96" s="89" t="s">
        <v>158</v>
      </c>
      <c r="E96" s="89"/>
      <c r="F96" s="74"/>
      <c r="G96" s="89"/>
      <c r="H96" s="75">
        <v>1689374.4</v>
      </c>
      <c r="I96" s="75">
        <v>1689388.7</v>
      </c>
      <c r="J96" s="75">
        <v>1689402.54</v>
      </c>
      <c r="K96" s="75">
        <v>1689416.84</v>
      </c>
      <c r="L96" s="75">
        <v>1689431.14</v>
      </c>
      <c r="M96" s="75">
        <v>1689444.98</v>
      </c>
      <c r="N96" s="75">
        <v>1689459.28</v>
      </c>
      <c r="O96" s="75">
        <v>1689473.12</v>
      </c>
      <c r="P96" s="75">
        <v>1689487.42</v>
      </c>
      <c r="Q96" s="75">
        <v>1689501.77</v>
      </c>
      <c r="R96" s="75">
        <v>1689514.73</v>
      </c>
      <c r="S96" s="75">
        <v>1689529.08</v>
      </c>
      <c r="T96" s="75">
        <v>1689542.97</v>
      </c>
      <c r="U96" s="75"/>
      <c r="V96" s="75">
        <f t="shared" si="75"/>
        <v>1689459.0237499995</v>
      </c>
      <c r="W96" s="108" t="s">
        <v>84</v>
      </c>
      <c r="X96" s="84"/>
      <c r="Y96" s="92">
        <f t="shared" si="89"/>
        <v>0</v>
      </c>
      <c r="Z96" s="319">
        <f t="shared" si="89"/>
        <v>0</v>
      </c>
      <c r="AA96" s="319">
        <f t="shared" si="89"/>
        <v>0</v>
      </c>
      <c r="AB96" s="320">
        <f t="shared" si="76"/>
        <v>1689542.97</v>
      </c>
      <c r="AC96" s="309">
        <f t="shared" si="77"/>
        <v>0</v>
      </c>
      <c r="AD96" s="319">
        <f t="shared" si="87"/>
        <v>0</v>
      </c>
      <c r="AE96" s="326">
        <f t="shared" si="83"/>
        <v>0</v>
      </c>
      <c r="AF96" s="320">
        <f t="shared" si="84"/>
        <v>1689542.97</v>
      </c>
      <c r="AG96" s="173">
        <f t="shared" si="90"/>
        <v>1689542.97</v>
      </c>
      <c r="AH96" s="309">
        <f t="shared" si="78"/>
        <v>0</v>
      </c>
      <c r="AI96" s="318">
        <f t="shared" si="91"/>
        <v>0</v>
      </c>
      <c r="AJ96" s="319">
        <f t="shared" si="91"/>
        <v>0</v>
      </c>
      <c r="AK96" s="319">
        <f t="shared" si="91"/>
        <v>0</v>
      </c>
      <c r="AL96" s="320">
        <f t="shared" si="79"/>
        <v>1689459.0237499995</v>
      </c>
      <c r="AM96" s="309">
        <f t="shared" si="80"/>
        <v>0</v>
      </c>
      <c r="AN96" s="319">
        <f t="shared" si="85"/>
        <v>0</v>
      </c>
      <c r="AO96" s="319">
        <f t="shared" si="86"/>
        <v>0</v>
      </c>
      <c r="AP96" s="319">
        <f t="shared" si="81"/>
        <v>1689459.0237499995</v>
      </c>
      <c r="AQ96" s="173">
        <f t="shared" si="92"/>
        <v>1689459.0237499995</v>
      </c>
      <c r="AR96" s="309">
        <f t="shared" si="82"/>
        <v>0</v>
      </c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 s="7"/>
      <c r="BH96" s="7"/>
      <c r="BI96" s="7"/>
      <c r="BJ96" s="7"/>
      <c r="BK96" s="7"/>
      <c r="BL96" s="7"/>
      <c r="BN96" s="143"/>
    </row>
    <row r="97" spans="1:66" s="16" customFormat="1" ht="12" customHeight="1" x14ac:dyDescent="0.25">
      <c r="A97" s="189">
        <v>13100433</v>
      </c>
      <c r="B97" s="184" t="str">
        <f t="shared" si="88"/>
        <v>13100433</v>
      </c>
      <c r="C97" s="178" t="s">
        <v>1379</v>
      </c>
      <c r="D97" s="179" t="s">
        <v>1276</v>
      </c>
      <c r="E97" s="179"/>
      <c r="F97" s="195">
        <v>44136</v>
      </c>
      <c r="G97" s="179"/>
      <c r="H97" s="181"/>
      <c r="I97" s="181"/>
      <c r="J97" s="181"/>
      <c r="K97" s="181"/>
      <c r="L97" s="181"/>
      <c r="M97" s="181">
        <v>4196389.42</v>
      </c>
      <c r="N97" s="181">
        <v>6179679.3099999996</v>
      </c>
      <c r="O97" s="181">
        <v>19509994.059999999</v>
      </c>
      <c r="P97" s="181">
        <v>10190590.029999999</v>
      </c>
      <c r="Q97" s="181">
        <v>9056054.4000000004</v>
      </c>
      <c r="R97" s="181">
        <v>9129039.3900000006</v>
      </c>
      <c r="S97" s="181">
        <v>7847176.4000000004</v>
      </c>
      <c r="T97" s="181">
        <v>2450538.83</v>
      </c>
      <c r="U97" s="181"/>
      <c r="V97" s="181">
        <f t="shared" ref="V97" si="94">(H97+T97+SUM(I97:S97)*2)/24</f>
        <v>5611182.7020833334</v>
      </c>
      <c r="W97" s="207"/>
      <c r="X97" s="408"/>
      <c r="Y97" s="409">
        <f t="shared" si="89"/>
        <v>2450538.83</v>
      </c>
      <c r="Z97" s="410">
        <f t="shared" si="89"/>
        <v>0</v>
      </c>
      <c r="AA97" s="410">
        <f t="shared" si="89"/>
        <v>0</v>
      </c>
      <c r="AB97" s="411">
        <f t="shared" ref="AB97" si="95">T97-SUM(Y97:AA97)</f>
        <v>0</v>
      </c>
      <c r="AC97" s="412">
        <f t="shared" ref="AC97" si="96">T97-SUM(Y97:AA97)-AB97</f>
        <v>0</v>
      </c>
      <c r="AD97" s="410">
        <f t="shared" si="87"/>
        <v>0</v>
      </c>
      <c r="AE97" s="413">
        <f t="shared" si="83"/>
        <v>0</v>
      </c>
      <c r="AF97" s="411">
        <f t="shared" si="84"/>
        <v>0</v>
      </c>
      <c r="AG97" s="414">
        <f t="shared" ref="AG97" si="97">SUM(AD97:AF97)</f>
        <v>0</v>
      </c>
      <c r="AH97" s="412">
        <f t="shared" ref="AH97" si="98">AG97-AB97</f>
        <v>0</v>
      </c>
      <c r="AI97" s="415">
        <f t="shared" si="91"/>
        <v>5611182.7020833334</v>
      </c>
      <c r="AJ97" s="410">
        <f t="shared" si="91"/>
        <v>0</v>
      </c>
      <c r="AK97" s="410">
        <f t="shared" si="91"/>
        <v>0</v>
      </c>
      <c r="AL97" s="411">
        <f t="shared" ref="AL97" si="99">V97-SUM(AI97:AK97)</f>
        <v>0</v>
      </c>
      <c r="AM97" s="412">
        <f t="shared" ref="AM97" si="100">V97-SUM(AI97:AK97)-AL97</f>
        <v>0</v>
      </c>
      <c r="AN97" s="410">
        <f t="shared" si="85"/>
        <v>0</v>
      </c>
      <c r="AO97" s="410">
        <f t="shared" si="86"/>
        <v>0</v>
      </c>
      <c r="AP97" s="410">
        <f t="shared" si="81"/>
        <v>0</v>
      </c>
      <c r="AQ97" s="414">
        <f t="shared" ref="AQ97" si="101">SUM(AN97:AP97)</f>
        <v>0</v>
      </c>
      <c r="AR97" s="412">
        <f t="shared" ref="AR97" si="102">AQ97-AL97</f>
        <v>0</v>
      </c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 s="7"/>
      <c r="BH97" s="7"/>
      <c r="BI97" s="7"/>
      <c r="BJ97" s="7"/>
      <c r="BK97" s="7"/>
      <c r="BL97" s="7"/>
      <c r="BN97" s="143"/>
    </row>
    <row r="98" spans="1:66" s="16" customFormat="1" ht="12" customHeight="1" x14ac:dyDescent="0.25">
      <c r="A98" s="122">
        <v>13100543</v>
      </c>
      <c r="B98" s="87" t="str">
        <f t="shared" si="88"/>
        <v>13100543</v>
      </c>
      <c r="C98" s="74" t="s">
        <v>416</v>
      </c>
      <c r="D98" s="89" t="s">
        <v>1276</v>
      </c>
      <c r="E98" s="89"/>
      <c r="F98" s="74"/>
      <c r="G98" s="89"/>
      <c r="H98" s="75">
        <v>308216.40999999997</v>
      </c>
      <c r="I98" s="75">
        <v>314807.40999999997</v>
      </c>
      <c r="J98" s="75">
        <v>324545.43</v>
      </c>
      <c r="K98" s="75">
        <v>326966.56</v>
      </c>
      <c r="L98" s="75">
        <v>326957.56</v>
      </c>
      <c r="M98" s="75">
        <v>326948.56</v>
      </c>
      <c r="N98" s="75">
        <v>326939.56</v>
      </c>
      <c r="O98" s="75">
        <v>326930.56</v>
      </c>
      <c r="P98" s="75">
        <v>9</v>
      </c>
      <c r="Q98" s="75">
        <v>0</v>
      </c>
      <c r="R98" s="75">
        <v>0</v>
      </c>
      <c r="S98" s="75">
        <v>0</v>
      </c>
      <c r="T98" s="75">
        <v>0</v>
      </c>
      <c r="U98" s="75"/>
      <c r="V98" s="75">
        <f t="shared" si="75"/>
        <v>202351.07041666668</v>
      </c>
      <c r="W98" s="81"/>
      <c r="X98" s="80"/>
      <c r="Y98" s="92">
        <f t="shared" si="89"/>
        <v>0</v>
      </c>
      <c r="Z98" s="319">
        <f t="shared" si="89"/>
        <v>0</v>
      </c>
      <c r="AA98" s="319">
        <f t="shared" si="89"/>
        <v>0</v>
      </c>
      <c r="AB98" s="320">
        <f t="shared" si="76"/>
        <v>0</v>
      </c>
      <c r="AC98" s="309">
        <f t="shared" si="77"/>
        <v>0</v>
      </c>
      <c r="AD98" s="319">
        <f t="shared" si="87"/>
        <v>0</v>
      </c>
      <c r="AE98" s="326">
        <f t="shared" si="83"/>
        <v>0</v>
      </c>
      <c r="AF98" s="320">
        <f t="shared" si="84"/>
        <v>0</v>
      </c>
      <c r="AG98" s="173">
        <f t="shared" si="90"/>
        <v>0</v>
      </c>
      <c r="AH98" s="309">
        <f t="shared" si="78"/>
        <v>0</v>
      </c>
      <c r="AI98" s="318">
        <f t="shared" si="91"/>
        <v>202351.07041666668</v>
      </c>
      <c r="AJ98" s="319">
        <f t="shared" si="91"/>
        <v>0</v>
      </c>
      <c r="AK98" s="319">
        <f t="shared" si="91"/>
        <v>0</v>
      </c>
      <c r="AL98" s="320">
        <f t="shared" si="79"/>
        <v>0</v>
      </c>
      <c r="AM98" s="309">
        <f t="shared" si="80"/>
        <v>0</v>
      </c>
      <c r="AN98" s="319">
        <f t="shared" si="85"/>
        <v>0</v>
      </c>
      <c r="AO98" s="319">
        <f t="shared" si="86"/>
        <v>0</v>
      </c>
      <c r="AP98" s="319">
        <f t="shared" si="81"/>
        <v>0</v>
      </c>
      <c r="AQ98" s="173">
        <f t="shared" si="92"/>
        <v>0</v>
      </c>
      <c r="AR98" s="309">
        <f t="shared" si="82"/>
        <v>0</v>
      </c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 s="7"/>
      <c r="BH98" s="7"/>
      <c r="BI98" s="7"/>
      <c r="BJ98" s="7"/>
      <c r="BK98" s="7"/>
      <c r="BL98" s="7"/>
      <c r="BN98" s="143"/>
    </row>
    <row r="99" spans="1:66" s="16" customFormat="1" ht="12" customHeight="1" x14ac:dyDescent="0.25">
      <c r="A99" s="122">
        <v>13100573</v>
      </c>
      <c r="B99" s="87" t="str">
        <f t="shared" si="88"/>
        <v>13100573</v>
      </c>
      <c r="C99" s="74" t="s">
        <v>239</v>
      </c>
      <c r="D99" s="89" t="s">
        <v>1276</v>
      </c>
      <c r="E99" s="89"/>
      <c r="F99" s="74"/>
      <c r="G99" s="89"/>
      <c r="H99" s="75">
        <v>7950.35</v>
      </c>
      <c r="I99" s="75">
        <v>7748.9</v>
      </c>
      <c r="J99" s="75">
        <v>6176.74</v>
      </c>
      <c r="K99" s="75">
        <v>7275.48</v>
      </c>
      <c r="L99" s="75">
        <v>5473.84</v>
      </c>
      <c r="M99" s="75">
        <v>5005.3900000000003</v>
      </c>
      <c r="N99" s="75">
        <v>8259.76</v>
      </c>
      <c r="O99" s="75">
        <v>3386</v>
      </c>
      <c r="P99" s="75">
        <v>4622.96</v>
      </c>
      <c r="Q99" s="75">
        <v>5492.68</v>
      </c>
      <c r="R99" s="75">
        <v>3396.58</v>
      </c>
      <c r="S99" s="75">
        <v>-432.33</v>
      </c>
      <c r="T99" s="75">
        <v>-2202.34</v>
      </c>
      <c r="U99" s="75"/>
      <c r="V99" s="75">
        <f t="shared" si="75"/>
        <v>4940.0004166666668</v>
      </c>
      <c r="W99" s="81"/>
      <c r="X99" s="80"/>
      <c r="Y99" s="92">
        <f t="shared" si="89"/>
        <v>-2202.34</v>
      </c>
      <c r="Z99" s="319">
        <f t="shared" si="89"/>
        <v>0</v>
      </c>
      <c r="AA99" s="319">
        <f t="shared" si="89"/>
        <v>0</v>
      </c>
      <c r="AB99" s="320">
        <f t="shared" si="76"/>
        <v>0</v>
      </c>
      <c r="AC99" s="309">
        <f t="shared" si="77"/>
        <v>0</v>
      </c>
      <c r="AD99" s="319">
        <f t="shared" si="87"/>
        <v>0</v>
      </c>
      <c r="AE99" s="326">
        <f t="shared" si="83"/>
        <v>0</v>
      </c>
      <c r="AF99" s="320">
        <f t="shared" si="84"/>
        <v>0</v>
      </c>
      <c r="AG99" s="173">
        <f t="shared" si="90"/>
        <v>0</v>
      </c>
      <c r="AH99" s="309">
        <f t="shared" si="78"/>
        <v>0</v>
      </c>
      <c r="AI99" s="318">
        <f t="shared" si="91"/>
        <v>4940.0004166666668</v>
      </c>
      <c r="AJ99" s="319">
        <f t="shared" si="91"/>
        <v>0</v>
      </c>
      <c r="AK99" s="319">
        <f t="shared" si="91"/>
        <v>0</v>
      </c>
      <c r="AL99" s="320">
        <f t="shared" si="79"/>
        <v>0</v>
      </c>
      <c r="AM99" s="309">
        <f t="shared" si="80"/>
        <v>0</v>
      </c>
      <c r="AN99" s="319">
        <f t="shared" si="85"/>
        <v>0</v>
      </c>
      <c r="AO99" s="319">
        <f t="shared" si="86"/>
        <v>0</v>
      </c>
      <c r="AP99" s="319">
        <f t="shared" si="81"/>
        <v>0</v>
      </c>
      <c r="AQ99" s="173">
        <f t="shared" si="92"/>
        <v>0</v>
      </c>
      <c r="AR99" s="309">
        <f t="shared" si="82"/>
        <v>0</v>
      </c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 s="7"/>
      <c r="BH99" s="7"/>
      <c r="BI99" s="7"/>
      <c r="BJ99" s="7"/>
      <c r="BK99" s="7"/>
      <c r="BL99" s="7"/>
      <c r="BN99" s="143"/>
    </row>
    <row r="100" spans="1:66" s="16" customFormat="1" ht="12" customHeight="1" x14ac:dyDescent="0.25">
      <c r="A100" s="122">
        <v>13101003</v>
      </c>
      <c r="B100" s="87" t="str">
        <f t="shared" si="88"/>
        <v>13101003</v>
      </c>
      <c r="C100" s="74" t="s">
        <v>442</v>
      </c>
      <c r="D100" s="89" t="s">
        <v>1276</v>
      </c>
      <c r="E100" s="89"/>
      <c r="F100" s="74"/>
      <c r="G100" s="89"/>
      <c r="H100" s="75">
        <v>6101031.2999999998</v>
      </c>
      <c r="I100" s="75">
        <v>3146770.21</v>
      </c>
      <c r="J100" s="75">
        <v>5390360.2699999996</v>
      </c>
      <c r="K100" s="75">
        <v>2983978.21</v>
      </c>
      <c r="L100" s="75">
        <v>2814892.89</v>
      </c>
      <c r="M100" s="75">
        <v>7637758.4500000002</v>
      </c>
      <c r="N100" s="75">
        <v>6572257.8499999996</v>
      </c>
      <c r="O100" s="75">
        <v>6428536.0999999996</v>
      </c>
      <c r="P100" s="75">
        <v>6503312.5199999996</v>
      </c>
      <c r="Q100" s="75">
        <v>6006547.5300000003</v>
      </c>
      <c r="R100" s="75">
        <v>6010401.9900000002</v>
      </c>
      <c r="S100" s="75">
        <v>4925144.74</v>
      </c>
      <c r="T100" s="75">
        <v>5810615.9900000002</v>
      </c>
      <c r="U100" s="75"/>
      <c r="V100" s="75">
        <f t="shared" si="75"/>
        <v>5364648.7004166665</v>
      </c>
      <c r="W100" s="81"/>
      <c r="X100" s="80"/>
      <c r="Y100" s="92">
        <f t="shared" si="89"/>
        <v>5810615.9900000002</v>
      </c>
      <c r="Z100" s="319">
        <f t="shared" si="89"/>
        <v>0</v>
      </c>
      <c r="AA100" s="319">
        <f t="shared" si="89"/>
        <v>0</v>
      </c>
      <c r="AB100" s="320">
        <f t="shared" si="76"/>
        <v>0</v>
      </c>
      <c r="AC100" s="309">
        <f t="shared" si="77"/>
        <v>0</v>
      </c>
      <c r="AD100" s="319">
        <f t="shared" si="87"/>
        <v>0</v>
      </c>
      <c r="AE100" s="326">
        <f t="shared" si="83"/>
        <v>0</v>
      </c>
      <c r="AF100" s="320">
        <f t="shared" si="84"/>
        <v>0</v>
      </c>
      <c r="AG100" s="173">
        <f t="shared" si="90"/>
        <v>0</v>
      </c>
      <c r="AH100" s="309">
        <f t="shared" si="78"/>
        <v>0</v>
      </c>
      <c r="AI100" s="318">
        <f t="shared" si="91"/>
        <v>5364648.7004166665</v>
      </c>
      <c r="AJ100" s="319">
        <f t="shared" si="91"/>
        <v>0</v>
      </c>
      <c r="AK100" s="319">
        <f t="shared" si="91"/>
        <v>0</v>
      </c>
      <c r="AL100" s="320">
        <f t="shared" si="79"/>
        <v>0</v>
      </c>
      <c r="AM100" s="309">
        <f t="shared" si="80"/>
        <v>0</v>
      </c>
      <c r="AN100" s="319">
        <f t="shared" si="85"/>
        <v>0</v>
      </c>
      <c r="AO100" s="319">
        <f t="shared" si="86"/>
        <v>0</v>
      </c>
      <c r="AP100" s="319">
        <f t="shared" si="81"/>
        <v>0</v>
      </c>
      <c r="AQ100" s="173">
        <f t="shared" si="92"/>
        <v>0</v>
      </c>
      <c r="AR100" s="309">
        <f t="shared" si="82"/>
        <v>0</v>
      </c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 s="7"/>
      <c r="BH100" s="7"/>
      <c r="BI100" s="7"/>
      <c r="BJ100" s="7"/>
      <c r="BK100" s="7"/>
      <c r="BL100" s="7"/>
      <c r="BN100" s="143"/>
    </row>
    <row r="101" spans="1:66" s="16" customFormat="1" ht="12" customHeight="1" x14ac:dyDescent="0.25">
      <c r="A101" s="122">
        <v>13101013</v>
      </c>
      <c r="B101" s="87" t="str">
        <f t="shared" si="88"/>
        <v>13101013</v>
      </c>
      <c r="C101" s="74" t="s">
        <v>443</v>
      </c>
      <c r="D101" s="89" t="s">
        <v>1276</v>
      </c>
      <c r="E101" s="89"/>
      <c r="F101" s="74"/>
      <c r="G101" s="89"/>
      <c r="H101" s="75">
        <v>-9077.42</v>
      </c>
      <c r="I101" s="75">
        <v>0</v>
      </c>
      <c r="J101" s="75">
        <v>0</v>
      </c>
      <c r="K101" s="75">
        <v>0</v>
      </c>
      <c r="L101" s="75">
        <v>0</v>
      </c>
      <c r="M101" s="75">
        <v>-2219329.0099999998</v>
      </c>
      <c r="N101" s="75">
        <v>-330.49</v>
      </c>
      <c r="O101" s="75">
        <v>590550.87</v>
      </c>
      <c r="P101" s="75">
        <v>641615.07999999996</v>
      </c>
      <c r="Q101" s="75">
        <v>-5105.74</v>
      </c>
      <c r="R101" s="75">
        <v>-8215.34</v>
      </c>
      <c r="S101" s="75">
        <v>190695.27</v>
      </c>
      <c r="T101" s="75">
        <v>-35003.31</v>
      </c>
      <c r="U101" s="75"/>
      <c r="V101" s="75">
        <f t="shared" si="75"/>
        <v>-69346.643749999988</v>
      </c>
      <c r="W101" s="81"/>
      <c r="X101" s="80"/>
      <c r="Y101" s="92">
        <f t="shared" si="89"/>
        <v>-35003.31</v>
      </c>
      <c r="Z101" s="319">
        <f t="shared" si="89"/>
        <v>0</v>
      </c>
      <c r="AA101" s="319">
        <f t="shared" si="89"/>
        <v>0</v>
      </c>
      <c r="AB101" s="320">
        <f t="shared" si="76"/>
        <v>0</v>
      </c>
      <c r="AC101" s="309">
        <f t="shared" si="77"/>
        <v>0</v>
      </c>
      <c r="AD101" s="319">
        <f t="shared" si="87"/>
        <v>0</v>
      </c>
      <c r="AE101" s="326">
        <f t="shared" si="83"/>
        <v>0</v>
      </c>
      <c r="AF101" s="320">
        <f t="shared" si="84"/>
        <v>0</v>
      </c>
      <c r="AG101" s="173">
        <f t="shared" si="90"/>
        <v>0</v>
      </c>
      <c r="AH101" s="309">
        <f t="shared" si="78"/>
        <v>0</v>
      </c>
      <c r="AI101" s="318">
        <f t="shared" si="91"/>
        <v>-69346.643749999988</v>
      </c>
      <c r="AJ101" s="319">
        <f t="shared" si="91"/>
        <v>0</v>
      </c>
      <c r="AK101" s="319">
        <f t="shared" si="91"/>
        <v>0</v>
      </c>
      <c r="AL101" s="320">
        <f t="shared" si="79"/>
        <v>0</v>
      </c>
      <c r="AM101" s="309">
        <f t="shared" si="80"/>
        <v>0</v>
      </c>
      <c r="AN101" s="319">
        <f t="shared" si="85"/>
        <v>0</v>
      </c>
      <c r="AO101" s="319">
        <f t="shared" si="86"/>
        <v>0</v>
      </c>
      <c r="AP101" s="319">
        <f t="shared" si="81"/>
        <v>0</v>
      </c>
      <c r="AQ101" s="173">
        <f t="shared" si="92"/>
        <v>0</v>
      </c>
      <c r="AR101" s="309">
        <f t="shared" si="82"/>
        <v>0</v>
      </c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 s="7"/>
      <c r="BH101" s="7"/>
      <c r="BI101" s="7"/>
      <c r="BJ101" s="7"/>
      <c r="BK101" s="7"/>
      <c r="BL101" s="7"/>
      <c r="BN101" s="143"/>
    </row>
    <row r="102" spans="1:66" s="16" customFormat="1" ht="12" customHeight="1" x14ac:dyDescent="0.25">
      <c r="A102" s="122">
        <v>13101023</v>
      </c>
      <c r="B102" s="87" t="str">
        <f t="shared" si="88"/>
        <v>13101023</v>
      </c>
      <c r="C102" s="74" t="s">
        <v>444</v>
      </c>
      <c r="D102" s="89" t="s">
        <v>1276</v>
      </c>
      <c r="E102" s="89"/>
      <c r="F102" s="74"/>
      <c r="G102" s="89"/>
      <c r="H102" s="75">
        <v>26794401.989999998</v>
      </c>
      <c r="I102" s="75">
        <v>31167369.800000001</v>
      </c>
      <c r="J102" s="75">
        <v>19817901.129999999</v>
      </c>
      <c r="K102" s="75">
        <v>17416846.300000001</v>
      </c>
      <c r="L102" s="75">
        <v>25523256.870000001</v>
      </c>
      <c r="M102" s="75">
        <v>18284016.34</v>
      </c>
      <c r="N102" s="75">
        <v>38091657.869999997</v>
      </c>
      <c r="O102" s="75">
        <v>39344472.130000003</v>
      </c>
      <c r="P102" s="75">
        <v>23179916.489999998</v>
      </c>
      <c r="Q102" s="75">
        <v>27520282.350000001</v>
      </c>
      <c r="R102" s="75">
        <v>31529319.050000001</v>
      </c>
      <c r="S102" s="75">
        <v>10975281.26</v>
      </c>
      <c r="T102" s="75">
        <v>19138221.190000001</v>
      </c>
      <c r="U102" s="75"/>
      <c r="V102" s="75">
        <f t="shared" si="75"/>
        <v>25484719.264999997</v>
      </c>
      <c r="W102" s="81"/>
      <c r="X102" s="80"/>
      <c r="Y102" s="92">
        <f t="shared" ref="Y102:AA118" si="103">IF($D102=Y$5,$T102,0)</f>
        <v>19138221.190000001</v>
      </c>
      <c r="Z102" s="319">
        <f t="shared" si="103"/>
        <v>0</v>
      </c>
      <c r="AA102" s="319">
        <f t="shared" si="103"/>
        <v>0</v>
      </c>
      <c r="AB102" s="320">
        <f t="shared" si="76"/>
        <v>0</v>
      </c>
      <c r="AC102" s="309">
        <f t="shared" si="77"/>
        <v>0</v>
      </c>
      <c r="AD102" s="319">
        <f t="shared" si="87"/>
        <v>0</v>
      </c>
      <c r="AE102" s="326">
        <f t="shared" si="83"/>
        <v>0</v>
      </c>
      <c r="AF102" s="320">
        <f t="shared" si="84"/>
        <v>0</v>
      </c>
      <c r="AG102" s="173">
        <f t="shared" si="90"/>
        <v>0</v>
      </c>
      <c r="AH102" s="309">
        <f t="shared" si="78"/>
        <v>0</v>
      </c>
      <c r="AI102" s="318">
        <f t="shared" ref="AI102:AK118" si="104">IF($D102=AI$5,$V102,0)</f>
        <v>25484719.264999997</v>
      </c>
      <c r="AJ102" s="319">
        <f t="shared" si="104"/>
        <v>0</v>
      </c>
      <c r="AK102" s="319">
        <f t="shared" si="104"/>
        <v>0</v>
      </c>
      <c r="AL102" s="320">
        <f t="shared" si="79"/>
        <v>0</v>
      </c>
      <c r="AM102" s="309">
        <f t="shared" si="80"/>
        <v>0</v>
      </c>
      <c r="AN102" s="319">
        <f t="shared" si="85"/>
        <v>0</v>
      </c>
      <c r="AO102" s="319">
        <f t="shared" si="86"/>
        <v>0</v>
      </c>
      <c r="AP102" s="319">
        <f t="shared" si="81"/>
        <v>0</v>
      </c>
      <c r="AQ102" s="173">
        <f t="shared" si="92"/>
        <v>0</v>
      </c>
      <c r="AR102" s="309">
        <f t="shared" si="82"/>
        <v>0</v>
      </c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 s="7"/>
      <c r="BH102" s="7"/>
      <c r="BI102" s="7"/>
      <c r="BJ102" s="7"/>
      <c r="BK102" s="7"/>
      <c r="BL102" s="7"/>
      <c r="BN102" s="143"/>
    </row>
    <row r="103" spans="1:66" s="16" customFormat="1" ht="12" customHeight="1" x14ac:dyDescent="0.25">
      <c r="A103" s="122">
        <v>13101033</v>
      </c>
      <c r="B103" s="87" t="str">
        <f t="shared" si="88"/>
        <v>13101033</v>
      </c>
      <c r="C103" s="74" t="s">
        <v>445</v>
      </c>
      <c r="D103" s="89" t="s">
        <v>1276</v>
      </c>
      <c r="E103" s="89"/>
      <c r="F103" s="74"/>
      <c r="G103" s="89"/>
      <c r="H103" s="75">
        <v>605087.44999999995</v>
      </c>
      <c r="I103" s="75">
        <v>151369.89000000001</v>
      </c>
      <c r="J103" s="75">
        <v>200095.6</v>
      </c>
      <c r="K103" s="75">
        <v>241438.79</v>
      </c>
      <c r="L103" s="75">
        <v>151921.57</v>
      </c>
      <c r="M103" s="75">
        <v>197116.55</v>
      </c>
      <c r="N103" s="75">
        <v>192362.04</v>
      </c>
      <c r="O103" s="75">
        <v>64390.57</v>
      </c>
      <c r="P103" s="75">
        <v>229340.68</v>
      </c>
      <c r="Q103" s="75">
        <v>-341324.01</v>
      </c>
      <c r="R103" s="75">
        <v>195294.22</v>
      </c>
      <c r="S103" s="75">
        <v>119180.38</v>
      </c>
      <c r="T103" s="75">
        <v>206171.77</v>
      </c>
      <c r="U103" s="75"/>
      <c r="V103" s="75">
        <f t="shared" si="75"/>
        <v>150567.99083333334</v>
      </c>
      <c r="W103" s="81"/>
      <c r="X103" s="80"/>
      <c r="Y103" s="92">
        <f t="shared" si="103"/>
        <v>206171.77</v>
      </c>
      <c r="Z103" s="319">
        <f t="shared" si="103"/>
        <v>0</v>
      </c>
      <c r="AA103" s="319">
        <f t="shared" si="103"/>
        <v>0</v>
      </c>
      <c r="AB103" s="320">
        <f t="shared" si="76"/>
        <v>0</v>
      </c>
      <c r="AC103" s="309">
        <f t="shared" si="77"/>
        <v>0</v>
      </c>
      <c r="AD103" s="319">
        <f t="shared" si="87"/>
        <v>0</v>
      </c>
      <c r="AE103" s="326">
        <f t="shared" si="83"/>
        <v>0</v>
      </c>
      <c r="AF103" s="320">
        <f t="shared" si="84"/>
        <v>0</v>
      </c>
      <c r="AG103" s="173">
        <f t="shared" si="90"/>
        <v>0</v>
      </c>
      <c r="AH103" s="309">
        <f t="shared" si="78"/>
        <v>0</v>
      </c>
      <c r="AI103" s="318">
        <f t="shared" si="104"/>
        <v>150567.99083333334</v>
      </c>
      <c r="AJ103" s="319">
        <f t="shared" si="104"/>
        <v>0</v>
      </c>
      <c r="AK103" s="319">
        <f t="shared" si="104"/>
        <v>0</v>
      </c>
      <c r="AL103" s="320">
        <f t="shared" si="79"/>
        <v>0</v>
      </c>
      <c r="AM103" s="309">
        <f t="shared" si="80"/>
        <v>0</v>
      </c>
      <c r="AN103" s="319">
        <f t="shared" si="85"/>
        <v>0</v>
      </c>
      <c r="AO103" s="319">
        <f t="shared" si="86"/>
        <v>0</v>
      </c>
      <c r="AP103" s="319">
        <f t="shared" si="81"/>
        <v>0</v>
      </c>
      <c r="AQ103" s="173">
        <f t="shared" si="92"/>
        <v>0</v>
      </c>
      <c r="AR103" s="309">
        <f t="shared" si="82"/>
        <v>0</v>
      </c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 s="7"/>
      <c r="BH103" s="7"/>
      <c r="BI103" s="7"/>
      <c r="BJ103" s="7"/>
      <c r="BK103" s="7"/>
      <c r="BL103" s="7"/>
      <c r="BN103" s="143"/>
    </row>
    <row r="104" spans="1:66" s="16" customFormat="1" ht="12" customHeight="1" x14ac:dyDescent="0.25">
      <c r="A104" s="122">
        <v>13101093</v>
      </c>
      <c r="B104" s="87" t="str">
        <f t="shared" si="88"/>
        <v>13101093</v>
      </c>
      <c r="C104" s="74" t="s">
        <v>457</v>
      </c>
      <c r="D104" s="89" t="s">
        <v>1276</v>
      </c>
      <c r="E104" s="89"/>
      <c r="F104" s="74"/>
      <c r="G104" s="89"/>
      <c r="H104" s="75">
        <v>-2.84</v>
      </c>
      <c r="I104" s="75">
        <v>-2.84</v>
      </c>
      <c r="J104" s="75">
        <v>-2.84</v>
      </c>
      <c r="K104" s="75">
        <v>-2.84</v>
      </c>
      <c r="L104" s="75">
        <v>-2.84</v>
      </c>
      <c r="M104" s="75">
        <v>-2.84</v>
      </c>
      <c r="N104" s="75">
        <v>-2.84</v>
      </c>
      <c r="O104" s="75">
        <v>-2.84</v>
      </c>
      <c r="P104" s="75">
        <v>-4326.1000000000004</v>
      </c>
      <c r="Q104" s="75">
        <v>2292.39</v>
      </c>
      <c r="R104" s="75">
        <v>-502.84</v>
      </c>
      <c r="S104" s="75">
        <v>-2.84</v>
      </c>
      <c r="T104" s="75">
        <v>-3265.75</v>
      </c>
      <c r="U104" s="75"/>
      <c r="V104" s="75">
        <f t="shared" si="75"/>
        <v>-349.46375000000006</v>
      </c>
      <c r="W104" s="81"/>
      <c r="X104" s="80"/>
      <c r="Y104" s="92">
        <f t="shared" si="103"/>
        <v>-3265.75</v>
      </c>
      <c r="Z104" s="319">
        <f t="shared" si="103"/>
        <v>0</v>
      </c>
      <c r="AA104" s="319">
        <f t="shared" si="103"/>
        <v>0</v>
      </c>
      <c r="AB104" s="320">
        <f t="shared" si="76"/>
        <v>0</v>
      </c>
      <c r="AC104" s="309">
        <f t="shared" si="77"/>
        <v>0</v>
      </c>
      <c r="AD104" s="319">
        <f t="shared" si="87"/>
        <v>0</v>
      </c>
      <c r="AE104" s="326">
        <f t="shared" si="83"/>
        <v>0</v>
      </c>
      <c r="AF104" s="320">
        <f t="shared" si="84"/>
        <v>0</v>
      </c>
      <c r="AG104" s="173">
        <f t="shared" si="90"/>
        <v>0</v>
      </c>
      <c r="AH104" s="309">
        <f t="shared" si="78"/>
        <v>0</v>
      </c>
      <c r="AI104" s="318">
        <f t="shared" si="104"/>
        <v>-349.46375000000006</v>
      </c>
      <c r="AJ104" s="319">
        <f t="shared" si="104"/>
        <v>0</v>
      </c>
      <c r="AK104" s="319">
        <f t="shared" si="104"/>
        <v>0</v>
      </c>
      <c r="AL104" s="320">
        <f t="shared" si="79"/>
        <v>0</v>
      </c>
      <c r="AM104" s="309">
        <f t="shared" si="80"/>
        <v>0</v>
      </c>
      <c r="AN104" s="319">
        <f t="shared" si="85"/>
        <v>0</v>
      </c>
      <c r="AO104" s="319">
        <f t="shared" si="86"/>
        <v>0</v>
      </c>
      <c r="AP104" s="319">
        <f t="shared" si="81"/>
        <v>0</v>
      </c>
      <c r="AQ104" s="173">
        <f t="shared" si="92"/>
        <v>0</v>
      </c>
      <c r="AR104" s="309">
        <f t="shared" si="82"/>
        <v>0</v>
      </c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 s="7"/>
      <c r="BH104" s="7"/>
      <c r="BI104" s="7"/>
      <c r="BJ104" s="7"/>
      <c r="BK104" s="7"/>
      <c r="BL104" s="7"/>
      <c r="BN104" s="143"/>
    </row>
    <row r="105" spans="1:66" s="16" customFormat="1" ht="12" customHeight="1" x14ac:dyDescent="0.25">
      <c r="A105" s="122">
        <v>13101113</v>
      </c>
      <c r="B105" s="87" t="str">
        <f t="shared" si="88"/>
        <v>13101113</v>
      </c>
      <c r="C105" s="74" t="s">
        <v>594</v>
      </c>
      <c r="D105" s="89" t="s">
        <v>1276</v>
      </c>
      <c r="E105" s="89"/>
      <c r="F105" s="74"/>
      <c r="G105" s="89"/>
      <c r="H105" s="75">
        <v>-9605426.9700000007</v>
      </c>
      <c r="I105" s="75">
        <v>-12913974.720000001</v>
      </c>
      <c r="J105" s="75">
        <v>-7698018.1200000001</v>
      </c>
      <c r="K105" s="75">
        <v>-2813397.26</v>
      </c>
      <c r="L105" s="75">
        <v>-12550238.35</v>
      </c>
      <c r="M105" s="75">
        <v>-11693354.050000001</v>
      </c>
      <c r="N105" s="75">
        <v>-7634245.6100000003</v>
      </c>
      <c r="O105" s="75">
        <v>-16913644.07</v>
      </c>
      <c r="P105" s="75">
        <v>-8902504.4000000004</v>
      </c>
      <c r="Q105" s="75">
        <v>-4817596.3600000003</v>
      </c>
      <c r="R105" s="75">
        <v>-36457573.68</v>
      </c>
      <c r="S105" s="75">
        <v>-10113064.33</v>
      </c>
      <c r="T105" s="75">
        <v>-5045241.62</v>
      </c>
      <c r="U105" s="75"/>
      <c r="V105" s="75">
        <f t="shared" si="75"/>
        <v>-11652745.437083334</v>
      </c>
      <c r="W105" s="81"/>
      <c r="X105" s="80"/>
      <c r="Y105" s="92">
        <f t="shared" si="103"/>
        <v>-5045241.62</v>
      </c>
      <c r="Z105" s="319">
        <f t="shared" si="103"/>
        <v>0</v>
      </c>
      <c r="AA105" s="319">
        <f t="shared" si="103"/>
        <v>0</v>
      </c>
      <c r="AB105" s="320">
        <f t="shared" si="76"/>
        <v>0</v>
      </c>
      <c r="AC105" s="309">
        <f t="shared" si="77"/>
        <v>0</v>
      </c>
      <c r="AD105" s="319">
        <f t="shared" si="87"/>
        <v>0</v>
      </c>
      <c r="AE105" s="326">
        <f t="shared" si="83"/>
        <v>0</v>
      </c>
      <c r="AF105" s="320">
        <f t="shared" si="84"/>
        <v>0</v>
      </c>
      <c r="AG105" s="173">
        <f t="shared" si="90"/>
        <v>0</v>
      </c>
      <c r="AH105" s="309">
        <f t="shared" si="78"/>
        <v>0</v>
      </c>
      <c r="AI105" s="318">
        <f t="shared" si="104"/>
        <v>-11652745.437083334</v>
      </c>
      <c r="AJ105" s="319">
        <f t="shared" si="104"/>
        <v>0</v>
      </c>
      <c r="AK105" s="319">
        <f t="shared" si="104"/>
        <v>0</v>
      </c>
      <c r="AL105" s="320">
        <f t="shared" si="79"/>
        <v>0</v>
      </c>
      <c r="AM105" s="309">
        <f t="shared" si="80"/>
        <v>0</v>
      </c>
      <c r="AN105" s="319">
        <f t="shared" si="85"/>
        <v>0</v>
      </c>
      <c r="AO105" s="319">
        <f t="shared" si="86"/>
        <v>0</v>
      </c>
      <c r="AP105" s="319">
        <f t="shared" si="81"/>
        <v>0</v>
      </c>
      <c r="AQ105" s="173">
        <f t="shared" si="92"/>
        <v>0</v>
      </c>
      <c r="AR105" s="309">
        <f t="shared" si="82"/>
        <v>0</v>
      </c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 s="7"/>
      <c r="BH105" s="7"/>
      <c r="BI105" s="7"/>
      <c r="BJ105" s="7"/>
      <c r="BK105" s="7"/>
      <c r="BL105" s="7"/>
      <c r="BN105" s="143"/>
    </row>
    <row r="106" spans="1:66" s="16" customFormat="1" ht="12" customHeight="1" x14ac:dyDescent="0.25">
      <c r="A106" s="122">
        <v>13101123</v>
      </c>
      <c r="B106" s="87" t="str">
        <f t="shared" si="88"/>
        <v>13101123</v>
      </c>
      <c r="C106" s="74" t="s">
        <v>56</v>
      </c>
      <c r="D106" s="89" t="s">
        <v>1276</v>
      </c>
      <c r="E106" s="89"/>
      <c r="F106" s="74"/>
      <c r="G106" s="89"/>
      <c r="H106" s="75">
        <v>-4589031.32</v>
      </c>
      <c r="I106" s="75">
        <v>-4296827.59</v>
      </c>
      <c r="J106" s="75">
        <v>-3974807.31</v>
      </c>
      <c r="K106" s="75">
        <v>-4040930.93</v>
      </c>
      <c r="L106" s="75">
        <v>-11833628.43</v>
      </c>
      <c r="M106" s="75">
        <v>-7698826.8700000001</v>
      </c>
      <c r="N106" s="75">
        <v>-3492898.46</v>
      </c>
      <c r="O106" s="75">
        <v>-4719690.24</v>
      </c>
      <c r="P106" s="75">
        <v>-4014598.27</v>
      </c>
      <c r="Q106" s="75">
        <v>-3817850.02</v>
      </c>
      <c r="R106" s="75">
        <v>-4196329.3600000003</v>
      </c>
      <c r="S106" s="75">
        <v>-4057521.95</v>
      </c>
      <c r="T106" s="75">
        <v>-4380697.72</v>
      </c>
      <c r="U106" s="75"/>
      <c r="V106" s="75">
        <f t="shared" si="75"/>
        <v>-5052397.8291666666</v>
      </c>
      <c r="W106" s="81"/>
      <c r="X106" s="80"/>
      <c r="Y106" s="92">
        <f t="shared" si="103"/>
        <v>-4380697.72</v>
      </c>
      <c r="Z106" s="319">
        <f t="shared" si="103"/>
        <v>0</v>
      </c>
      <c r="AA106" s="319">
        <f t="shared" si="103"/>
        <v>0</v>
      </c>
      <c r="AB106" s="320">
        <f t="shared" si="76"/>
        <v>0</v>
      </c>
      <c r="AC106" s="309">
        <f t="shared" si="77"/>
        <v>0</v>
      </c>
      <c r="AD106" s="319">
        <f t="shared" si="87"/>
        <v>0</v>
      </c>
      <c r="AE106" s="326">
        <f t="shared" si="83"/>
        <v>0</v>
      </c>
      <c r="AF106" s="320">
        <f t="shared" si="84"/>
        <v>0</v>
      </c>
      <c r="AG106" s="173">
        <f t="shared" si="90"/>
        <v>0</v>
      </c>
      <c r="AH106" s="309">
        <f t="shared" si="78"/>
        <v>0</v>
      </c>
      <c r="AI106" s="318">
        <f t="shared" si="104"/>
        <v>-5052397.8291666666</v>
      </c>
      <c r="AJ106" s="319">
        <f t="shared" si="104"/>
        <v>0</v>
      </c>
      <c r="AK106" s="319">
        <f t="shared" si="104"/>
        <v>0</v>
      </c>
      <c r="AL106" s="320">
        <f t="shared" si="79"/>
        <v>0</v>
      </c>
      <c r="AM106" s="309">
        <f t="shared" si="80"/>
        <v>0</v>
      </c>
      <c r="AN106" s="319">
        <f t="shared" si="85"/>
        <v>0</v>
      </c>
      <c r="AO106" s="319">
        <f t="shared" si="86"/>
        <v>0</v>
      </c>
      <c r="AP106" s="319">
        <f t="shared" si="81"/>
        <v>0</v>
      </c>
      <c r="AQ106" s="173">
        <f t="shared" si="92"/>
        <v>0</v>
      </c>
      <c r="AR106" s="309">
        <f t="shared" si="82"/>
        <v>0</v>
      </c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 s="7"/>
      <c r="BH106" s="7"/>
      <c r="BI106" s="7"/>
      <c r="BJ106" s="7"/>
      <c r="BK106" s="7"/>
      <c r="BL106" s="7"/>
      <c r="BN106" s="143"/>
    </row>
    <row r="107" spans="1:66" s="16" customFormat="1" ht="12" customHeight="1" x14ac:dyDescent="0.25">
      <c r="A107" s="122">
        <v>13101133</v>
      </c>
      <c r="B107" s="87" t="str">
        <f t="shared" si="88"/>
        <v>13101133</v>
      </c>
      <c r="C107" s="74" t="s">
        <v>132</v>
      </c>
      <c r="D107" s="89" t="s">
        <v>1276</v>
      </c>
      <c r="E107" s="89"/>
      <c r="F107" s="74"/>
      <c r="G107" s="89"/>
      <c r="H107" s="75">
        <v>0</v>
      </c>
      <c r="I107" s="75">
        <v>-324939.43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921698.77</v>
      </c>
      <c r="Q107" s="75">
        <v>0</v>
      </c>
      <c r="R107" s="75">
        <v>0</v>
      </c>
      <c r="S107" s="75">
        <v>0</v>
      </c>
      <c r="T107" s="75">
        <v>0</v>
      </c>
      <c r="U107" s="75"/>
      <c r="V107" s="75">
        <f t="shared" si="75"/>
        <v>49729.945000000007</v>
      </c>
      <c r="W107" s="81"/>
      <c r="X107" s="80"/>
      <c r="Y107" s="92">
        <f t="shared" si="103"/>
        <v>0</v>
      </c>
      <c r="Z107" s="319">
        <f t="shared" si="103"/>
        <v>0</v>
      </c>
      <c r="AA107" s="319">
        <f t="shared" si="103"/>
        <v>0</v>
      </c>
      <c r="AB107" s="320">
        <f t="shared" si="76"/>
        <v>0</v>
      </c>
      <c r="AC107" s="309">
        <f t="shared" si="77"/>
        <v>0</v>
      </c>
      <c r="AD107" s="319">
        <f t="shared" si="87"/>
        <v>0</v>
      </c>
      <c r="AE107" s="326">
        <f t="shared" si="83"/>
        <v>0</v>
      </c>
      <c r="AF107" s="320">
        <f t="shared" si="84"/>
        <v>0</v>
      </c>
      <c r="AG107" s="173">
        <f t="shared" si="90"/>
        <v>0</v>
      </c>
      <c r="AH107" s="309">
        <f t="shared" si="78"/>
        <v>0</v>
      </c>
      <c r="AI107" s="318">
        <f t="shared" si="104"/>
        <v>49729.945000000007</v>
      </c>
      <c r="AJ107" s="319">
        <f t="shared" si="104"/>
        <v>0</v>
      </c>
      <c r="AK107" s="319">
        <f t="shared" si="104"/>
        <v>0</v>
      </c>
      <c r="AL107" s="320">
        <f t="shared" si="79"/>
        <v>0</v>
      </c>
      <c r="AM107" s="309">
        <f t="shared" si="80"/>
        <v>0</v>
      </c>
      <c r="AN107" s="319">
        <f t="shared" si="85"/>
        <v>0</v>
      </c>
      <c r="AO107" s="319">
        <f t="shared" si="86"/>
        <v>0</v>
      </c>
      <c r="AP107" s="319">
        <f t="shared" si="81"/>
        <v>0</v>
      </c>
      <c r="AQ107" s="173">
        <f t="shared" si="92"/>
        <v>0</v>
      </c>
      <c r="AR107" s="309">
        <f t="shared" si="82"/>
        <v>0</v>
      </c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 s="7"/>
      <c r="BH107" s="7"/>
      <c r="BI107" s="7"/>
      <c r="BJ107" s="7"/>
      <c r="BK107" s="7"/>
      <c r="BL107" s="7"/>
      <c r="BN107" s="143"/>
    </row>
    <row r="108" spans="1:66" s="16" customFormat="1" ht="12" customHeight="1" x14ac:dyDescent="0.25">
      <c r="A108" s="122">
        <v>13101183</v>
      </c>
      <c r="B108" s="87" t="str">
        <f t="shared" si="88"/>
        <v>13101183</v>
      </c>
      <c r="C108" s="74" t="s">
        <v>424</v>
      </c>
      <c r="D108" s="89" t="s">
        <v>1276</v>
      </c>
      <c r="E108" s="89"/>
      <c r="F108" s="74"/>
      <c r="G108" s="89"/>
      <c r="H108" s="75">
        <v>4753249.88</v>
      </c>
      <c r="I108" s="75">
        <v>4803331.5199999996</v>
      </c>
      <c r="J108" s="75">
        <v>5440035.2699999996</v>
      </c>
      <c r="K108" s="75">
        <v>4339641.9400000004</v>
      </c>
      <c r="L108" s="75">
        <v>4737480.25</v>
      </c>
      <c r="M108" s="75">
        <v>2833788.17</v>
      </c>
      <c r="N108" s="75">
        <v>2840169.59</v>
      </c>
      <c r="O108" s="75">
        <v>2726063.41</v>
      </c>
      <c r="P108" s="75">
        <v>-695.82</v>
      </c>
      <c r="Q108" s="75">
        <v>-608.76</v>
      </c>
      <c r="R108" s="75">
        <v>-608.76</v>
      </c>
      <c r="S108" s="75">
        <v>0</v>
      </c>
      <c r="T108" s="75">
        <v>0</v>
      </c>
      <c r="U108" s="75"/>
      <c r="V108" s="75">
        <f t="shared" si="75"/>
        <v>2507935.145833333</v>
      </c>
      <c r="W108" s="81"/>
      <c r="X108" s="80"/>
      <c r="Y108" s="92">
        <f t="shared" si="103"/>
        <v>0</v>
      </c>
      <c r="Z108" s="319">
        <f t="shared" si="103"/>
        <v>0</v>
      </c>
      <c r="AA108" s="319">
        <f t="shared" si="103"/>
        <v>0</v>
      </c>
      <c r="AB108" s="320">
        <f t="shared" si="76"/>
        <v>0</v>
      </c>
      <c r="AC108" s="309">
        <f t="shared" si="77"/>
        <v>0</v>
      </c>
      <c r="AD108" s="319">
        <f t="shared" si="87"/>
        <v>0</v>
      </c>
      <c r="AE108" s="326">
        <f t="shared" si="83"/>
        <v>0</v>
      </c>
      <c r="AF108" s="320">
        <f t="shared" si="84"/>
        <v>0</v>
      </c>
      <c r="AG108" s="173">
        <f t="shared" si="90"/>
        <v>0</v>
      </c>
      <c r="AH108" s="309">
        <f t="shared" si="78"/>
        <v>0</v>
      </c>
      <c r="AI108" s="318">
        <f t="shared" si="104"/>
        <v>2507935.145833333</v>
      </c>
      <c r="AJ108" s="319">
        <f t="shared" si="104"/>
        <v>0</v>
      </c>
      <c r="AK108" s="319">
        <f t="shared" si="104"/>
        <v>0</v>
      </c>
      <c r="AL108" s="320">
        <f t="shared" si="79"/>
        <v>0</v>
      </c>
      <c r="AM108" s="309">
        <f t="shared" si="80"/>
        <v>0</v>
      </c>
      <c r="AN108" s="319">
        <f t="shared" si="85"/>
        <v>0</v>
      </c>
      <c r="AO108" s="319">
        <f t="shared" si="86"/>
        <v>0</v>
      </c>
      <c r="AP108" s="319">
        <f t="shared" si="81"/>
        <v>0</v>
      </c>
      <c r="AQ108" s="173">
        <f t="shared" si="92"/>
        <v>0</v>
      </c>
      <c r="AR108" s="309">
        <f t="shared" si="82"/>
        <v>0</v>
      </c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 s="7"/>
      <c r="BH108" s="7"/>
      <c r="BI108" s="7"/>
      <c r="BJ108" s="7"/>
      <c r="BK108" s="7"/>
      <c r="BL108" s="7"/>
      <c r="BN108" s="143"/>
    </row>
    <row r="109" spans="1:66" s="16" customFormat="1" ht="12" customHeight="1" x14ac:dyDescent="0.25">
      <c r="A109" s="122">
        <v>13101193</v>
      </c>
      <c r="B109" s="87" t="str">
        <f t="shared" si="88"/>
        <v>13101193</v>
      </c>
      <c r="C109" s="74" t="s">
        <v>571</v>
      </c>
      <c r="D109" s="89" t="s">
        <v>1276</v>
      </c>
      <c r="E109" s="89"/>
      <c r="F109" s="74"/>
      <c r="G109" s="89"/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5"/>
      <c r="V109" s="75">
        <f t="shared" si="75"/>
        <v>4.1666666666666664E-2</v>
      </c>
      <c r="W109" s="81"/>
      <c r="X109" s="80"/>
      <c r="Y109" s="92">
        <f t="shared" si="103"/>
        <v>1</v>
      </c>
      <c r="Z109" s="319">
        <f t="shared" si="103"/>
        <v>0</v>
      </c>
      <c r="AA109" s="319">
        <f t="shared" si="103"/>
        <v>0</v>
      </c>
      <c r="AB109" s="320">
        <f t="shared" si="76"/>
        <v>0</v>
      </c>
      <c r="AC109" s="309">
        <f t="shared" si="77"/>
        <v>0</v>
      </c>
      <c r="AD109" s="319">
        <f t="shared" si="87"/>
        <v>0</v>
      </c>
      <c r="AE109" s="326">
        <f t="shared" si="83"/>
        <v>0</v>
      </c>
      <c r="AF109" s="320">
        <f t="shared" si="84"/>
        <v>0</v>
      </c>
      <c r="AG109" s="173">
        <f t="shared" si="90"/>
        <v>0</v>
      </c>
      <c r="AH109" s="309">
        <f t="shared" si="78"/>
        <v>0</v>
      </c>
      <c r="AI109" s="318">
        <f t="shared" si="104"/>
        <v>4.1666666666666664E-2</v>
      </c>
      <c r="AJ109" s="319">
        <f t="shared" si="104"/>
        <v>0</v>
      </c>
      <c r="AK109" s="319">
        <f t="shared" si="104"/>
        <v>0</v>
      </c>
      <c r="AL109" s="320">
        <f t="shared" si="79"/>
        <v>0</v>
      </c>
      <c r="AM109" s="309">
        <f t="shared" si="80"/>
        <v>0</v>
      </c>
      <c r="AN109" s="319">
        <f t="shared" si="85"/>
        <v>0</v>
      </c>
      <c r="AO109" s="319">
        <f t="shared" si="86"/>
        <v>0</v>
      </c>
      <c r="AP109" s="319">
        <f t="shared" si="81"/>
        <v>0</v>
      </c>
      <c r="AQ109" s="173">
        <f t="shared" si="92"/>
        <v>0</v>
      </c>
      <c r="AR109" s="309">
        <f t="shared" si="82"/>
        <v>0</v>
      </c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 s="7"/>
      <c r="BH109" s="7"/>
      <c r="BI109" s="7"/>
      <c r="BJ109" s="7"/>
      <c r="BK109" s="7"/>
      <c r="BL109" s="7"/>
      <c r="BN109" s="143"/>
    </row>
    <row r="110" spans="1:66" s="16" customFormat="1" ht="12" customHeight="1" x14ac:dyDescent="0.25">
      <c r="A110" s="375">
        <v>13101233</v>
      </c>
      <c r="B110" s="378" t="str">
        <f t="shared" si="88"/>
        <v>13101233</v>
      </c>
      <c r="C110" s="16" t="s">
        <v>1106</v>
      </c>
      <c r="D110" s="89" t="s">
        <v>1276</v>
      </c>
      <c r="E110" s="89"/>
      <c r="F110" s="376">
        <v>43405</v>
      </c>
      <c r="G110" s="89"/>
      <c r="H110" s="75">
        <v>1019133.56</v>
      </c>
      <c r="I110" s="75">
        <v>1195874.8700000001</v>
      </c>
      <c r="J110" s="75">
        <v>1363046.57</v>
      </c>
      <c r="K110" s="75">
        <v>1441920.9</v>
      </c>
      <c r="L110" s="75">
        <v>1644254.05</v>
      </c>
      <c r="M110" s="75">
        <v>1841000.86</v>
      </c>
      <c r="N110" s="75">
        <v>242994.03</v>
      </c>
      <c r="O110" s="75">
        <v>407313.3</v>
      </c>
      <c r="P110" s="75">
        <v>300166.34000000003</v>
      </c>
      <c r="Q110" s="75">
        <v>81151.08</v>
      </c>
      <c r="R110" s="75">
        <v>239840.94</v>
      </c>
      <c r="S110" s="75">
        <v>1219254.26</v>
      </c>
      <c r="T110" s="75">
        <v>2153192.0699999998</v>
      </c>
      <c r="U110" s="75"/>
      <c r="V110" s="75">
        <f t="shared" si="75"/>
        <v>963581.66791666672</v>
      </c>
      <c r="W110" s="81"/>
      <c r="X110" s="335"/>
      <c r="Y110" s="92">
        <f t="shared" si="103"/>
        <v>2153192.0699999998</v>
      </c>
      <c r="Z110" s="319">
        <f t="shared" si="103"/>
        <v>0</v>
      </c>
      <c r="AA110" s="319">
        <f t="shared" si="103"/>
        <v>0</v>
      </c>
      <c r="AB110" s="320">
        <f t="shared" si="76"/>
        <v>0</v>
      </c>
      <c r="AC110" s="309">
        <f t="shared" si="77"/>
        <v>0</v>
      </c>
      <c r="AD110" s="319">
        <f t="shared" si="87"/>
        <v>0</v>
      </c>
      <c r="AE110" s="326">
        <f t="shared" si="83"/>
        <v>0</v>
      </c>
      <c r="AF110" s="320">
        <f t="shared" si="84"/>
        <v>0</v>
      </c>
      <c r="AG110" s="173">
        <f t="shared" si="90"/>
        <v>0</v>
      </c>
      <c r="AH110" s="309">
        <f t="shared" si="78"/>
        <v>0</v>
      </c>
      <c r="AI110" s="318">
        <f t="shared" si="104"/>
        <v>963581.66791666672</v>
      </c>
      <c r="AJ110" s="319">
        <f t="shared" si="104"/>
        <v>0</v>
      </c>
      <c r="AK110" s="319">
        <f t="shared" si="104"/>
        <v>0</v>
      </c>
      <c r="AL110" s="320">
        <f t="shared" si="79"/>
        <v>0</v>
      </c>
      <c r="AM110" s="309">
        <f t="shared" si="80"/>
        <v>0</v>
      </c>
      <c r="AN110" s="319">
        <f t="shared" si="85"/>
        <v>0</v>
      </c>
      <c r="AO110" s="319">
        <f t="shared" si="86"/>
        <v>0</v>
      </c>
      <c r="AP110" s="319">
        <f t="shared" si="81"/>
        <v>0</v>
      </c>
      <c r="AQ110" s="173">
        <f t="shared" ref="AQ110" si="105">SUM(AN110:AP110)</f>
        <v>0</v>
      </c>
      <c r="AR110" s="309">
        <f t="shared" si="82"/>
        <v>0</v>
      </c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 s="7"/>
      <c r="BH110" s="7"/>
      <c r="BI110" s="7"/>
      <c r="BJ110" s="7"/>
      <c r="BK110" s="7"/>
      <c r="BL110" s="7"/>
      <c r="BN110" s="143"/>
    </row>
    <row r="111" spans="1:66" s="16" customFormat="1" ht="12" customHeight="1" x14ac:dyDescent="0.25">
      <c r="A111" s="122">
        <v>13101253</v>
      </c>
      <c r="B111" s="87" t="str">
        <f t="shared" si="88"/>
        <v>13101253</v>
      </c>
      <c r="C111" s="74" t="s">
        <v>532</v>
      </c>
      <c r="D111" s="89" t="s">
        <v>1276</v>
      </c>
      <c r="E111" s="89"/>
      <c r="F111" s="74"/>
      <c r="G111" s="89"/>
      <c r="H111" s="75">
        <v>670012.91</v>
      </c>
      <c r="I111" s="75">
        <v>462979.87</v>
      </c>
      <c r="J111" s="75">
        <v>492782.88</v>
      </c>
      <c r="K111" s="75">
        <v>594078.39</v>
      </c>
      <c r="L111" s="75">
        <v>1048206.72</v>
      </c>
      <c r="M111" s="75">
        <v>818613.55</v>
      </c>
      <c r="N111" s="75">
        <v>987513.13</v>
      </c>
      <c r="O111" s="75">
        <v>3111404.18</v>
      </c>
      <c r="P111" s="75">
        <v>3075067.49</v>
      </c>
      <c r="Q111" s="75">
        <v>754522.05</v>
      </c>
      <c r="R111" s="75">
        <v>1009287.61</v>
      </c>
      <c r="S111" s="75">
        <v>649109.88</v>
      </c>
      <c r="T111" s="75">
        <v>468654.27</v>
      </c>
      <c r="U111" s="75"/>
      <c r="V111" s="75">
        <f t="shared" si="75"/>
        <v>1131074.9450000001</v>
      </c>
      <c r="W111" s="81"/>
      <c r="X111" s="80"/>
      <c r="Y111" s="92">
        <f t="shared" si="103"/>
        <v>468654.27</v>
      </c>
      <c r="Z111" s="319">
        <f t="shared" si="103"/>
        <v>0</v>
      </c>
      <c r="AA111" s="319">
        <f t="shared" si="103"/>
        <v>0</v>
      </c>
      <c r="AB111" s="320">
        <f t="shared" si="76"/>
        <v>0</v>
      </c>
      <c r="AC111" s="309">
        <f t="shared" si="77"/>
        <v>0</v>
      </c>
      <c r="AD111" s="319">
        <f t="shared" si="87"/>
        <v>0</v>
      </c>
      <c r="AE111" s="326">
        <f t="shared" si="83"/>
        <v>0</v>
      </c>
      <c r="AF111" s="320">
        <f t="shared" si="84"/>
        <v>0</v>
      </c>
      <c r="AG111" s="173">
        <f t="shared" si="90"/>
        <v>0</v>
      </c>
      <c r="AH111" s="309">
        <f t="shared" si="78"/>
        <v>0</v>
      </c>
      <c r="AI111" s="318">
        <f t="shared" si="104"/>
        <v>1131074.9450000001</v>
      </c>
      <c r="AJ111" s="319">
        <f t="shared" si="104"/>
        <v>0</v>
      </c>
      <c r="AK111" s="319">
        <f t="shared" si="104"/>
        <v>0</v>
      </c>
      <c r="AL111" s="320">
        <f t="shared" si="79"/>
        <v>0</v>
      </c>
      <c r="AM111" s="309">
        <f t="shared" si="80"/>
        <v>0</v>
      </c>
      <c r="AN111" s="319">
        <f t="shared" si="85"/>
        <v>0</v>
      </c>
      <c r="AO111" s="319">
        <f t="shared" si="86"/>
        <v>0</v>
      </c>
      <c r="AP111" s="319">
        <f t="shared" si="81"/>
        <v>0</v>
      </c>
      <c r="AQ111" s="173">
        <f t="shared" si="92"/>
        <v>0</v>
      </c>
      <c r="AR111" s="309">
        <f t="shared" si="82"/>
        <v>0</v>
      </c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 s="7"/>
      <c r="BH111" s="7"/>
      <c r="BI111" s="7"/>
      <c r="BJ111" s="7"/>
      <c r="BK111" s="7"/>
      <c r="BL111" s="7"/>
      <c r="BN111" s="143"/>
    </row>
    <row r="112" spans="1:66" s="16" customFormat="1" ht="12" customHeight="1" x14ac:dyDescent="0.25">
      <c r="A112" s="186">
        <v>13101273</v>
      </c>
      <c r="B112" s="186" t="str">
        <f t="shared" si="88"/>
        <v>13101273</v>
      </c>
      <c r="C112" s="194" t="s">
        <v>1380</v>
      </c>
      <c r="D112" s="179" t="s">
        <v>1276</v>
      </c>
      <c r="E112" s="179"/>
      <c r="F112" s="195">
        <v>44136</v>
      </c>
      <c r="G112" s="179"/>
      <c r="H112" s="181"/>
      <c r="I112" s="181"/>
      <c r="J112" s="181"/>
      <c r="K112" s="181"/>
      <c r="L112" s="181"/>
      <c r="M112" s="181">
        <v>3778578.38</v>
      </c>
      <c r="N112" s="181">
        <v>5541403.5899999999</v>
      </c>
      <c r="O112" s="181">
        <v>572507.84</v>
      </c>
      <c r="P112" s="181">
        <v>8093654.29</v>
      </c>
      <c r="Q112" s="181">
        <v>842542.45</v>
      </c>
      <c r="R112" s="181">
        <v>628198.24</v>
      </c>
      <c r="S112" s="181">
        <v>1195847.55</v>
      </c>
      <c r="T112" s="181">
        <v>3212486.9</v>
      </c>
      <c r="U112" s="181"/>
      <c r="V112" s="181">
        <f t="shared" ref="V112" si="106">(H112+T112+SUM(I112:S112)*2)/24</f>
        <v>1854914.6491666662</v>
      </c>
      <c r="W112" s="204"/>
      <c r="X112" s="226"/>
      <c r="Y112" s="409">
        <f t="shared" si="103"/>
        <v>3212486.9</v>
      </c>
      <c r="Z112" s="410">
        <f t="shared" si="103"/>
        <v>0</v>
      </c>
      <c r="AA112" s="410">
        <f t="shared" si="103"/>
        <v>0</v>
      </c>
      <c r="AB112" s="411">
        <f t="shared" ref="AB112" si="107">T112-SUM(Y112:AA112)</f>
        <v>0</v>
      </c>
      <c r="AC112" s="412">
        <f t="shared" ref="AC112" si="108">T112-SUM(Y112:AA112)-AB112</f>
        <v>0</v>
      </c>
      <c r="AD112" s="410">
        <f t="shared" si="87"/>
        <v>0</v>
      </c>
      <c r="AE112" s="413">
        <f t="shared" si="83"/>
        <v>0</v>
      </c>
      <c r="AF112" s="411">
        <f t="shared" si="84"/>
        <v>0</v>
      </c>
      <c r="AG112" s="414">
        <f t="shared" ref="AG112" si="109">SUM(AD112:AF112)</f>
        <v>0</v>
      </c>
      <c r="AH112" s="412">
        <f t="shared" ref="AH112" si="110">AG112-AB112</f>
        <v>0</v>
      </c>
      <c r="AI112" s="415">
        <f t="shared" si="104"/>
        <v>1854914.6491666662</v>
      </c>
      <c r="AJ112" s="410">
        <f t="shared" si="104"/>
        <v>0</v>
      </c>
      <c r="AK112" s="410">
        <f t="shared" si="104"/>
        <v>0</v>
      </c>
      <c r="AL112" s="411">
        <f t="shared" ref="AL112" si="111">V112-SUM(AI112:AK112)</f>
        <v>0</v>
      </c>
      <c r="AM112" s="412">
        <f t="shared" ref="AM112" si="112">V112-SUM(AI112:AK112)-AL112</f>
        <v>0</v>
      </c>
      <c r="AN112" s="410">
        <f t="shared" si="85"/>
        <v>0</v>
      </c>
      <c r="AO112" s="410">
        <f t="shared" si="86"/>
        <v>0</v>
      </c>
      <c r="AP112" s="410">
        <f t="shared" si="81"/>
        <v>0</v>
      </c>
      <c r="AQ112" s="414">
        <f t="shared" ref="AQ112" si="113">SUM(AN112:AP112)</f>
        <v>0</v>
      </c>
      <c r="AR112" s="412">
        <f t="shared" ref="AR112" si="114">AQ112-AL112</f>
        <v>0</v>
      </c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 s="7"/>
      <c r="BH112" s="7"/>
      <c r="BI112" s="7"/>
      <c r="BJ112" s="7"/>
      <c r="BK112" s="7"/>
      <c r="BL112" s="7"/>
      <c r="BN112" s="143"/>
    </row>
    <row r="113" spans="1:66" s="16" customFormat="1" ht="12" customHeight="1" x14ac:dyDescent="0.25">
      <c r="A113" s="122">
        <v>13109003</v>
      </c>
      <c r="B113" s="87" t="str">
        <f t="shared" si="88"/>
        <v>13109003</v>
      </c>
      <c r="C113" s="74" t="s">
        <v>730</v>
      </c>
      <c r="D113" s="89" t="s">
        <v>1276</v>
      </c>
      <c r="E113" s="89"/>
      <c r="F113" s="74"/>
      <c r="G113" s="89"/>
      <c r="H113" s="75">
        <v>6470.3</v>
      </c>
      <c r="I113" s="75">
        <v>6470.3</v>
      </c>
      <c r="J113" s="75">
        <v>6470.3</v>
      </c>
      <c r="K113" s="75">
        <v>6470.3</v>
      </c>
      <c r="L113" s="75">
        <v>6470.3</v>
      </c>
      <c r="M113" s="75">
        <v>6470.3</v>
      </c>
      <c r="N113" s="75">
        <v>6470.3</v>
      </c>
      <c r="O113" s="75">
        <v>6711.52</v>
      </c>
      <c r="P113" s="75">
        <v>6470.3</v>
      </c>
      <c r="Q113" s="75">
        <v>6470.3</v>
      </c>
      <c r="R113" s="75">
        <v>6470.3</v>
      </c>
      <c r="S113" s="75">
        <v>6470.3</v>
      </c>
      <c r="T113" s="75">
        <v>6470.3</v>
      </c>
      <c r="U113" s="75"/>
      <c r="V113" s="75">
        <f t="shared" si="75"/>
        <v>6490.4016666666685</v>
      </c>
      <c r="W113" s="81"/>
      <c r="X113" s="80"/>
      <c r="Y113" s="92">
        <f t="shared" si="103"/>
        <v>6470.3</v>
      </c>
      <c r="Z113" s="319">
        <f t="shared" si="103"/>
        <v>0</v>
      </c>
      <c r="AA113" s="319">
        <f t="shared" si="103"/>
        <v>0</v>
      </c>
      <c r="AB113" s="320">
        <f t="shared" si="76"/>
        <v>0</v>
      </c>
      <c r="AC113" s="309">
        <f t="shared" si="77"/>
        <v>0</v>
      </c>
      <c r="AD113" s="319">
        <f t="shared" si="87"/>
        <v>0</v>
      </c>
      <c r="AE113" s="326">
        <f t="shared" si="83"/>
        <v>0</v>
      </c>
      <c r="AF113" s="320">
        <f t="shared" si="84"/>
        <v>0</v>
      </c>
      <c r="AG113" s="173">
        <f t="shared" si="90"/>
        <v>0</v>
      </c>
      <c r="AH113" s="309">
        <f t="shared" si="78"/>
        <v>0</v>
      </c>
      <c r="AI113" s="318">
        <f t="shared" si="104"/>
        <v>6490.4016666666685</v>
      </c>
      <c r="AJ113" s="319">
        <f t="shared" si="104"/>
        <v>0</v>
      </c>
      <c r="AK113" s="319">
        <f t="shared" si="104"/>
        <v>0</v>
      </c>
      <c r="AL113" s="320">
        <f t="shared" si="79"/>
        <v>0</v>
      </c>
      <c r="AM113" s="309">
        <f t="shared" si="80"/>
        <v>0</v>
      </c>
      <c r="AN113" s="319">
        <f t="shared" si="85"/>
        <v>0</v>
      </c>
      <c r="AO113" s="319">
        <f t="shared" si="86"/>
        <v>0</v>
      </c>
      <c r="AP113" s="319">
        <f t="shared" si="81"/>
        <v>0</v>
      </c>
      <c r="AQ113" s="173">
        <f t="shared" si="92"/>
        <v>0</v>
      </c>
      <c r="AR113" s="309">
        <f t="shared" si="82"/>
        <v>0</v>
      </c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 s="7"/>
      <c r="BH113" s="7"/>
      <c r="BI113" s="7"/>
      <c r="BJ113" s="7"/>
      <c r="BK113" s="7"/>
      <c r="BL113" s="7"/>
      <c r="BN113" s="143"/>
    </row>
    <row r="114" spans="1:66" s="16" customFormat="1" ht="12" customHeight="1" x14ac:dyDescent="0.25">
      <c r="A114" s="122">
        <v>13109013</v>
      </c>
      <c r="B114" s="87" t="str">
        <f t="shared" si="88"/>
        <v>13109013</v>
      </c>
      <c r="C114" s="74" t="s">
        <v>731</v>
      </c>
      <c r="D114" s="89" t="s">
        <v>1276</v>
      </c>
      <c r="E114" s="89"/>
      <c r="F114" s="74"/>
      <c r="G114" s="89"/>
      <c r="H114" s="75">
        <v>3866</v>
      </c>
      <c r="I114" s="75">
        <v>3866</v>
      </c>
      <c r="J114" s="75">
        <v>3866</v>
      </c>
      <c r="K114" s="75">
        <v>3866</v>
      </c>
      <c r="L114" s="75">
        <v>3866</v>
      </c>
      <c r="M114" s="75">
        <v>3866</v>
      </c>
      <c r="N114" s="75">
        <v>3866</v>
      </c>
      <c r="O114" s="75">
        <v>3866</v>
      </c>
      <c r="P114" s="75">
        <v>3866</v>
      </c>
      <c r="Q114" s="75">
        <v>3866</v>
      </c>
      <c r="R114" s="75">
        <v>3866</v>
      </c>
      <c r="S114" s="75">
        <v>3866</v>
      </c>
      <c r="T114" s="75">
        <v>3866</v>
      </c>
      <c r="U114" s="75"/>
      <c r="V114" s="75">
        <f t="shared" si="75"/>
        <v>3866</v>
      </c>
      <c r="W114" s="81"/>
      <c r="X114" s="80"/>
      <c r="Y114" s="92">
        <f t="shared" si="103"/>
        <v>3866</v>
      </c>
      <c r="Z114" s="319">
        <f t="shared" si="103"/>
        <v>0</v>
      </c>
      <c r="AA114" s="319">
        <f t="shared" si="103"/>
        <v>0</v>
      </c>
      <c r="AB114" s="320">
        <f t="shared" si="76"/>
        <v>0</v>
      </c>
      <c r="AC114" s="309">
        <f t="shared" si="77"/>
        <v>0</v>
      </c>
      <c r="AD114" s="319">
        <f t="shared" si="87"/>
        <v>0</v>
      </c>
      <c r="AE114" s="326">
        <f t="shared" si="83"/>
        <v>0</v>
      </c>
      <c r="AF114" s="320">
        <f t="shared" si="84"/>
        <v>0</v>
      </c>
      <c r="AG114" s="173">
        <f t="shared" si="90"/>
        <v>0</v>
      </c>
      <c r="AH114" s="309">
        <f t="shared" si="78"/>
        <v>0</v>
      </c>
      <c r="AI114" s="318">
        <f t="shared" si="104"/>
        <v>3866</v>
      </c>
      <c r="AJ114" s="319">
        <f t="shared" si="104"/>
        <v>0</v>
      </c>
      <c r="AK114" s="319">
        <f t="shared" si="104"/>
        <v>0</v>
      </c>
      <c r="AL114" s="320">
        <f t="shared" si="79"/>
        <v>0</v>
      </c>
      <c r="AM114" s="309">
        <f t="shared" si="80"/>
        <v>0</v>
      </c>
      <c r="AN114" s="319">
        <f t="shared" si="85"/>
        <v>0</v>
      </c>
      <c r="AO114" s="319">
        <f t="shared" si="86"/>
        <v>0</v>
      </c>
      <c r="AP114" s="319">
        <f t="shared" si="81"/>
        <v>0</v>
      </c>
      <c r="AQ114" s="173">
        <f t="shared" si="92"/>
        <v>0</v>
      </c>
      <c r="AR114" s="309">
        <f t="shared" si="82"/>
        <v>0</v>
      </c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 s="7"/>
      <c r="BH114" s="7"/>
      <c r="BI114" s="7"/>
      <c r="BJ114" s="7"/>
      <c r="BK114" s="7"/>
      <c r="BL114" s="7"/>
      <c r="BN114" s="143"/>
    </row>
    <row r="115" spans="1:66" s="16" customFormat="1" ht="12" customHeight="1" x14ac:dyDescent="0.25">
      <c r="A115" s="378">
        <v>13109023</v>
      </c>
      <c r="B115" s="378" t="str">
        <f t="shared" si="88"/>
        <v>13109023</v>
      </c>
      <c r="C115" s="16" t="s">
        <v>1025</v>
      </c>
      <c r="D115" s="89" t="s">
        <v>1276</v>
      </c>
      <c r="E115" s="89"/>
      <c r="F115" s="376">
        <v>43101</v>
      </c>
      <c r="G115" s="89"/>
      <c r="H115" s="75">
        <v>368508.28</v>
      </c>
      <c r="I115" s="75">
        <v>226597.88</v>
      </c>
      <c r="J115" s="75">
        <v>303993.36</v>
      </c>
      <c r="K115" s="75">
        <v>305114.78999999998</v>
      </c>
      <c r="L115" s="75">
        <v>840089.44</v>
      </c>
      <c r="M115" s="75">
        <v>-940.85</v>
      </c>
      <c r="N115" s="75">
        <v>-940.85</v>
      </c>
      <c r="O115" s="75">
        <v>-940.85</v>
      </c>
      <c r="P115" s="75">
        <v>-940.85</v>
      </c>
      <c r="Q115" s="75">
        <v>-940.85</v>
      </c>
      <c r="R115" s="75">
        <v>-940.85</v>
      </c>
      <c r="S115" s="75">
        <v>-940.85</v>
      </c>
      <c r="T115" s="75">
        <v>-940.85</v>
      </c>
      <c r="U115" s="75"/>
      <c r="V115" s="75">
        <f t="shared" si="75"/>
        <v>154416.10291666663</v>
      </c>
      <c r="W115" s="81"/>
      <c r="X115" s="80"/>
      <c r="Y115" s="92">
        <f t="shared" si="103"/>
        <v>-940.85</v>
      </c>
      <c r="Z115" s="319">
        <f t="shared" si="103"/>
        <v>0</v>
      </c>
      <c r="AA115" s="319">
        <f t="shared" si="103"/>
        <v>0</v>
      </c>
      <c r="AB115" s="320">
        <f t="shared" si="76"/>
        <v>0</v>
      </c>
      <c r="AC115" s="309">
        <f t="shared" si="77"/>
        <v>0</v>
      </c>
      <c r="AD115" s="319">
        <f t="shared" si="87"/>
        <v>0</v>
      </c>
      <c r="AE115" s="326">
        <f t="shared" si="83"/>
        <v>0</v>
      </c>
      <c r="AF115" s="320">
        <f t="shared" si="84"/>
        <v>0</v>
      </c>
      <c r="AG115" s="173">
        <f t="shared" ref="AG115" si="115">SUM(AD115:AF115)</f>
        <v>0</v>
      </c>
      <c r="AH115" s="309">
        <f t="shared" si="78"/>
        <v>0</v>
      </c>
      <c r="AI115" s="318">
        <f t="shared" si="104"/>
        <v>154416.10291666663</v>
      </c>
      <c r="AJ115" s="319">
        <f t="shared" si="104"/>
        <v>0</v>
      </c>
      <c r="AK115" s="319">
        <f t="shared" si="104"/>
        <v>0</v>
      </c>
      <c r="AL115" s="320">
        <f t="shared" si="79"/>
        <v>0</v>
      </c>
      <c r="AM115" s="309">
        <f t="shared" si="80"/>
        <v>0</v>
      </c>
      <c r="AN115" s="319">
        <f t="shared" si="85"/>
        <v>0</v>
      </c>
      <c r="AO115" s="319">
        <f t="shared" si="86"/>
        <v>0</v>
      </c>
      <c r="AP115" s="319">
        <f t="shared" si="81"/>
        <v>0</v>
      </c>
      <c r="AQ115" s="173"/>
      <c r="AR115" s="309">
        <f t="shared" si="82"/>
        <v>0</v>
      </c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 s="7"/>
      <c r="BH115" s="7"/>
      <c r="BI115" s="7"/>
      <c r="BJ115" s="7"/>
      <c r="BK115" s="7"/>
      <c r="BL115" s="7"/>
      <c r="BN115" s="143"/>
    </row>
    <row r="116" spans="1:66" s="16" customFormat="1" ht="12" customHeight="1" x14ac:dyDescent="0.25">
      <c r="A116" s="122">
        <v>13400021</v>
      </c>
      <c r="B116" s="87" t="str">
        <f t="shared" si="88"/>
        <v>13400021</v>
      </c>
      <c r="C116" s="74" t="s">
        <v>338</v>
      </c>
      <c r="D116" s="89" t="s">
        <v>865</v>
      </c>
      <c r="E116" s="89"/>
      <c r="F116" s="74"/>
      <c r="G116" s="89"/>
      <c r="H116" s="75">
        <v>14357147.92</v>
      </c>
      <c r="I116" s="75">
        <v>14357147.92</v>
      </c>
      <c r="J116" s="75">
        <v>14357147.92</v>
      </c>
      <c r="K116" s="75">
        <v>14357147.92</v>
      </c>
      <c r="L116" s="75">
        <v>14555917.92</v>
      </c>
      <c r="M116" s="75">
        <v>241282.8</v>
      </c>
      <c r="N116" s="75">
        <v>251282.8</v>
      </c>
      <c r="O116" s="75">
        <v>251282.8</v>
      </c>
      <c r="P116" s="75">
        <v>251282.8</v>
      </c>
      <c r="Q116" s="75">
        <v>301282.8</v>
      </c>
      <c r="R116" s="75">
        <v>301282.8</v>
      </c>
      <c r="S116" s="75">
        <v>301282.8</v>
      </c>
      <c r="T116" s="75">
        <v>337861.8</v>
      </c>
      <c r="U116" s="75"/>
      <c r="V116" s="75">
        <f t="shared" si="75"/>
        <v>5572820.5116666649</v>
      </c>
      <c r="W116" s="81" t="s">
        <v>535</v>
      </c>
      <c r="X116" s="80"/>
      <c r="Y116" s="92">
        <f t="shared" si="103"/>
        <v>0</v>
      </c>
      <c r="Z116" s="319">
        <f t="shared" si="103"/>
        <v>0</v>
      </c>
      <c r="AA116" s="319">
        <f t="shared" si="103"/>
        <v>0</v>
      </c>
      <c r="AB116" s="320">
        <f t="shared" si="76"/>
        <v>337861.8</v>
      </c>
      <c r="AC116" s="309">
        <f t="shared" si="77"/>
        <v>0</v>
      </c>
      <c r="AD116" s="319">
        <f t="shared" si="87"/>
        <v>337861.8</v>
      </c>
      <c r="AE116" s="326">
        <f t="shared" si="83"/>
        <v>0</v>
      </c>
      <c r="AF116" s="320">
        <f t="shared" si="84"/>
        <v>0</v>
      </c>
      <c r="AG116" s="173">
        <f t="shared" si="90"/>
        <v>337861.8</v>
      </c>
      <c r="AH116" s="309">
        <f t="shared" si="78"/>
        <v>0</v>
      </c>
      <c r="AI116" s="318">
        <f t="shared" si="104"/>
        <v>0</v>
      </c>
      <c r="AJ116" s="319">
        <f t="shared" si="104"/>
        <v>0</v>
      </c>
      <c r="AK116" s="319">
        <f t="shared" si="104"/>
        <v>0</v>
      </c>
      <c r="AL116" s="320">
        <f t="shared" si="79"/>
        <v>5572820.5116666649</v>
      </c>
      <c r="AM116" s="309">
        <f t="shared" si="80"/>
        <v>0</v>
      </c>
      <c r="AN116" s="319">
        <f t="shared" si="85"/>
        <v>5572820.5116666649</v>
      </c>
      <c r="AO116" s="319">
        <f t="shared" si="86"/>
        <v>0</v>
      </c>
      <c r="AP116" s="319">
        <f t="shared" si="81"/>
        <v>0</v>
      </c>
      <c r="AQ116" s="173">
        <f t="shared" si="92"/>
        <v>5572820.5116666649</v>
      </c>
      <c r="AR116" s="309">
        <f t="shared" si="82"/>
        <v>0</v>
      </c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 s="7"/>
      <c r="BH116" s="7"/>
      <c r="BI116" s="7"/>
      <c r="BJ116" s="7"/>
      <c r="BK116" s="7"/>
      <c r="BL116" s="7"/>
      <c r="BN116" s="143"/>
    </row>
    <row r="117" spans="1:66" s="16" customFormat="1" ht="12" customHeight="1" x14ac:dyDescent="0.25">
      <c r="A117" s="122">
        <v>13400031</v>
      </c>
      <c r="B117" s="87" t="str">
        <f t="shared" si="88"/>
        <v>13400031</v>
      </c>
      <c r="C117" s="74" t="s">
        <v>91</v>
      </c>
      <c r="D117" s="89" t="s">
        <v>865</v>
      </c>
      <c r="E117" s="89"/>
      <c r="F117" s="74"/>
      <c r="G117" s="89"/>
      <c r="H117" s="75">
        <v>-14357147.92</v>
      </c>
      <c r="I117" s="75">
        <v>-14357147.92</v>
      </c>
      <c r="J117" s="75">
        <v>-14357147.92</v>
      </c>
      <c r="K117" s="75">
        <v>-14357147.92</v>
      </c>
      <c r="L117" s="75">
        <v>-14555917.92</v>
      </c>
      <c r="M117" s="75">
        <v>-241282.8</v>
      </c>
      <c r="N117" s="75">
        <v>-251282.8</v>
      </c>
      <c r="O117" s="75">
        <v>-251282.8</v>
      </c>
      <c r="P117" s="75">
        <v>-251282.8</v>
      </c>
      <c r="Q117" s="75">
        <v>-301282.8</v>
      </c>
      <c r="R117" s="75">
        <v>-301282.8</v>
      </c>
      <c r="S117" s="75">
        <v>-301282.8</v>
      </c>
      <c r="T117" s="75">
        <v>-337861.8</v>
      </c>
      <c r="U117" s="75"/>
      <c r="V117" s="75">
        <f t="shared" si="75"/>
        <v>-5572820.5116666649</v>
      </c>
      <c r="W117" s="81" t="s">
        <v>535</v>
      </c>
      <c r="X117" s="80"/>
      <c r="Y117" s="92">
        <f t="shared" si="103"/>
        <v>0</v>
      </c>
      <c r="Z117" s="319">
        <f t="shared" si="103"/>
        <v>0</v>
      </c>
      <c r="AA117" s="319">
        <f t="shared" si="103"/>
        <v>0</v>
      </c>
      <c r="AB117" s="320">
        <f t="shared" si="76"/>
        <v>-337861.8</v>
      </c>
      <c r="AC117" s="309">
        <f t="shared" si="77"/>
        <v>0</v>
      </c>
      <c r="AD117" s="319">
        <f t="shared" si="87"/>
        <v>-337861.8</v>
      </c>
      <c r="AE117" s="326">
        <f t="shared" si="83"/>
        <v>0</v>
      </c>
      <c r="AF117" s="320">
        <f t="shared" si="84"/>
        <v>0</v>
      </c>
      <c r="AG117" s="173">
        <f t="shared" si="90"/>
        <v>-337861.8</v>
      </c>
      <c r="AH117" s="309">
        <f t="shared" si="78"/>
        <v>0</v>
      </c>
      <c r="AI117" s="318">
        <f t="shared" si="104"/>
        <v>0</v>
      </c>
      <c r="AJ117" s="319">
        <f t="shared" si="104"/>
        <v>0</v>
      </c>
      <c r="AK117" s="319">
        <f t="shared" si="104"/>
        <v>0</v>
      </c>
      <c r="AL117" s="320">
        <f t="shared" si="79"/>
        <v>-5572820.5116666649</v>
      </c>
      <c r="AM117" s="309">
        <f t="shared" si="80"/>
        <v>0</v>
      </c>
      <c r="AN117" s="319">
        <f t="shared" si="85"/>
        <v>-5572820.5116666649</v>
      </c>
      <c r="AO117" s="319">
        <f t="shared" si="86"/>
        <v>0</v>
      </c>
      <c r="AP117" s="319">
        <f t="shared" si="81"/>
        <v>0</v>
      </c>
      <c r="AQ117" s="173">
        <f t="shared" si="92"/>
        <v>-5572820.5116666649</v>
      </c>
      <c r="AR117" s="309">
        <f t="shared" si="82"/>
        <v>0</v>
      </c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 s="7"/>
      <c r="BH117" s="7"/>
      <c r="BI117" s="7"/>
      <c r="BJ117" s="7"/>
      <c r="BK117" s="7"/>
      <c r="BL117" s="7"/>
      <c r="BN117" s="143"/>
    </row>
    <row r="118" spans="1:66" s="16" customFormat="1" ht="12" customHeight="1" x14ac:dyDescent="0.25">
      <c r="A118" s="122">
        <v>13400073</v>
      </c>
      <c r="B118" s="87" t="str">
        <f t="shared" si="88"/>
        <v>13400073</v>
      </c>
      <c r="C118" s="74" t="s">
        <v>283</v>
      </c>
      <c r="D118" s="89" t="s">
        <v>158</v>
      </c>
      <c r="E118" s="89"/>
      <c r="F118" s="74"/>
      <c r="G118" s="89"/>
      <c r="H118" s="75">
        <v>134324.62</v>
      </c>
      <c r="I118" s="75">
        <v>99858.23</v>
      </c>
      <c r="J118" s="75">
        <v>88096.05</v>
      </c>
      <c r="K118" s="75">
        <v>78253.820000000007</v>
      </c>
      <c r="L118" s="75">
        <v>68451.100000000006</v>
      </c>
      <c r="M118" s="75">
        <v>58294.3</v>
      </c>
      <c r="N118" s="75">
        <v>45450.54</v>
      </c>
      <c r="O118" s="75">
        <v>34511.56</v>
      </c>
      <c r="P118" s="75">
        <v>20694.88</v>
      </c>
      <c r="Q118" s="75">
        <v>960773.36</v>
      </c>
      <c r="R118" s="75">
        <v>646854.54</v>
      </c>
      <c r="S118" s="75">
        <v>632894.85</v>
      </c>
      <c r="T118" s="75">
        <v>607908.32999999996</v>
      </c>
      <c r="U118" s="75"/>
      <c r="V118" s="75">
        <f t="shared" si="75"/>
        <v>258770.80875</v>
      </c>
      <c r="W118" s="81"/>
      <c r="X118" s="80"/>
      <c r="Y118" s="92">
        <f t="shared" si="103"/>
        <v>0</v>
      </c>
      <c r="Z118" s="319">
        <f t="shared" si="103"/>
        <v>0</v>
      </c>
      <c r="AA118" s="319">
        <f t="shared" si="103"/>
        <v>0</v>
      </c>
      <c r="AB118" s="320">
        <f t="shared" si="76"/>
        <v>607908.32999999996</v>
      </c>
      <c r="AC118" s="309">
        <f t="shared" si="77"/>
        <v>0</v>
      </c>
      <c r="AD118" s="319">
        <f t="shared" si="87"/>
        <v>0</v>
      </c>
      <c r="AE118" s="326">
        <f t="shared" si="83"/>
        <v>0</v>
      </c>
      <c r="AF118" s="320">
        <f t="shared" si="84"/>
        <v>607908.32999999996</v>
      </c>
      <c r="AG118" s="173">
        <f t="shared" si="90"/>
        <v>607908.32999999996</v>
      </c>
      <c r="AH118" s="309">
        <f t="shared" si="78"/>
        <v>0</v>
      </c>
      <c r="AI118" s="318">
        <f t="shared" si="104"/>
        <v>0</v>
      </c>
      <c r="AJ118" s="319">
        <f t="shared" si="104"/>
        <v>0</v>
      </c>
      <c r="AK118" s="319">
        <f t="shared" si="104"/>
        <v>0</v>
      </c>
      <c r="AL118" s="320">
        <f t="shared" si="79"/>
        <v>258770.80875</v>
      </c>
      <c r="AM118" s="309">
        <f t="shared" si="80"/>
        <v>0</v>
      </c>
      <c r="AN118" s="319">
        <f t="shared" si="85"/>
        <v>0</v>
      </c>
      <c r="AO118" s="319">
        <f t="shared" si="86"/>
        <v>0</v>
      </c>
      <c r="AP118" s="319">
        <f t="shared" si="81"/>
        <v>258770.80875</v>
      </c>
      <c r="AQ118" s="173">
        <f t="shared" si="92"/>
        <v>258770.80875</v>
      </c>
      <c r="AR118" s="309">
        <f t="shared" si="82"/>
        <v>0</v>
      </c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 s="7"/>
      <c r="BH118" s="7"/>
      <c r="BI118" s="7"/>
      <c r="BJ118" s="7"/>
      <c r="BK118" s="7"/>
      <c r="BL118" s="7"/>
      <c r="BN118" s="143"/>
    </row>
    <row r="119" spans="1:66" s="16" customFormat="1" ht="12" customHeight="1" x14ac:dyDescent="0.25">
      <c r="A119" s="125">
        <v>13400321</v>
      </c>
      <c r="B119" s="144" t="str">
        <f t="shared" si="88"/>
        <v>13400321</v>
      </c>
      <c r="C119" s="85" t="s">
        <v>856</v>
      </c>
      <c r="D119" s="89" t="s">
        <v>865</v>
      </c>
      <c r="E119" s="89"/>
      <c r="F119" s="85"/>
      <c r="G119" s="89"/>
      <c r="H119" s="75">
        <v>64693</v>
      </c>
      <c r="I119" s="75">
        <v>64693</v>
      </c>
      <c r="J119" s="75">
        <v>1733163</v>
      </c>
      <c r="K119" s="75">
        <v>1733163</v>
      </c>
      <c r="L119" s="75">
        <v>1733163</v>
      </c>
      <c r="M119" s="75">
        <v>1733163</v>
      </c>
      <c r="N119" s="75">
        <v>1858163</v>
      </c>
      <c r="O119" s="75">
        <v>1878403</v>
      </c>
      <c r="P119" s="75">
        <v>1893733</v>
      </c>
      <c r="Q119" s="75">
        <v>1893733</v>
      </c>
      <c r="R119" s="75">
        <v>1893733</v>
      </c>
      <c r="S119" s="75">
        <v>1923733</v>
      </c>
      <c r="T119" s="75">
        <v>1923733</v>
      </c>
      <c r="U119" s="75"/>
      <c r="V119" s="75">
        <f t="shared" si="75"/>
        <v>1611088</v>
      </c>
      <c r="W119" s="81" t="s">
        <v>535</v>
      </c>
      <c r="X119" s="80"/>
      <c r="Y119" s="92">
        <f t="shared" ref="Y119:AA128" si="116">IF($D119=Y$5,$T119,0)</f>
        <v>0</v>
      </c>
      <c r="Z119" s="319">
        <f t="shared" si="116"/>
        <v>0</v>
      </c>
      <c r="AA119" s="319">
        <f t="shared" si="116"/>
        <v>0</v>
      </c>
      <c r="AB119" s="320">
        <f t="shared" si="76"/>
        <v>1923733</v>
      </c>
      <c r="AC119" s="309">
        <f t="shared" si="77"/>
        <v>0</v>
      </c>
      <c r="AD119" s="319">
        <f t="shared" si="87"/>
        <v>1923733</v>
      </c>
      <c r="AE119" s="326">
        <f t="shared" si="83"/>
        <v>0</v>
      </c>
      <c r="AF119" s="320">
        <f t="shared" si="84"/>
        <v>0</v>
      </c>
      <c r="AG119" s="173">
        <f t="shared" si="90"/>
        <v>1923733</v>
      </c>
      <c r="AH119" s="309">
        <f t="shared" si="78"/>
        <v>0</v>
      </c>
      <c r="AI119" s="318">
        <f t="shared" ref="AI119:AK128" si="117">IF($D119=AI$5,$V119,0)</f>
        <v>0</v>
      </c>
      <c r="AJ119" s="319">
        <f t="shared" si="117"/>
        <v>0</v>
      </c>
      <c r="AK119" s="319">
        <f t="shared" si="117"/>
        <v>0</v>
      </c>
      <c r="AL119" s="320">
        <f t="shared" si="79"/>
        <v>1611088</v>
      </c>
      <c r="AM119" s="309">
        <f t="shared" si="80"/>
        <v>0</v>
      </c>
      <c r="AN119" s="319">
        <f t="shared" si="85"/>
        <v>1611088</v>
      </c>
      <c r="AO119" s="319">
        <f t="shared" si="86"/>
        <v>0</v>
      </c>
      <c r="AP119" s="319">
        <f t="shared" si="81"/>
        <v>0</v>
      </c>
      <c r="AQ119" s="173">
        <f t="shared" si="92"/>
        <v>1611088</v>
      </c>
      <c r="AR119" s="309">
        <f t="shared" si="82"/>
        <v>0</v>
      </c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 s="7"/>
      <c r="BH119" s="7"/>
      <c r="BI119" s="7"/>
      <c r="BJ119" s="7"/>
      <c r="BK119" s="7"/>
      <c r="BL119" s="7"/>
      <c r="BN119" s="278"/>
    </row>
    <row r="120" spans="1:66" s="16" customFormat="1" ht="12" customHeight="1" x14ac:dyDescent="0.25">
      <c r="A120" s="125">
        <v>13400332</v>
      </c>
      <c r="B120" s="144" t="str">
        <f t="shared" si="88"/>
        <v>13400332</v>
      </c>
      <c r="C120" s="85" t="s">
        <v>834</v>
      </c>
      <c r="D120" s="89" t="s">
        <v>158</v>
      </c>
      <c r="E120" s="89"/>
      <c r="F120" s="85"/>
      <c r="G120" s="89"/>
      <c r="H120" s="75">
        <v>1779118.9</v>
      </c>
      <c r="I120" s="75">
        <v>1779133.47</v>
      </c>
      <c r="J120" s="75">
        <v>1779148.53</v>
      </c>
      <c r="K120" s="75">
        <v>1779163.59</v>
      </c>
      <c r="L120" s="75">
        <v>1779178.16</v>
      </c>
      <c r="M120" s="75">
        <v>1779193.22</v>
      </c>
      <c r="N120" s="75">
        <v>1779207.79</v>
      </c>
      <c r="O120" s="75">
        <v>1779222.85</v>
      </c>
      <c r="P120" s="75">
        <v>1779237.96</v>
      </c>
      <c r="Q120" s="75">
        <v>1779251.61</v>
      </c>
      <c r="R120" s="75">
        <v>2549368.7599999998</v>
      </c>
      <c r="S120" s="75">
        <v>2549385.0699999998</v>
      </c>
      <c r="T120" s="75">
        <v>2549406.7200000002</v>
      </c>
      <c r="U120" s="75"/>
      <c r="V120" s="75">
        <f t="shared" ref="V120:V173" si="118">(H120+T120+SUM(I120:S120)*2)/24</f>
        <v>1939646.1516666664</v>
      </c>
      <c r="W120" s="108"/>
      <c r="X120" s="84"/>
      <c r="Y120" s="92">
        <f t="shared" si="116"/>
        <v>0</v>
      </c>
      <c r="Z120" s="319">
        <f t="shared" si="116"/>
        <v>0</v>
      </c>
      <c r="AA120" s="319">
        <f t="shared" si="116"/>
        <v>0</v>
      </c>
      <c r="AB120" s="320">
        <f t="shared" si="76"/>
        <v>2549406.7200000002</v>
      </c>
      <c r="AC120" s="309">
        <f t="shared" si="77"/>
        <v>0</v>
      </c>
      <c r="AD120" s="319">
        <f t="shared" si="87"/>
        <v>0</v>
      </c>
      <c r="AE120" s="326">
        <f t="shared" si="83"/>
        <v>0</v>
      </c>
      <c r="AF120" s="320">
        <f t="shared" si="84"/>
        <v>2549406.7200000002</v>
      </c>
      <c r="AG120" s="173">
        <f t="shared" si="90"/>
        <v>2549406.7200000002</v>
      </c>
      <c r="AH120" s="309">
        <f t="shared" si="78"/>
        <v>0</v>
      </c>
      <c r="AI120" s="318">
        <f t="shared" si="117"/>
        <v>0</v>
      </c>
      <c r="AJ120" s="319">
        <f t="shared" si="117"/>
        <v>0</v>
      </c>
      <c r="AK120" s="319">
        <f t="shared" si="117"/>
        <v>0</v>
      </c>
      <c r="AL120" s="320">
        <f t="shared" si="79"/>
        <v>1939646.1516666664</v>
      </c>
      <c r="AM120" s="309">
        <f t="shared" si="80"/>
        <v>0</v>
      </c>
      <c r="AN120" s="319">
        <f t="shared" si="85"/>
        <v>0</v>
      </c>
      <c r="AO120" s="319">
        <f t="shared" si="86"/>
        <v>0</v>
      </c>
      <c r="AP120" s="319">
        <f t="shared" si="81"/>
        <v>1939646.1516666664</v>
      </c>
      <c r="AQ120" s="173">
        <f t="shared" si="92"/>
        <v>1939646.1516666664</v>
      </c>
      <c r="AR120" s="309">
        <f t="shared" si="82"/>
        <v>0</v>
      </c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 s="7"/>
      <c r="BH120" s="7"/>
      <c r="BI120" s="7"/>
      <c r="BJ120" s="7"/>
      <c r="BK120" s="7"/>
      <c r="BL120" s="7"/>
      <c r="BN120" s="278"/>
    </row>
    <row r="121" spans="1:66" s="16" customFormat="1" ht="12" customHeight="1" x14ac:dyDescent="0.25">
      <c r="A121" s="125">
        <v>13400341</v>
      </c>
      <c r="B121" s="144" t="str">
        <f t="shared" si="88"/>
        <v>13400341</v>
      </c>
      <c r="C121" s="85" t="s">
        <v>930</v>
      </c>
      <c r="D121" s="89" t="s">
        <v>158</v>
      </c>
      <c r="E121" s="89"/>
      <c r="F121" s="374">
        <v>42811</v>
      </c>
      <c r="G121" s="89"/>
      <c r="H121" s="75">
        <v>9048221.5</v>
      </c>
      <c r="I121" s="75">
        <v>14264140.26</v>
      </c>
      <c r="J121" s="75">
        <v>10224140</v>
      </c>
      <c r="K121" s="75">
        <v>12350854.25</v>
      </c>
      <c r="L121" s="75">
        <v>7939675.5</v>
      </c>
      <c r="M121" s="75">
        <v>14522652.75</v>
      </c>
      <c r="N121" s="75">
        <v>17928997.75</v>
      </c>
      <c r="O121" s="75">
        <v>12706128.25</v>
      </c>
      <c r="P121" s="75">
        <v>10240560</v>
      </c>
      <c r="Q121" s="75">
        <v>3212361.45</v>
      </c>
      <c r="R121" s="75">
        <v>-1225054</v>
      </c>
      <c r="S121" s="75">
        <v>-2458988</v>
      </c>
      <c r="T121" s="75">
        <v>-4334706.75</v>
      </c>
      <c r="U121" s="75"/>
      <c r="V121" s="75">
        <f t="shared" si="118"/>
        <v>8505185.4654166661</v>
      </c>
      <c r="W121" s="108"/>
      <c r="X121" s="84"/>
      <c r="Y121" s="92">
        <f t="shared" si="116"/>
        <v>0</v>
      </c>
      <c r="Z121" s="319">
        <f t="shared" si="116"/>
        <v>0</v>
      </c>
      <c r="AA121" s="319">
        <f t="shared" si="116"/>
        <v>0</v>
      </c>
      <c r="AB121" s="320">
        <f t="shared" ref="AB121:AB174" si="119">T121-SUM(Y121:AA121)</f>
        <v>-4334706.75</v>
      </c>
      <c r="AC121" s="309">
        <f t="shared" ref="AC121:AC174" si="120">T121-SUM(Y121:AA121)-AB121</f>
        <v>0</v>
      </c>
      <c r="AD121" s="319">
        <f t="shared" si="87"/>
        <v>0</v>
      </c>
      <c r="AE121" s="326">
        <f t="shared" si="83"/>
        <v>0</v>
      </c>
      <c r="AF121" s="320">
        <f t="shared" si="84"/>
        <v>-4334706.75</v>
      </c>
      <c r="AG121" s="173">
        <f t="shared" si="90"/>
        <v>-4334706.75</v>
      </c>
      <c r="AH121" s="309">
        <f t="shared" ref="AH121:AH174" si="121">AG121-AB121</f>
        <v>0</v>
      </c>
      <c r="AI121" s="318">
        <f t="shared" si="117"/>
        <v>0</v>
      </c>
      <c r="AJ121" s="319">
        <f t="shared" si="117"/>
        <v>0</v>
      </c>
      <c r="AK121" s="319">
        <f t="shared" si="117"/>
        <v>0</v>
      </c>
      <c r="AL121" s="320">
        <f t="shared" ref="AL121:AL174" si="122">V121-SUM(AI121:AK121)</f>
        <v>8505185.4654166661</v>
      </c>
      <c r="AM121" s="309">
        <f t="shared" ref="AM121:AM174" si="123">V121-SUM(AI121:AK121)-AL121</f>
        <v>0</v>
      </c>
      <c r="AN121" s="319">
        <f t="shared" si="85"/>
        <v>0</v>
      </c>
      <c r="AO121" s="319">
        <f t="shared" si="86"/>
        <v>0</v>
      </c>
      <c r="AP121" s="319">
        <f t="shared" ref="AP121:AP174" si="124">IF($D121=AP$5,$V121,IF($D121=AP$4, $V121*$AL$2,0))</f>
        <v>8505185.4654166661</v>
      </c>
      <c r="AQ121" s="173">
        <f t="shared" si="92"/>
        <v>8505185.4654166661</v>
      </c>
      <c r="AR121" s="309">
        <f t="shared" ref="AR121:AR174" si="125">AQ121-AL121</f>
        <v>0</v>
      </c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 s="7"/>
      <c r="BH121" s="7"/>
      <c r="BI121" s="7"/>
      <c r="BJ121" s="7"/>
      <c r="BK121" s="7"/>
      <c r="BL121" s="7"/>
      <c r="BN121" s="278"/>
    </row>
    <row r="122" spans="1:66" s="16" customFormat="1" ht="12" customHeight="1" x14ac:dyDescent="0.25">
      <c r="A122" s="125">
        <v>13400342</v>
      </c>
      <c r="B122" s="144" t="str">
        <f t="shared" si="88"/>
        <v>13400342</v>
      </c>
      <c r="C122" s="293" t="s">
        <v>1088</v>
      </c>
      <c r="D122" s="89" t="s">
        <v>158</v>
      </c>
      <c r="E122" s="89"/>
      <c r="F122" s="376">
        <v>43282</v>
      </c>
      <c r="G122" s="89"/>
      <c r="H122" s="75">
        <v>12974610</v>
      </c>
      <c r="I122" s="75">
        <v>2974480</v>
      </c>
      <c r="J122" s="75">
        <v>2974480</v>
      </c>
      <c r="K122" s="75">
        <v>2974480</v>
      </c>
      <c r="L122" s="75">
        <v>2974480</v>
      </c>
      <c r="M122" s="75">
        <v>2974480</v>
      </c>
      <c r="N122" s="75">
        <v>2974480</v>
      </c>
      <c r="O122" s="75">
        <v>2974480</v>
      </c>
      <c r="P122" s="75">
        <v>10974480</v>
      </c>
      <c r="Q122" s="75">
        <v>11989666.390000001</v>
      </c>
      <c r="R122" s="75">
        <v>3991592.36</v>
      </c>
      <c r="S122" s="75">
        <v>3993526.6</v>
      </c>
      <c r="T122" s="75">
        <v>3993289.83</v>
      </c>
      <c r="U122" s="75"/>
      <c r="V122" s="75">
        <f t="shared" si="118"/>
        <v>5021214.6054166667</v>
      </c>
      <c r="W122" s="108"/>
      <c r="X122" s="377"/>
      <c r="Y122" s="92">
        <f t="shared" si="116"/>
        <v>0</v>
      </c>
      <c r="Z122" s="319">
        <f t="shared" si="116"/>
        <v>0</v>
      </c>
      <c r="AA122" s="319">
        <f t="shared" si="116"/>
        <v>0</v>
      </c>
      <c r="AB122" s="320">
        <f t="shared" si="119"/>
        <v>3993289.83</v>
      </c>
      <c r="AC122" s="309">
        <f t="shared" si="120"/>
        <v>0</v>
      </c>
      <c r="AD122" s="319">
        <f t="shared" si="87"/>
        <v>0</v>
      </c>
      <c r="AE122" s="326">
        <f t="shared" si="83"/>
        <v>0</v>
      </c>
      <c r="AF122" s="320">
        <f t="shared" si="84"/>
        <v>3993289.83</v>
      </c>
      <c r="AG122" s="173">
        <f t="shared" si="90"/>
        <v>3993289.83</v>
      </c>
      <c r="AH122" s="309">
        <f t="shared" si="121"/>
        <v>0</v>
      </c>
      <c r="AI122" s="318">
        <f t="shared" si="117"/>
        <v>0</v>
      </c>
      <c r="AJ122" s="319">
        <f t="shared" si="117"/>
        <v>0</v>
      </c>
      <c r="AK122" s="319">
        <f t="shared" si="117"/>
        <v>0</v>
      </c>
      <c r="AL122" s="320">
        <f t="shared" si="122"/>
        <v>5021214.6054166667</v>
      </c>
      <c r="AM122" s="309">
        <f t="shared" si="123"/>
        <v>0</v>
      </c>
      <c r="AN122" s="319">
        <f t="shared" si="85"/>
        <v>0</v>
      </c>
      <c r="AO122" s="319">
        <f t="shared" si="86"/>
        <v>0</v>
      </c>
      <c r="AP122" s="319">
        <f t="shared" si="124"/>
        <v>5021214.6054166667</v>
      </c>
      <c r="AQ122" s="173">
        <f t="shared" ref="AQ122" si="126">SUM(AN122:AP122)</f>
        <v>5021214.6054166667</v>
      </c>
      <c r="AR122" s="309">
        <f t="shared" si="125"/>
        <v>0</v>
      </c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 s="7"/>
      <c r="BH122" s="7"/>
      <c r="BI122" s="7"/>
      <c r="BJ122" s="7"/>
      <c r="BK122" s="7"/>
      <c r="BL122" s="7"/>
      <c r="BN122" s="278"/>
    </row>
    <row r="123" spans="1:66" s="16" customFormat="1" ht="12" customHeight="1" x14ac:dyDescent="0.25">
      <c r="A123" s="122">
        <v>13500041</v>
      </c>
      <c r="B123" s="87" t="str">
        <f t="shared" si="88"/>
        <v>13500041</v>
      </c>
      <c r="C123" s="74" t="s">
        <v>266</v>
      </c>
      <c r="D123" s="89" t="s">
        <v>1276</v>
      </c>
      <c r="E123" s="89"/>
      <c r="F123" s="74"/>
      <c r="G123" s="89"/>
      <c r="H123" s="75">
        <v>395407.7</v>
      </c>
      <c r="I123" s="75">
        <v>-568156.77</v>
      </c>
      <c r="J123" s="75">
        <v>-278555.27</v>
      </c>
      <c r="K123" s="75">
        <v>-217352.59</v>
      </c>
      <c r="L123" s="75">
        <v>-189270.21</v>
      </c>
      <c r="M123" s="75">
        <v>-267145.09999999998</v>
      </c>
      <c r="N123" s="75">
        <v>-136678.03</v>
      </c>
      <c r="O123" s="75">
        <v>-69155.240000000005</v>
      </c>
      <c r="P123" s="75">
        <v>-14029.1</v>
      </c>
      <c r="Q123" s="75">
        <v>-36491.17</v>
      </c>
      <c r="R123" s="75">
        <v>-734769.32</v>
      </c>
      <c r="S123" s="75">
        <v>-607616.25</v>
      </c>
      <c r="T123" s="75">
        <v>157623.51999999999</v>
      </c>
      <c r="U123" s="75"/>
      <c r="V123" s="75">
        <f t="shared" si="118"/>
        <v>-236891.95333333334</v>
      </c>
      <c r="W123" s="81"/>
      <c r="X123" s="80"/>
      <c r="Y123" s="92">
        <f t="shared" si="116"/>
        <v>157623.51999999999</v>
      </c>
      <c r="Z123" s="319">
        <f t="shared" si="116"/>
        <v>0</v>
      </c>
      <c r="AA123" s="319">
        <f t="shared" si="116"/>
        <v>0</v>
      </c>
      <c r="AB123" s="320">
        <f t="shared" si="119"/>
        <v>0</v>
      </c>
      <c r="AC123" s="309">
        <f t="shared" si="120"/>
        <v>0</v>
      </c>
      <c r="AD123" s="319">
        <f t="shared" si="87"/>
        <v>0</v>
      </c>
      <c r="AE123" s="326">
        <f t="shared" ref="AE123:AE176" si="127">IF($D123=AE$5,$T123,IF($D123=AE$4, $T123*$AK$2,0))</f>
        <v>0</v>
      </c>
      <c r="AF123" s="320">
        <f t="shared" ref="AF123:AF176" si="128">IF($D123=AF$5,$T123,IF($D123=AF$4, $T123*$AL$2,0))</f>
        <v>0</v>
      </c>
      <c r="AG123" s="173">
        <f t="shared" si="90"/>
        <v>0</v>
      </c>
      <c r="AH123" s="309">
        <f t="shared" si="121"/>
        <v>0</v>
      </c>
      <c r="AI123" s="318">
        <f t="shared" si="117"/>
        <v>-236891.95333333334</v>
      </c>
      <c r="AJ123" s="319">
        <f t="shared" si="117"/>
        <v>0</v>
      </c>
      <c r="AK123" s="319">
        <f t="shared" si="117"/>
        <v>0</v>
      </c>
      <c r="AL123" s="320">
        <f t="shared" si="122"/>
        <v>0</v>
      </c>
      <c r="AM123" s="309">
        <f t="shared" si="123"/>
        <v>0</v>
      </c>
      <c r="AN123" s="319">
        <f t="shared" si="85"/>
        <v>0</v>
      </c>
      <c r="AO123" s="319">
        <f t="shared" si="86"/>
        <v>0</v>
      </c>
      <c r="AP123" s="319">
        <f t="shared" si="124"/>
        <v>0</v>
      </c>
      <c r="AQ123" s="173">
        <f t="shared" si="92"/>
        <v>0</v>
      </c>
      <c r="AR123" s="309">
        <f t="shared" si="125"/>
        <v>0</v>
      </c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 s="7"/>
      <c r="BH123" s="7"/>
      <c r="BI123" s="7"/>
      <c r="BJ123" s="7"/>
      <c r="BK123" s="7"/>
      <c r="BL123" s="7"/>
      <c r="BN123" s="278"/>
    </row>
    <row r="124" spans="1:66" s="16" customFormat="1" ht="12" customHeight="1" x14ac:dyDescent="0.25">
      <c r="A124" s="122">
        <v>13500051</v>
      </c>
      <c r="B124" s="87" t="str">
        <f t="shared" si="88"/>
        <v>13500051</v>
      </c>
      <c r="C124" s="74" t="s">
        <v>80</v>
      </c>
      <c r="D124" s="89" t="s">
        <v>1276</v>
      </c>
      <c r="E124" s="89"/>
      <c r="F124" s="74"/>
      <c r="G124" s="89"/>
      <c r="H124" s="75">
        <v>73353</v>
      </c>
      <c r="I124" s="75">
        <v>73353</v>
      </c>
      <c r="J124" s="75">
        <v>73353</v>
      </c>
      <c r="K124" s="75">
        <v>73353</v>
      </c>
      <c r="L124" s="75">
        <v>73353</v>
      </c>
      <c r="M124" s="75">
        <v>73353</v>
      </c>
      <c r="N124" s="75">
        <v>73353</v>
      </c>
      <c r="O124" s="75">
        <v>73353</v>
      </c>
      <c r="P124" s="75">
        <v>73353</v>
      </c>
      <c r="Q124" s="75">
        <v>73353</v>
      </c>
      <c r="R124" s="75">
        <v>73353</v>
      </c>
      <c r="S124" s="75">
        <v>73353</v>
      </c>
      <c r="T124" s="75">
        <v>73353</v>
      </c>
      <c r="U124" s="75"/>
      <c r="V124" s="75">
        <f t="shared" si="118"/>
        <v>73353</v>
      </c>
      <c r="W124" s="81"/>
      <c r="X124" s="80"/>
      <c r="Y124" s="92">
        <f t="shared" si="116"/>
        <v>73353</v>
      </c>
      <c r="Z124" s="319">
        <f t="shared" si="116"/>
        <v>0</v>
      </c>
      <c r="AA124" s="319">
        <f t="shared" si="116"/>
        <v>0</v>
      </c>
      <c r="AB124" s="320">
        <f t="shared" si="119"/>
        <v>0</v>
      </c>
      <c r="AC124" s="309">
        <f t="shared" si="120"/>
        <v>0</v>
      </c>
      <c r="AD124" s="319">
        <f t="shared" si="87"/>
        <v>0</v>
      </c>
      <c r="AE124" s="326">
        <f t="shared" si="127"/>
        <v>0</v>
      </c>
      <c r="AF124" s="320">
        <f t="shared" si="128"/>
        <v>0</v>
      </c>
      <c r="AG124" s="173">
        <f t="shared" si="90"/>
        <v>0</v>
      </c>
      <c r="AH124" s="309">
        <f t="shared" si="121"/>
        <v>0</v>
      </c>
      <c r="AI124" s="318">
        <f t="shared" si="117"/>
        <v>73353</v>
      </c>
      <c r="AJ124" s="319">
        <f t="shared" si="117"/>
        <v>0</v>
      </c>
      <c r="AK124" s="319">
        <f t="shared" si="117"/>
        <v>0</v>
      </c>
      <c r="AL124" s="320">
        <f t="shared" si="122"/>
        <v>0</v>
      </c>
      <c r="AM124" s="309">
        <f t="shared" si="123"/>
        <v>0</v>
      </c>
      <c r="AN124" s="319">
        <f t="shared" ref="AN124:AN177" si="129">IF($D124=AN$5,$V124,IF($D124=AN$4, $V124*$AK$1,0))</f>
        <v>0</v>
      </c>
      <c r="AO124" s="319">
        <f t="shared" ref="AO124:AO177" si="130">IF($D124=AO$5,$V124,IF($D124=AO$4, $V124*$AK$2,0))</f>
        <v>0</v>
      </c>
      <c r="AP124" s="319">
        <f t="shared" si="124"/>
        <v>0</v>
      </c>
      <c r="AQ124" s="173">
        <f t="shared" si="92"/>
        <v>0</v>
      </c>
      <c r="AR124" s="309">
        <f t="shared" si="125"/>
        <v>0</v>
      </c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 s="7"/>
      <c r="BH124" s="7"/>
      <c r="BI124" s="7"/>
      <c r="BJ124" s="7"/>
      <c r="BK124" s="7"/>
      <c r="BL124" s="7"/>
      <c r="BN124" s="278"/>
    </row>
    <row r="125" spans="1:66" s="16" customFormat="1" ht="12" customHeight="1" x14ac:dyDescent="0.25">
      <c r="A125" s="122">
        <v>13500061</v>
      </c>
      <c r="B125" s="87" t="str">
        <f t="shared" si="88"/>
        <v>13500061</v>
      </c>
      <c r="C125" s="74" t="s">
        <v>335</v>
      </c>
      <c r="D125" s="89" t="s">
        <v>1276</v>
      </c>
      <c r="E125" s="89"/>
      <c r="F125" s="74"/>
      <c r="G125" s="89"/>
      <c r="H125" s="75">
        <v>1172337</v>
      </c>
      <c r="I125" s="75">
        <v>1172337</v>
      </c>
      <c r="J125" s="75">
        <v>1172337</v>
      </c>
      <c r="K125" s="75">
        <v>1172337</v>
      </c>
      <c r="L125" s="75">
        <v>1172337</v>
      </c>
      <c r="M125" s="75">
        <v>1172337</v>
      </c>
      <c r="N125" s="75">
        <v>1172337</v>
      </c>
      <c r="O125" s="75">
        <v>1172337</v>
      </c>
      <c r="P125" s="75">
        <v>1172337</v>
      </c>
      <c r="Q125" s="75">
        <v>1172337</v>
      </c>
      <c r="R125" s="75">
        <v>1172337</v>
      </c>
      <c r="S125" s="75">
        <v>683811</v>
      </c>
      <c r="T125" s="75">
        <v>683811</v>
      </c>
      <c r="U125" s="75"/>
      <c r="V125" s="75">
        <f t="shared" si="118"/>
        <v>1111271.25</v>
      </c>
      <c r="W125" s="81"/>
      <c r="X125" s="80"/>
      <c r="Y125" s="92">
        <f t="shared" si="116"/>
        <v>683811</v>
      </c>
      <c r="Z125" s="319">
        <f t="shared" si="116"/>
        <v>0</v>
      </c>
      <c r="AA125" s="319">
        <f t="shared" si="116"/>
        <v>0</v>
      </c>
      <c r="AB125" s="320">
        <f t="shared" si="119"/>
        <v>0</v>
      </c>
      <c r="AC125" s="309">
        <f t="shared" si="120"/>
        <v>0</v>
      </c>
      <c r="AD125" s="319">
        <f t="shared" si="87"/>
        <v>0</v>
      </c>
      <c r="AE125" s="326">
        <f t="shared" si="127"/>
        <v>0</v>
      </c>
      <c r="AF125" s="320">
        <f t="shared" si="128"/>
        <v>0</v>
      </c>
      <c r="AG125" s="173">
        <f t="shared" si="90"/>
        <v>0</v>
      </c>
      <c r="AH125" s="309">
        <f t="shared" si="121"/>
        <v>0</v>
      </c>
      <c r="AI125" s="318">
        <f t="shared" si="117"/>
        <v>1111271.25</v>
      </c>
      <c r="AJ125" s="319">
        <f t="shared" si="117"/>
        <v>0</v>
      </c>
      <c r="AK125" s="319">
        <f t="shared" si="117"/>
        <v>0</v>
      </c>
      <c r="AL125" s="320">
        <f t="shared" si="122"/>
        <v>0</v>
      </c>
      <c r="AM125" s="309">
        <f t="shared" si="123"/>
        <v>0</v>
      </c>
      <c r="AN125" s="319">
        <f t="shared" si="129"/>
        <v>0</v>
      </c>
      <c r="AO125" s="319">
        <f t="shared" si="130"/>
        <v>0</v>
      </c>
      <c r="AP125" s="319">
        <f t="shared" si="124"/>
        <v>0</v>
      </c>
      <c r="AQ125" s="173">
        <f t="shared" si="92"/>
        <v>0</v>
      </c>
      <c r="AR125" s="309">
        <f t="shared" si="125"/>
        <v>0</v>
      </c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 s="7"/>
      <c r="BH125" s="7"/>
      <c r="BI125" s="7"/>
      <c r="BJ125" s="7"/>
      <c r="BK125" s="7"/>
      <c r="BL125" s="7"/>
      <c r="BN125" s="279"/>
    </row>
    <row r="126" spans="1:66" s="16" customFormat="1" ht="12" customHeight="1" x14ac:dyDescent="0.25">
      <c r="A126" s="122">
        <v>13500071</v>
      </c>
      <c r="B126" s="87" t="str">
        <f t="shared" si="88"/>
        <v>13500071</v>
      </c>
      <c r="C126" s="74" t="s">
        <v>336</v>
      </c>
      <c r="D126" s="89" t="s">
        <v>1276</v>
      </c>
      <c r="E126" s="89"/>
      <c r="F126" s="74"/>
      <c r="G126" s="89"/>
      <c r="H126" s="75">
        <v>1777597</v>
      </c>
      <c r="I126" s="75">
        <v>1777597</v>
      </c>
      <c r="J126" s="75">
        <v>1777597</v>
      </c>
      <c r="K126" s="75">
        <v>1777597</v>
      </c>
      <c r="L126" s="75">
        <v>1777597</v>
      </c>
      <c r="M126" s="75">
        <v>1777597</v>
      </c>
      <c r="N126" s="75">
        <v>1777597</v>
      </c>
      <c r="O126" s="75">
        <v>1777597</v>
      </c>
      <c r="P126" s="75">
        <v>1777597</v>
      </c>
      <c r="Q126" s="75">
        <v>1777597</v>
      </c>
      <c r="R126" s="75">
        <v>1777597</v>
      </c>
      <c r="S126" s="75">
        <v>1962499</v>
      </c>
      <c r="T126" s="75">
        <v>1962499</v>
      </c>
      <c r="U126" s="75"/>
      <c r="V126" s="75">
        <f t="shared" si="118"/>
        <v>1800709.75</v>
      </c>
      <c r="W126" s="81"/>
      <c r="X126" s="80"/>
      <c r="Y126" s="92">
        <f t="shared" si="116"/>
        <v>1962499</v>
      </c>
      <c r="Z126" s="319">
        <f t="shared" si="116"/>
        <v>0</v>
      </c>
      <c r="AA126" s="319">
        <f t="shared" si="116"/>
        <v>0</v>
      </c>
      <c r="AB126" s="320">
        <f t="shared" si="119"/>
        <v>0</v>
      </c>
      <c r="AC126" s="309">
        <f t="shared" si="120"/>
        <v>0</v>
      </c>
      <c r="AD126" s="319">
        <f t="shared" si="87"/>
        <v>0</v>
      </c>
      <c r="AE126" s="326">
        <f t="shared" si="127"/>
        <v>0</v>
      </c>
      <c r="AF126" s="320">
        <f t="shared" si="128"/>
        <v>0</v>
      </c>
      <c r="AG126" s="173">
        <f t="shared" si="90"/>
        <v>0</v>
      </c>
      <c r="AH126" s="309">
        <f t="shared" si="121"/>
        <v>0</v>
      </c>
      <c r="AI126" s="318">
        <f t="shared" si="117"/>
        <v>1800709.75</v>
      </c>
      <c r="AJ126" s="319">
        <f t="shared" si="117"/>
        <v>0</v>
      </c>
      <c r="AK126" s="319">
        <f t="shared" si="117"/>
        <v>0</v>
      </c>
      <c r="AL126" s="320">
        <f t="shared" si="122"/>
        <v>0</v>
      </c>
      <c r="AM126" s="309">
        <f t="shared" si="123"/>
        <v>0</v>
      </c>
      <c r="AN126" s="319">
        <f t="shared" si="129"/>
        <v>0</v>
      </c>
      <c r="AO126" s="319">
        <f t="shared" si="130"/>
        <v>0</v>
      </c>
      <c r="AP126" s="319">
        <f t="shared" si="124"/>
        <v>0</v>
      </c>
      <c r="AQ126" s="173">
        <f t="shared" si="92"/>
        <v>0</v>
      </c>
      <c r="AR126" s="309">
        <f t="shared" si="125"/>
        <v>0</v>
      </c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 s="7"/>
      <c r="BH126" s="7"/>
      <c r="BI126" s="7"/>
      <c r="BJ126" s="7"/>
      <c r="BK126" s="7"/>
      <c r="BL126" s="7"/>
      <c r="BN126" s="278"/>
    </row>
    <row r="127" spans="1:66" s="16" customFormat="1" ht="12" customHeight="1" x14ac:dyDescent="0.25">
      <c r="A127" s="122">
        <v>13500183</v>
      </c>
      <c r="B127" s="87" t="str">
        <f t="shared" si="88"/>
        <v>13500183</v>
      </c>
      <c r="C127" s="74" t="s">
        <v>570</v>
      </c>
      <c r="D127" s="89" t="s">
        <v>1276</v>
      </c>
      <c r="E127" s="89"/>
      <c r="F127" s="74"/>
      <c r="G127" s="89"/>
      <c r="H127" s="75">
        <v>100000</v>
      </c>
      <c r="I127" s="75">
        <v>100000</v>
      </c>
      <c r="J127" s="75">
        <v>100000</v>
      </c>
      <c r="K127" s="75">
        <v>100000</v>
      </c>
      <c r="L127" s="75">
        <v>100000</v>
      </c>
      <c r="M127" s="75">
        <v>100000</v>
      </c>
      <c r="N127" s="75">
        <v>100000</v>
      </c>
      <c r="O127" s="75">
        <v>100000</v>
      </c>
      <c r="P127" s="75">
        <v>100000</v>
      </c>
      <c r="Q127" s="75">
        <v>100000</v>
      </c>
      <c r="R127" s="75">
        <v>100000</v>
      </c>
      <c r="S127" s="75">
        <v>100000</v>
      </c>
      <c r="T127" s="75">
        <v>100000</v>
      </c>
      <c r="U127" s="75"/>
      <c r="V127" s="75">
        <f t="shared" si="118"/>
        <v>100000</v>
      </c>
      <c r="W127" s="81"/>
      <c r="X127" s="80"/>
      <c r="Y127" s="92">
        <f t="shared" si="116"/>
        <v>100000</v>
      </c>
      <c r="Z127" s="319">
        <f t="shared" si="116"/>
        <v>0</v>
      </c>
      <c r="AA127" s="319">
        <f t="shared" si="116"/>
        <v>0</v>
      </c>
      <c r="AB127" s="320">
        <f t="shared" si="119"/>
        <v>0</v>
      </c>
      <c r="AC127" s="309">
        <f t="shared" si="120"/>
        <v>0</v>
      </c>
      <c r="AD127" s="319">
        <f t="shared" si="87"/>
        <v>0</v>
      </c>
      <c r="AE127" s="326">
        <f t="shared" si="127"/>
        <v>0</v>
      </c>
      <c r="AF127" s="320">
        <f t="shared" si="128"/>
        <v>0</v>
      </c>
      <c r="AG127" s="173">
        <f t="shared" si="90"/>
        <v>0</v>
      </c>
      <c r="AH127" s="309">
        <f t="shared" si="121"/>
        <v>0</v>
      </c>
      <c r="AI127" s="318">
        <f t="shared" si="117"/>
        <v>100000</v>
      </c>
      <c r="AJ127" s="319">
        <f t="shared" si="117"/>
        <v>0</v>
      </c>
      <c r="AK127" s="319">
        <f t="shared" si="117"/>
        <v>0</v>
      </c>
      <c r="AL127" s="320">
        <f t="shared" si="122"/>
        <v>0</v>
      </c>
      <c r="AM127" s="309">
        <f t="shared" si="123"/>
        <v>0</v>
      </c>
      <c r="AN127" s="319">
        <f t="shared" si="129"/>
        <v>0</v>
      </c>
      <c r="AO127" s="319">
        <f t="shared" si="130"/>
        <v>0</v>
      </c>
      <c r="AP127" s="319">
        <f t="shared" si="124"/>
        <v>0</v>
      </c>
      <c r="AQ127" s="173">
        <f t="shared" si="92"/>
        <v>0</v>
      </c>
      <c r="AR127" s="309">
        <f t="shared" si="125"/>
        <v>0</v>
      </c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 s="7"/>
      <c r="BH127" s="7"/>
      <c r="BI127" s="7"/>
      <c r="BJ127" s="7"/>
      <c r="BK127" s="7"/>
      <c r="BL127" s="7"/>
      <c r="BN127" s="278"/>
    </row>
    <row r="128" spans="1:66" s="16" customFormat="1" ht="12" customHeight="1" x14ac:dyDescent="0.25">
      <c r="A128" s="122">
        <v>13500201</v>
      </c>
      <c r="B128" s="87" t="str">
        <f t="shared" si="88"/>
        <v>13500201</v>
      </c>
      <c r="C128" s="74" t="s">
        <v>682</v>
      </c>
      <c r="D128" s="89" t="s">
        <v>1276</v>
      </c>
      <c r="E128" s="89"/>
      <c r="F128" s="74"/>
      <c r="G128" s="89"/>
      <c r="H128" s="75">
        <v>771635.61</v>
      </c>
      <c r="I128" s="75">
        <v>601177.16</v>
      </c>
      <c r="J128" s="75">
        <v>382281.92</v>
      </c>
      <c r="K128" s="75">
        <v>463375.26</v>
      </c>
      <c r="L128" s="75">
        <v>741632.08</v>
      </c>
      <c r="M128" s="75">
        <v>714631.63</v>
      </c>
      <c r="N128" s="75">
        <v>922651.9</v>
      </c>
      <c r="O128" s="75">
        <v>1089463.97</v>
      </c>
      <c r="P128" s="75">
        <v>418254.37</v>
      </c>
      <c r="Q128" s="75">
        <v>565552.35</v>
      </c>
      <c r="R128" s="75">
        <v>519792.83</v>
      </c>
      <c r="S128" s="75">
        <v>686973.68</v>
      </c>
      <c r="T128" s="75">
        <v>1032603.68</v>
      </c>
      <c r="U128" s="75"/>
      <c r="V128" s="75">
        <f t="shared" si="118"/>
        <v>667325.56625000003</v>
      </c>
      <c r="W128" s="81"/>
      <c r="X128" s="80"/>
      <c r="Y128" s="92">
        <f t="shared" si="116"/>
        <v>1032603.68</v>
      </c>
      <c r="Z128" s="319">
        <f t="shared" si="116"/>
        <v>0</v>
      </c>
      <c r="AA128" s="319">
        <f t="shared" si="116"/>
        <v>0</v>
      </c>
      <c r="AB128" s="320">
        <f t="shared" si="119"/>
        <v>0</v>
      </c>
      <c r="AC128" s="309">
        <f t="shared" si="120"/>
        <v>0</v>
      </c>
      <c r="AD128" s="319">
        <f t="shared" si="87"/>
        <v>0</v>
      </c>
      <c r="AE128" s="326">
        <f t="shared" si="127"/>
        <v>0</v>
      </c>
      <c r="AF128" s="320">
        <f t="shared" si="128"/>
        <v>0</v>
      </c>
      <c r="AG128" s="173">
        <f t="shared" si="90"/>
        <v>0</v>
      </c>
      <c r="AH128" s="309">
        <f t="shared" si="121"/>
        <v>0</v>
      </c>
      <c r="AI128" s="318">
        <f t="shared" si="117"/>
        <v>667325.56625000003</v>
      </c>
      <c r="AJ128" s="319">
        <f t="shared" si="117"/>
        <v>0</v>
      </c>
      <c r="AK128" s="319">
        <f t="shared" si="117"/>
        <v>0</v>
      </c>
      <c r="AL128" s="320">
        <f t="shared" si="122"/>
        <v>0</v>
      </c>
      <c r="AM128" s="309">
        <f t="shared" si="123"/>
        <v>0</v>
      </c>
      <c r="AN128" s="319">
        <f t="shared" si="129"/>
        <v>0</v>
      </c>
      <c r="AO128" s="319">
        <f t="shared" si="130"/>
        <v>0</v>
      </c>
      <c r="AP128" s="319">
        <f t="shared" si="124"/>
        <v>0</v>
      </c>
      <c r="AQ128" s="173">
        <f t="shared" si="92"/>
        <v>0</v>
      </c>
      <c r="AR128" s="309">
        <f t="shared" si="125"/>
        <v>0</v>
      </c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 s="7"/>
      <c r="BH128" s="7"/>
      <c r="BI128" s="7"/>
      <c r="BJ128" s="7"/>
      <c r="BK128" s="7"/>
      <c r="BL128" s="7"/>
      <c r="BN128" s="278"/>
    </row>
    <row r="129" spans="1:66" s="16" customFormat="1" ht="12" customHeight="1" x14ac:dyDescent="0.25">
      <c r="A129" s="128">
        <v>13500203</v>
      </c>
      <c r="B129" s="145" t="str">
        <f t="shared" si="88"/>
        <v>13500203</v>
      </c>
      <c r="C129" s="85" t="s">
        <v>932</v>
      </c>
      <c r="D129" s="89" t="s">
        <v>1276</v>
      </c>
      <c r="E129" s="89"/>
      <c r="F129" s="374">
        <v>42811</v>
      </c>
      <c r="G129" s="89"/>
      <c r="H129" s="75">
        <v>75000</v>
      </c>
      <c r="I129" s="75">
        <v>75000</v>
      </c>
      <c r="J129" s="75">
        <v>75000</v>
      </c>
      <c r="K129" s="75">
        <v>75000</v>
      </c>
      <c r="L129" s="75">
        <v>75000</v>
      </c>
      <c r="M129" s="75">
        <v>75000</v>
      </c>
      <c r="N129" s="75">
        <v>75000</v>
      </c>
      <c r="O129" s="75">
        <v>75000</v>
      </c>
      <c r="P129" s="75">
        <v>75000</v>
      </c>
      <c r="Q129" s="75">
        <v>75000</v>
      </c>
      <c r="R129" s="75">
        <v>75000</v>
      </c>
      <c r="S129" s="75">
        <v>75000</v>
      </c>
      <c r="T129" s="75">
        <v>75000</v>
      </c>
      <c r="U129" s="75"/>
      <c r="V129" s="75">
        <f t="shared" si="118"/>
        <v>75000</v>
      </c>
      <c r="W129" s="81"/>
      <c r="X129" s="80"/>
      <c r="Y129" s="92">
        <f t="shared" ref="Y129:AA147" si="131">IF($D129=Y$5,$T129,0)</f>
        <v>75000</v>
      </c>
      <c r="Z129" s="319">
        <f t="shared" si="131"/>
        <v>0</v>
      </c>
      <c r="AA129" s="319">
        <f t="shared" si="131"/>
        <v>0</v>
      </c>
      <c r="AB129" s="320">
        <f t="shared" si="119"/>
        <v>0</v>
      </c>
      <c r="AC129" s="309">
        <f t="shared" si="120"/>
        <v>0</v>
      </c>
      <c r="AD129" s="319">
        <f t="shared" si="87"/>
        <v>0</v>
      </c>
      <c r="AE129" s="326">
        <f t="shared" si="127"/>
        <v>0</v>
      </c>
      <c r="AF129" s="320">
        <f t="shared" si="128"/>
        <v>0</v>
      </c>
      <c r="AG129" s="173">
        <f t="shared" si="90"/>
        <v>0</v>
      </c>
      <c r="AH129" s="309">
        <f t="shared" si="121"/>
        <v>0</v>
      </c>
      <c r="AI129" s="318">
        <f t="shared" ref="AI129:AK147" si="132">IF($D129=AI$5,$V129,0)</f>
        <v>75000</v>
      </c>
      <c r="AJ129" s="319">
        <f t="shared" si="132"/>
        <v>0</v>
      </c>
      <c r="AK129" s="319">
        <f t="shared" si="132"/>
        <v>0</v>
      </c>
      <c r="AL129" s="320">
        <f t="shared" si="122"/>
        <v>0</v>
      </c>
      <c r="AM129" s="309">
        <f t="shared" si="123"/>
        <v>0</v>
      </c>
      <c r="AN129" s="319">
        <f t="shared" si="129"/>
        <v>0</v>
      </c>
      <c r="AO129" s="319">
        <f t="shared" si="130"/>
        <v>0</v>
      </c>
      <c r="AP129" s="319">
        <f t="shared" si="124"/>
        <v>0</v>
      </c>
      <c r="AQ129" s="173">
        <f t="shared" si="92"/>
        <v>0</v>
      </c>
      <c r="AR129" s="309">
        <f t="shared" si="125"/>
        <v>0</v>
      </c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 s="7"/>
      <c r="BH129" s="7"/>
      <c r="BI129" s="7"/>
      <c r="BJ129" s="7"/>
      <c r="BK129" s="7"/>
      <c r="BL129" s="7"/>
      <c r="BN129" s="278"/>
    </row>
    <row r="130" spans="1:66" s="16" customFormat="1" ht="12" customHeight="1" x14ac:dyDescent="0.25">
      <c r="A130" s="189">
        <v>13500222</v>
      </c>
      <c r="B130" s="197" t="str">
        <f t="shared" si="88"/>
        <v>13500222</v>
      </c>
      <c r="C130" s="400" t="s">
        <v>1241</v>
      </c>
      <c r="D130" s="179" t="s">
        <v>1276</v>
      </c>
      <c r="E130" s="179"/>
      <c r="F130" s="195">
        <v>43891</v>
      </c>
      <c r="G130" s="179"/>
      <c r="H130" s="181">
        <v>410780.2</v>
      </c>
      <c r="I130" s="181">
        <v>496261.5</v>
      </c>
      <c r="J130" s="181">
        <v>393855.41</v>
      </c>
      <c r="K130" s="181">
        <v>404239.77</v>
      </c>
      <c r="L130" s="181">
        <v>587530.63</v>
      </c>
      <c r="M130" s="181">
        <v>664940.37</v>
      </c>
      <c r="N130" s="181">
        <v>974795.95</v>
      </c>
      <c r="O130" s="181">
        <v>1029866.19</v>
      </c>
      <c r="P130" s="181">
        <v>1079965.5</v>
      </c>
      <c r="Q130" s="181">
        <v>879347.38</v>
      </c>
      <c r="R130" s="181">
        <v>520652.49</v>
      </c>
      <c r="S130" s="181">
        <v>457504.43</v>
      </c>
      <c r="T130" s="181">
        <v>659612.42000000004</v>
      </c>
      <c r="U130" s="181"/>
      <c r="V130" s="181">
        <f t="shared" si="118"/>
        <v>668679.66083333327</v>
      </c>
      <c r="W130" s="204"/>
      <c r="X130" s="226"/>
      <c r="Y130" s="409">
        <f t="shared" si="131"/>
        <v>659612.42000000004</v>
      </c>
      <c r="Z130" s="410">
        <f t="shared" si="131"/>
        <v>0</v>
      </c>
      <c r="AA130" s="410">
        <f t="shared" si="131"/>
        <v>0</v>
      </c>
      <c r="AB130" s="411">
        <f t="shared" si="119"/>
        <v>0</v>
      </c>
      <c r="AC130" s="412">
        <f t="shared" si="120"/>
        <v>0</v>
      </c>
      <c r="AD130" s="410">
        <f t="shared" si="87"/>
        <v>0</v>
      </c>
      <c r="AE130" s="413">
        <f t="shared" si="127"/>
        <v>0</v>
      </c>
      <c r="AF130" s="411">
        <f t="shared" si="128"/>
        <v>0</v>
      </c>
      <c r="AG130" s="414">
        <f t="shared" si="90"/>
        <v>0</v>
      </c>
      <c r="AH130" s="412">
        <f t="shared" si="121"/>
        <v>0</v>
      </c>
      <c r="AI130" s="415">
        <f t="shared" si="132"/>
        <v>668679.66083333327</v>
      </c>
      <c r="AJ130" s="410">
        <f t="shared" si="132"/>
        <v>0</v>
      </c>
      <c r="AK130" s="410">
        <f t="shared" si="132"/>
        <v>0</v>
      </c>
      <c r="AL130" s="411">
        <f t="shared" si="122"/>
        <v>0</v>
      </c>
      <c r="AM130" s="412">
        <f t="shared" si="123"/>
        <v>0</v>
      </c>
      <c r="AN130" s="410">
        <f t="shared" si="129"/>
        <v>0</v>
      </c>
      <c r="AO130" s="410">
        <f t="shared" si="130"/>
        <v>0</v>
      </c>
      <c r="AP130" s="410">
        <f t="shared" si="124"/>
        <v>0</v>
      </c>
      <c r="AQ130" s="414">
        <f t="shared" ref="AQ130" si="133">SUM(AN130:AP130)</f>
        <v>0</v>
      </c>
      <c r="AR130" s="412">
        <f t="shared" si="125"/>
        <v>0</v>
      </c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 s="7"/>
      <c r="BH130" s="7"/>
      <c r="BI130" s="7"/>
      <c r="BJ130" s="7"/>
      <c r="BK130" s="7"/>
      <c r="BL130" s="7"/>
      <c r="BN130" s="278"/>
    </row>
    <row r="131" spans="1:66" s="16" customFormat="1" ht="12" customHeight="1" x14ac:dyDescent="0.25">
      <c r="A131" s="122">
        <v>14100311</v>
      </c>
      <c r="B131" s="87" t="str">
        <f t="shared" si="88"/>
        <v>14100311</v>
      </c>
      <c r="C131" s="74" t="s">
        <v>425</v>
      </c>
      <c r="D131" s="89" t="s">
        <v>158</v>
      </c>
      <c r="E131" s="89"/>
      <c r="F131" s="74"/>
      <c r="G131" s="89"/>
      <c r="H131" s="75">
        <v>91409.97</v>
      </c>
      <c r="I131" s="75">
        <v>91409.97</v>
      </c>
      <c r="J131" s="75">
        <v>91409.97</v>
      </c>
      <c r="K131" s="75">
        <v>91409.97</v>
      </c>
      <c r="L131" s="75">
        <v>91409.97</v>
      </c>
      <c r="M131" s="75">
        <v>91409.97</v>
      </c>
      <c r="N131" s="75">
        <v>91409.97</v>
      </c>
      <c r="O131" s="75">
        <v>91409.97</v>
      </c>
      <c r="P131" s="75">
        <v>91409.97</v>
      </c>
      <c r="Q131" s="75">
        <v>91409.97</v>
      </c>
      <c r="R131" s="75">
        <v>91409.97</v>
      </c>
      <c r="S131" s="75">
        <v>91409.97</v>
      </c>
      <c r="T131" s="75">
        <v>91409.97</v>
      </c>
      <c r="U131" s="75"/>
      <c r="V131" s="75">
        <f t="shared" si="118"/>
        <v>91409.969999999987</v>
      </c>
      <c r="W131" s="81"/>
      <c r="X131" s="80"/>
      <c r="Y131" s="92">
        <f t="shared" si="131"/>
        <v>0</v>
      </c>
      <c r="Z131" s="319">
        <f t="shared" si="131"/>
        <v>0</v>
      </c>
      <c r="AA131" s="319">
        <f t="shared" si="131"/>
        <v>0</v>
      </c>
      <c r="AB131" s="320">
        <f t="shared" si="119"/>
        <v>91409.97</v>
      </c>
      <c r="AC131" s="309">
        <f t="shared" si="120"/>
        <v>0</v>
      </c>
      <c r="AD131" s="319">
        <f t="shared" ref="AD131:AD185" si="134">IF($D131=AD$5,$T131,IF($D131=AD$4, $T131*$AK$1,0))</f>
        <v>0</v>
      </c>
      <c r="AE131" s="326">
        <f t="shared" si="127"/>
        <v>0</v>
      </c>
      <c r="AF131" s="320">
        <f t="shared" si="128"/>
        <v>91409.97</v>
      </c>
      <c r="AG131" s="173">
        <f t="shared" si="90"/>
        <v>91409.97</v>
      </c>
      <c r="AH131" s="309">
        <f t="shared" si="121"/>
        <v>0</v>
      </c>
      <c r="AI131" s="318">
        <f t="shared" si="132"/>
        <v>0</v>
      </c>
      <c r="AJ131" s="319">
        <f t="shared" si="132"/>
        <v>0</v>
      </c>
      <c r="AK131" s="319">
        <f t="shared" si="132"/>
        <v>0</v>
      </c>
      <c r="AL131" s="320">
        <f t="shared" si="122"/>
        <v>91409.969999999987</v>
      </c>
      <c r="AM131" s="309">
        <f t="shared" si="123"/>
        <v>0</v>
      </c>
      <c r="AN131" s="319">
        <f t="shared" si="129"/>
        <v>0</v>
      </c>
      <c r="AO131" s="319">
        <f t="shared" si="130"/>
        <v>0</v>
      </c>
      <c r="AP131" s="319">
        <f t="shared" si="124"/>
        <v>91409.969999999987</v>
      </c>
      <c r="AQ131" s="173">
        <f t="shared" si="92"/>
        <v>91409.969999999987</v>
      </c>
      <c r="AR131" s="309">
        <f t="shared" si="125"/>
        <v>0</v>
      </c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 s="7"/>
      <c r="BH131" s="7"/>
      <c r="BI131" s="7"/>
      <c r="BJ131" s="7"/>
      <c r="BK131" s="7"/>
      <c r="BL131" s="7"/>
      <c r="BN131" s="280"/>
    </row>
    <row r="132" spans="1:66" s="16" customFormat="1" ht="12" customHeight="1" x14ac:dyDescent="0.25">
      <c r="A132" s="122">
        <v>14200003</v>
      </c>
      <c r="B132" s="87" t="str">
        <f t="shared" si="88"/>
        <v>14200003</v>
      </c>
      <c r="C132" s="74" t="s">
        <v>78</v>
      </c>
      <c r="D132" s="89" t="s">
        <v>1276</v>
      </c>
      <c r="E132" s="89"/>
      <c r="F132" s="74"/>
      <c r="G132" s="89"/>
      <c r="H132" s="75">
        <v>-22864.54</v>
      </c>
      <c r="I132" s="75">
        <v>-6050</v>
      </c>
      <c r="J132" s="75">
        <v>-60569.19</v>
      </c>
      <c r="K132" s="75">
        <v>-57467.66</v>
      </c>
      <c r="L132" s="75">
        <v>-35046.51</v>
      </c>
      <c r="M132" s="75">
        <v>6050</v>
      </c>
      <c r="N132" s="75">
        <v>-32731.77</v>
      </c>
      <c r="O132" s="75">
        <v>-33227.89</v>
      </c>
      <c r="P132" s="75">
        <v>6050</v>
      </c>
      <c r="Q132" s="75">
        <v>-194501.08</v>
      </c>
      <c r="R132" s="75">
        <v>-334683.90000000002</v>
      </c>
      <c r="S132" s="75">
        <v>-166427.22</v>
      </c>
      <c r="T132" s="75">
        <v>-199859.08</v>
      </c>
      <c r="U132" s="75"/>
      <c r="V132" s="75">
        <f t="shared" si="118"/>
        <v>-84997.252500000002</v>
      </c>
      <c r="W132" s="81"/>
      <c r="X132" s="80"/>
      <c r="Y132" s="92">
        <f t="shared" si="131"/>
        <v>-199859.08</v>
      </c>
      <c r="Z132" s="319">
        <f t="shared" si="131"/>
        <v>0</v>
      </c>
      <c r="AA132" s="319">
        <f t="shared" si="131"/>
        <v>0</v>
      </c>
      <c r="AB132" s="320">
        <f t="shared" si="119"/>
        <v>0</v>
      </c>
      <c r="AC132" s="309">
        <f t="shared" si="120"/>
        <v>0</v>
      </c>
      <c r="AD132" s="319">
        <f t="shared" si="134"/>
        <v>0</v>
      </c>
      <c r="AE132" s="326">
        <f t="shared" si="127"/>
        <v>0</v>
      </c>
      <c r="AF132" s="320">
        <f t="shared" si="128"/>
        <v>0</v>
      </c>
      <c r="AG132" s="173">
        <f t="shared" si="90"/>
        <v>0</v>
      </c>
      <c r="AH132" s="309">
        <f t="shared" si="121"/>
        <v>0</v>
      </c>
      <c r="AI132" s="318">
        <f t="shared" si="132"/>
        <v>-84997.252500000002</v>
      </c>
      <c r="AJ132" s="319">
        <f t="shared" si="132"/>
        <v>0</v>
      </c>
      <c r="AK132" s="319">
        <f t="shared" si="132"/>
        <v>0</v>
      </c>
      <c r="AL132" s="320">
        <f t="shared" si="122"/>
        <v>0</v>
      </c>
      <c r="AM132" s="309">
        <f t="shared" si="123"/>
        <v>0</v>
      </c>
      <c r="AN132" s="319">
        <f t="shared" si="129"/>
        <v>0</v>
      </c>
      <c r="AO132" s="319">
        <f t="shared" si="130"/>
        <v>0</v>
      </c>
      <c r="AP132" s="319">
        <f t="shared" si="124"/>
        <v>0</v>
      </c>
      <c r="AQ132" s="173">
        <f t="shared" si="92"/>
        <v>0</v>
      </c>
      <c r="AR132" s="309">
        <f t="shared" si="125"/>
        <v>0</v>
      </c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 s="7"/>
      <c r="BH132" s="7"/>
      <c r="BI132" s="7"/>
      <c r="BJ132" s="7"/>
      <c r="BK132" s="7"/>
      <c r="BL132" s="7"/>
      <c r="BN132" s="280"/>
    </row>
    <row r="133" spans="1:66" s="16" customFormat="1" ht="12" customHeight="1" x14ac:dyDescent="0.25">
      <c r="A133" s="122">
        <v>14200201</v>
      </c>
      <c r="B133" s="87" t="str">
        <f t="shared" si="88"/>
        <v>14200201</v>
      </c>
      <c r="C133" s="74" t="s">
        <v>711</v>
      </c>
      <c r="D133" s="89" t="s">
        <v>1276</v>
      </c>
      <c r="E133" s="89"/>
      <c r="F133" s="74"/>
      <c r="G133" s="89"/>
      <c r="H133" s="75">
        <v>123111211.47</v>
      </c>
      <c r="I133" s="75">
        <v>114121346.31999999</v>
      </c>
      <c r="J133" s="75">
        <v>120818983.09999999</v>
      </c>
      <c r="K133" s="75">
        <v>125033796.66</v>
      </c>
      <c r="L133" s="75">
        <v>121616068.79000001</v>
      </c>
      <c r="M133" s="75">
        <v>161724756.93000001</v>
      </c>
      <c r="N133" s="75">
        <v>179724041.46000001</v>
      </c>
      <c r="O133" s="75">
        <v>185903462.36000001</v>
      </c>
      <c r="P133" s="75">
        <v>210109499.61000001</v>
      </c>
      <c r="Q133" s="75">
        <v>191475910.03999999</v>
      </c>
      <c r="R133" s="75">
        <v>171143124.21000001</v>
      </c>
      <c r="S133" s="75">
        <v>166705696.93000001</v>
      </c>
      <c r="T133" s="75">
        <v>164210912.61000001</v>
      </c>
      <c r="U133" s="75"/>
      <c r="V133" s="75">
        <f t="shared" si="118"/>
        <v>157669812.37083334</v>
      </c>
      <c r="W133" s="81"/>
      <c r="X133" s="80"/>
      <c r="Y133" s="92">
        <f t="shared" si="131"/>
        <v>164210912.61000001</v>
      </c>
      <c r="Z133" s="319">
        <f t="shared" si="131"/>
        <v>0</v>
      </c>
      <c r="AA133" s="319">
        <f t="shared" si="131"/>
        <v>0</v>
      </c>
      <c r="AB133" s="320">
        <f t="shared" si="119"/>
        <v>0</v>
      </c>
      <c r="AC133" s="309">
        <f t="shared" si="120"/>
        <v>0</v>
      </c>
      <c r="AD133" s="319">
        <f t="shared" si="134"/>
        <v>0</v>
      </c>
      <c r="AE133" s="326">
        <f t="shared" si="127"/>
        <v>0</v>
      </c>
      <c r="AF133" s="320">
        <f t="shared" si="128"/>
        <v>0</v>
      </c>
      <c r="AG133" s="173">
        <f t="shared" si="90"/>
        <v>0</v>
      </c>
      <c r="AH133" s="309">
        <f t="shared" si="121"/>
        <v>0</v>
      </c>
      <c r="AI133" s="318">
        <f t="shared" si="132"/>
        <v>157669812.37083334</v>
      </c>
      <c r="AJ133" s="319">
        <f t="shared" si="132"/>
        <v>0</v>
      </c>
      <c r="AK133" s="319">
        <f t="shared" si="132"/>
        <v>0</v>
      </c>
      <c r="AL133" s="320">
        <f t="shared" si="122"/>
        <v>0</v>
      </c>
      <c r="AM133" s="309">
        <f t="shared" si="123"/>
        <v>0</v>
      </c>
      <c r="AN133" s="319">
        <f t="shared" si="129"/>
        <v>0</v>
      </c>
      <c r="AO133" s="319">
        <f t="shared" si="130"/>
        <v>0</v>
      </c>
      <c r="AP133" s="319">
        <f t="shared" si="124"/>
        <v>0</v>
      </c>
      <c r="AQ133" s="173">
        <f t="shared" si="92"/>
        <v>0</v>
      </c>
      <c r="AR133" s="309">
        <f t="shared" si="125"/>
        <v>0</v>
      </c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 s="7"/>
      <c r="BH133" s="7"/>
      <c r="BI133" s="7"/>
      <c r="BJ133" s="7"/>
      <c r="BK133" s="7"/>
      <c r="BL133" s="7"/>
      <c r="BN133" s="280"/>
    </row>
    <row r="134" spans="1:66" s="16" customFormat="1" ht="12" customHeight="1" x14ac:dyDescent="0.25">
      <c r="A134" s="122">
        <v>14200202</v>
      </c>
      <c r="B134" s="87" t="str">
        <f t="shared" si="88"/>
        <v>14200202</v>
      </c>
      <c r="C134" s="74" t="s">
        <v>712</v>
      </c>
      <c r="D134" s="89" t="s">
        <v>1276</v>
      </c>
      <c r="E134" s="89"/>
      <c r="F134" s="74"/>
      <c r="G134" s="89"/>
      <c r="H134" s="75">
        <v>42073353.649999999</v>
      </c>
      <c r="I134" s="75">
        <v>32255729.48</v>
      </c>
      <c r="J134" s="75">
        <v>26982803.420000002</v>
      </c>
      <c r="K134" s="75">
        <v>26221838.420000002</v>
      </c>
      <c r="L134" s="75">
        <v>31383065.120000001</v>
      </c>
      <c r="M134" s="75">
        <v>68813788.760000005</v>
      </c>
      <c r="N134" s="75">
        <v>86481274.180000007</v>
      </c>
      <c r="O134" s="75">
        <v>95309083.840000004</v>
      </c>
      <c r="P134" s="75">
        <v>111614342.65000001</v>
      </c>
      <c r="Q134" s="75">
        <v>98627557.930000007</v>
      </c>
      <c r="R134" s="75">
        <v>82147721.530000001</v>
      </c>
      <c r="S134" s="75">
        <v>63364568.109999999</v>
      </c>
      <c r="T134" s="75">
        <v>51574407.479999997</v>
      </c>
      <c r="U134" s="75"/>
      <c r="V134" s="75">
        <f t="shared" si="118"/>
        <v>64168804.500416659</v>
      </c>
      <c r="W134" s="81"/>
      <c r="X134" s="80"/>
      <c r="Y134" s="92">
        <f t="shared" si="131"/>
        <v>51574407.479999997</v>
      </c>
      <c r="Z134" s="319">
        <f t="shared" si="131"/>
        <v>0</v>
      </c>
      <c r="AA134" s="319">
        <f t="shared" si="131"/>
        <v>0</v>
      </c>
      <c r="AB134" s="320">
        <f t="shared" si="119"/>
        <v>0</v>
      </c>
      <c r="AC134" s="309">
        <f t="shared" si="120"/>
        <v>0</v>
      </c>
      <c r="AD134" s="319">
        <f t="shared" si="134"/>
        <v>0</v>
      </c>
      <c r="AE134" s="326">
        <f t="shared" si="127"/>
        <v>0</v>
      </c>
      <c r="AF134" s="320">
        <f t="shared" si="128"/>
        <v>0</v>
      </c>
      <c r="AG134" s="173">
        <f t="shared" si="90"/>
        <v>0</v>
      </c>
      <c r="AH134" s="309">
        <f t="shared" si="121"/>
        <v>0</v>
      </c>
      <c r="AI134" s="318">
        <f t="shared" si="132"/>
        <v>64168804.500416659</v>
      </c>
      <c r="AJ134" s="319">
        <f t="shared" si="132"/>
        <v>0</v>
      </c>
      <c r="AK134" s="319">
        <f t="shared" si="132"/>
        <v>0</v>
      </c>
      <c r="AL134" s="320">
        <f t="shared" si="122"/>
        <v>0</v>
      </c>
      <c r="AM134" s="309">
        <f t="shared" si="123"/>
        <v>0</v>
      </c>
      <c r="AN134" s="319">
        <f t="shared" si="129"/>
        <v>0</v>
      </c>
      <c r="AO134" s="319">
        <f t="shared" si="130"/>
        <v>0</v>
      </c>
      <c r="AP134" s="319">
        <f t="shared" si="124"/>
        <v>0</v>
      </c>
      <c r="AQ134" s="173">
        <f t="shared" si="92"/>
        <v>0</v>
      </c>
      <c r="AR134" s="309">
        <f t="shared" si="125"/>
        <v>0</v>
      </c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 s="7"/>
      <c r="BH134" s="7"/>
      <c r="BI134" s="7"/>
      <c r="BJ134" s="7"/>
      <c r="BK134" s="7"/>
      <c r="BL134" s="7"/>
      <c r="BN134" s="280"/>
    </row>
    <row r="135" spans="1:66" s="16" customFormat="1" ht="12" customHeight="1" x14ac:dyDescent="0.25">
      <c r="A135" s="122">
        <v>14200203</v>
      </c>
      <c r="B135" s="87" t="str">
        <f t="shared" si="88"/>
        <v>14200203</v>
      </c>
      <c r="C135" s="74" t="s">
        <v>713</v>
      </c>
      <c r="D135" s="89" t="s">
        <v>1276</v>
      </c>
      <c r="E135" s="89"/>
      <c r="F135" s="74"/>
      <c r="G135" s="89"/>
      <c r="H135" s="75">
        <v>-832452.68</v>
      </c>
      <c r="I135" s="75">
        <v>-823647.73</v>
      </c>
      <c r="J135" s="75">
        <v>-618404.13</v>
      </c>
      <c r="K135" s="75">
        <v>-481472.18</v>
      </c>
      <c r="L135" s="75">
        <v>-463003.32</v>
      </c>
      <c r="M135" s="75">
        <v>-449061.11</v>
      </c>
      <c r="N135" s="75">
        <v>-446567.18</v>
      </c>
      <c r="O135" s="75">
        <v>-438634.1</v>
      </c>
      <c r="P135" s="75">
        <v>-422756.26</v>
      </c>
      <c r="Q135" s="75">
        <v>-416441.66</v>
      </c>
      <c r="R135" s="75">
        <v>-405008.02</v>
      </c>
      <c r="S135" s="75">
        <v>-370480.08</v>
      </c>
      <c r="T135" s="75">
        <v>-393923.39</v>
      </c>
      <c r="U135" s="75"/>
      <c r="V135" s="75">
        <f t="shared" si="118"/>
        <v>-495721.98374999996</v>
      </c>
      <c r="W135" s="81"/>
      <c r="X135" s="80"/>
      <c r="Y135" s="92">
        <f t="shared" si="131"/>
        <v>-393923.39</v>
      </c>
      <c r="Z135" s="319">
        <f t="shared" si="131"/>
        <v>0</v>
      </c>
      <c r="AA135" s="319">
        <f t="shared" si="131"/>
        <v>0</v>
      </c>
      <c r="AB135" s="320">
        <f t="shared" si="119"/>
        <v>0</v>
      </c>
      <c r="AC135" s="309">
        <f t="shared" si="120"/>
        <v>0</v>
      </c>
      <c r="AD135" s="319">
        <f t="shared" si="134"/>
        <v>0</v>
      </c>
      <c r="AE135" s="326">
        <f t="shared" si="127"/>
        <v>0</v>
      </c>
      <c r="AF135" s="320">
        <f t="shared" si="128"/>
        <v>0</v>
      </c>
      <c r="AG135" s="173">
        <f t="shared" si="90"/>
        <v>0</v>
      </c>
      <c r="AH135" s="309">
        <f t="shared" si="121"/>
        <v>0</v>
      </c>
      <c r="AI135" s="318">
        <f t="shared" si="132"/>
        <v>-495721.98374999996</v>
      </c>
      <c r="AJ135" s="319">
        <f t="shared" si="132"/>
        <v>0</v>
      </c>
      <c r="AK135" s="319">
        <f t="shared" si="132"/>
        <v>0</v>
      </c>
      <c r="AL135" s="320">
        <f t="shared" si="122"/>
        <v>0</v>
      </c>
      <c r="AM135" s="309">
        <f t="shared" si="123"/>
        <v>0</v>
      </c>
      <c r="AN135" s="319">
        <f t="shared" si="129"/>
        <v>0</v>
      </c>
      <c r="AO135" s="319">
        <f t="shared" si="130"/>
        <v>0</v>
      </c>
      <c r="AP135" s="319">
        <f t="shared" si="124"/>
        <v>0</v>
      </c>
      <c r="AQ135" s="173">
        <f t="shared" si="92"/>
        <v>0</v>
      </c>
      <c r="AR135" s="309">
        <f t="shared" si="125"/>
        <v>0</v>
      </c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 s="7"/>
      <c r="BH135" s="7"/>
      <c r="BI135" s="7"/>
      <c r="BJ135" s="7"/>
      <c r="BK135" s="7"/>
      <c r="BL135" s="7"/>
      <c r="BN135" s="280"/>
    </row>
    <row r="136" spans="1:66" s="16" customFormat="1" ht="12" customHeight="1" x14ac:dyDescent="0.25">
      <c r="A136" s="122">
        <v>14200213</v>
      </c>
      <c r="B136" s="87" t="str">
        <f t="shared" si="88"/>
        <v>14200213</v>
      </c>
      <c r="C136" s="74" t="s">
        <v>713</v>
      </c>
      <c r="D136" s="89" t="s">
        <v>1276</v>
      </c>
      <c r="E136" s="89"/>
      <c r="F136" s="74"/>
      <c r="G136" s="89"/>
      <c r="H136" s="75">
        <v>-5144.34</v>
      </c>
      <c r="I136" s="75">
        <v>-2822.84</v>
      </c>
      <c r="J136" s="75">
        <v>-3046.86</v>
      </c>
      <c r="K136" s="75">
        <v>-3310.21</v>
      </c>
      <c r="L136" s="75">
        <v>-5062.28</v>
      </c>
      <c r="M136" s="75">
        <v>-3050.48</v>
      </c>
      <c r="N136" s="75">
        <v>-3006.31</v>
      </c>
      <c r="O136" s="75">
        <v>-5648.42</v>
      </c>
      <c r="P136" s="75">
        <v>-8523.16</v>
      </c>
      <c r="Q136" s="75">
        <v>-2285.44</v>
      </c>
      <c r="R136" s="75">
        <v>-76836.490000000005</v>
      </c>
      <c r="S136" s="75">
        <v>-294795.83</v>
      </c>
      <c r="T136" s="75">
        <v>-51324.02</v>
      </c>
      <c r="U136" s="75"/>
      <c r="V136" s="75">
        <f t="shared" si="118"/>
        <v>-36385.208333333336</v>
      </c>
      <c r="W136" s="81"/>
      <c r="X136" s="80"/>
      <c r="Y136" s="92">
        <f t="shared" si="131"/>
        <v>-51324.02</v>
      </c>
      <c r="Z136" s="319">
        <f t="shared" si="131"/>
        <v>0</v>
      </c>
      <c r="AA136" s="319">
        <f t="shared" si="131"/>
        <v>0</v>
      </c>
      <c r="AB136" s="320">
        <f t="shared" si="119"/>
        <v>0</v>
      </c>
      <c r="AC136" s="309">
        <f t="shared" si="120"/>
        <v>0</v>
      </c>
      <c r="AD136" s="319">
        <f t="shared" si="134"/>
        <v>0</v>
      </c>
      <c r="AE136" s="326">
        <f t="shared" si="127"/>
        <v>0</v>
      </c>
      <c r="AF136" s="320">
        <f t="shared" si="128"/>
        <v>0</v>
      </c>
      <c r="AG136" s="173">
        <f t="shared" si="90"/>
        <v>0</v>
      </c>
      <c r="AH136" s="309">
        <f t="shared" si="121"/>
        <v>0</v>
      </c>
      <c r="AI136" s="318">
        <f t="shared" si="132"/>
        <v>-36385.208333333336</v>
      </c>
      <c r="AJ136" s="319">
        <f t="shared" si="132"/>
        <v>0</v>
      </c>
      <c r="AK136" s="319">
        <f t="shared" si="132"/>
        <v>0</v>
      </c>
      <c r="AL136" s="320">
        <f t="shared" si="122"/>
        <v>0</v>
      </c>
      <c r="AM136" s="309">
        <f t="shared" si="123"/>
        <v>0</v>
      </c>
      <c r="AN136" s="319">
        <f t="shared" si="129"/>
        <v>0</v>
      </c>
      <c r="AO136" s="319">
        <f t="shared" si="130"/>
        <v>0</v>
      </c>
      <c r="AP136" s="319">
        <f t="shared" si="124"/>
        <v>0</v>
      </c>
      <c r="AQ136" s="173">
        <f t="shared" si="92"/>
        <v>0</v>
      </c>
      <c r="AR136" s="309">
        <f t="shared" si="125"/>
        <v>0</v>
      </c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 s="7"/>
      <c r="BH136" s="7"/>
      <c r="BI136" s="7"/>
      <c r="BJ136" s="7"/>
      <c r="BK136" s="7"/>
      <c r="BL136" s="7"/>
      <c r="BN136" s="278"/>
    </row>
    <row r="137" spans="1:66" s="16" customFormat="1" ht="12" customHeight="1" x14ac:dyDescent="0.25">
      <c r="A137" s="122">
        <v>14200223</v>
      </c>
      <c r="B137" s="87" t="str">
        <f t="shared" si="88"/>
        <v>14200223</v>
      </c>
      <c r="C137" s="74" t="s">
        <v>722</v>
      </c>
      <c r="D137" s="89" t="s">
        <v>1276</v>
      </c>
      <c r="E137" s="89"/>
      <c r="F137" s="74"/>
      <c r="G137" s="89"/>
      <c r="H137" s="75">
        <v>22083.64</v>
      </c>
      <c r="I137" s="75">
        <v>21806.79</v>
      </c>
      <c r="J137" s="75">
        <v>22828.080000000002</v>
      </c>
      <c r="K137" s="75">
        <v>21956.79</v>
      </c>
      <c r="L137" s="75">
        <v>22077.63</v>
      </c>
      <c r="M137" s="75">
        <v>23303.63</v>
      </c>
      <c r="N137" s="75">
        <v>22671.77</v>
      </c>
      <c r="O137" s="75">
        <v>22720.68</v>
      </c>
      <c r="P137" s="75">
        <v>22784.55</v>
      </c>
      <c r="Q137" s="75">
        <v>22735.32</v>
      </c>
      <c r="R137" s="75">
        <v>23071.41</v>
      </c>
      <c r="S137" s="75">
        <v>22787.07</v>
      </c>
      <c r="T137" s="75">
        <v>22992.6</v>
      </c>
      <c r="U137" s="75"/>
      <c r="V137" s="75">
        <f t="shared" si="118"/>
        <v>22606.820000000003</v>
      </c>
      <c r="W137" s="81"/>
      <c r="X137" s="80"/>
      <c r="Y137" s="92">
        <f t="shared" si="131"/>
        <v>22992.6</v>
      </c>
      <c r="Z137" s="319">
        <f t="shared" si="131"/>
        <v>0</v>
      </c>
      <c r="AA137" s="319">
        <f t="shared" si="131"/>
        <v>0</v>
      </c>
      <c r="AB137" s="320">
        <f t="shared" si="119"/>
        <v>0</v>
      </c>
      <c r="AC137" s="309">
        <f t="shared" si="120"/>
        <v>0</v>
      </c>
      <c r="AD137" s="319">
        <f t="shared" si="134"/>
        <v>0</v>
      </c>
      <c r="AE137" s="326">
        <f t="shared" si="127"/>
        <v>0</v>
      </c>
      <c r="AF137" s="320">
        <f t="shared" si="128"/>
        <v>0</v>
      </c>
      <c r="AG137" s="173">
        <f t="shared" si="90"/>
        <v>0</v>
      </c>
      <c r="AH137" s="309">
        <f t="shared" si="121"/>
        <v>0</v>
      </c>
      <c r="AI137" s="318">
        <f t="shared" si="132"/>
        <v>22606.820000000003</v>
      </c>
      <c r="AJ137" s="319">
        <f t="shared" si="132"/>
        <v>0</v>
      </c>
      <c r="AK137" s="319">
        <f t="shared" si="132"/>
        <v>0</v>
      </c>
      <c r="AL137" s="320">
        <f t="shared" si="122"/>
        <v>0</v>
      </c>
      <c r="AM137" s="309">
        <f t="shared" si="123"/>
        <v>0</v>
      </c>
      <c r="AN137" s="319">
        <f t="shared" si="129"/>
        <v>0</v>
      </c>
      <c r="AO137" s="319">
        <f t="shared" si="130"/>
        <v>0</v>
      </c>
      <c r="AP137" s="319">
        <f t="shared" si="124"/>
        <v>0</v>
      </c>
      <c r="AQ137" s="173">
        <f t="shared" si="92"/>
        <v>0</v>
      </c>
      <c r="AR137" s="309">
        <f t="shared" si="125"/>
        <v>0</v>
      </c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 s="7"/>
      <c r="BH137" s="7"/>
      <c r="BI137" s="7"/>
      <c r="BJ137" s="7"/>
      <c r="BK137" s="7"/>
      <c r="BL137" s="7"/>
      <c r="BN137" s="278"/>
    </row>
    <row r="138" spans="1:66" s="16" customFormat="1" ht="12" customHeight="1" x14ac:dyDescent="0.25">
      <c r="A138" s="128">
        <v>14200251</v>
      </c>
      <c r="B138" s="145" t="str">
        <f t="shared" ref="B138:B200" si="135">TEXT(A138,"##")</f>
        <v>14200251</v>
      </c>
      <c r="C138" s="74" t="s">
        <v>711</v>
      </c>
      <c r="D138" s="89" t="s">
        <v>1276</v>
      </c>
      <c r="E138" s="89"/>
      <c r="F138" s="74"/>
      <c r="G138" s="89"/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-4415460.08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/>
      <c r="V138" s="75">
        <f t="shared" si="118"/>
        <v>-367955.00666666665</v>
      </c>
      <c r="W138" s="81"/>
      <c r="X138" s="80"/>
      <c r="Y138" s="92">
        <f t="shared" si="131"/>
        <v>0</v>
      </c>
      <c r="Z138" s="319">
        <f t="shared" si="131"/>
        <v>0</v>
      </c>
      <c r="AA138" s="319">
        <f t="shared" si="131"/>
        <v>0</v>
      </c>
      <c r="AB138" s="320">
        <f t="shared" si="119"/>
        <v>0</v>
      </c>
      <c r="AC138" s="309">
        <f t="shared" si="120"/>
        <v>0</v>
      </c>
      <c r="AD138" s="319">
        <f t="shared" si="134"/>
        <v>0</v>
      </c>
      <c r="AE138" s="326">
        <f t="shared" si="127"/>
        <v>0</v>
      </c>
      <c r="AF138" s="320">
        <f t="shared" si="128"/>
        <v>0</v>
      </c>
      <c r="AG138" s="173">
        <f t="shared" si="90"/>
        <v>0</v>
      </c>
      <c r="AH138" s="309">
        <f t="shared" si="121"/>
        <v>0</v>
      </c>
      <c r="AI138" s="318">
        <f t="shared" si="132"/>
        <v>-367955.00666666665</v>
      </c>
      <c r="AJ138" s="319">
        <f t="shared" si="132"/>
        <v>0</v>
      </c>
      <c r="AK138" s="319">
        <f t="shared" si="132"/>
        <v>0</v>
      </c>
      <c r="AL138" s="320">
        <f t="shared" si="122"/>
        <v>0</v>
      </c>
      <c r="AM138" s="309">
        <f t="shared" si="123"/>
        <v>0</v>
      </c>
      <c r="AN138" s="319">
        <f t="shared" si="129"/>
        <v>0</v>
      </c>
      <c r="AO138" s="319">
        <f t="shared" si="130"/>
        <v>0</v>
      </c>
      <c r="AP138" s="319">
        <f t="shared" si="124"/>
        <v>0</v>
      </c>
      <c r="AQ138" s="173">
        <f t="shared" si="92"/>
        <v>0</v>
      </c>
      <c r="AR138" s="309">
        <f t="shared" si="125"/>
        <v>0</v>
      </c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 s="7"/>
      <c r="BH138" s="7"/>
      <c r="BI138" s="7"/>
      <c r="BJ138" s="7"/>
      <c r="BK138" s="7"/>
      <c r="BL138" s="7"/>
      <c r="BN138" s="278"/>
    </row>
    <row r="139" spans="1:66" s="16" customFormat="1" ht="12" customHeight="1" x14ac:dyDescent="0.25">
      <c r="A139" s="122">
        <v>14200252</v>
      </c>
      <c r="B139" s="87" t="str">
        <f t="shared" si="135"/>
        <v>14200252</v>
      </c>
      <c r="C139" s="74" t="s">
        <v>727</v>
      </c>
      <c r="D139" s="89" t="s">
        <v>1276</v>
      </c>
      <c r="E139" s="89"/>
      <c r="F139" s="74"/>
      <c r="G139" s="89"/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-2109903.17</v>
      </c>
      <c r="O139" s="75">
        <v>-97.5</v>
      </c>
      <c r="P139" s="75">
        <v>-272.2</v>
      </c>
      <c r="Q139" s="75">
        <v>-22023.759999999998</v>
      </c>
      <c r="R139" s="75">
        <v>-21952.12</v>
      </c>
      <c r="S139" s="75">
        <v>-21952.12</v>
      </c>
      <c r="T139" s="75">
        <v>-24366.26</v>
      </c>
      <c r="U139" s="75"/>
      <c r="V139" s="75">
        <f t="shared" si="118"/>
        <v>-182365.33333333334</v>
      </c>
      <c r="W139" s="81"/>
      <c r="X139" s="80"/>
      <c r="Y139" s="92">
        <f t="shared" si="131"/>
        <v>-24366.26</v>
      </c>
      <c r="Z139" s="319">
        <f t="shared" si="131"/>
        <v>0</v>
      </c>
      <c r="AA139" s="319">
        <f t="shared" si="131"/>
        <v>0</v>
      </c>
      <c r="AB139" s="320">
        <f t="shared" si="119"/>
        <v>0</v>
      </c>
      <c r="AC139" s="309">
        <f t="shared" si="120"/>
        <v>0</v>
      </c>
      <c r="AD139" s="319">
        <f t="shared" si="134"/>
        <v>0</v>
      </c>
      <c r="AE139" s="326">
        <f t="shared" si="127"/>
        <v>0</v>
      </c>
      <c r="AF139" s="320">
        <f t="shared" si="128"/>
        <v>0</v>
      </c>
      <c r="AG139" s="173">
        <f t="shared" si="90"/>
        <v>0</v>
      </c>
      <c r="AH139" s="309">
        <f t="shared" si="121"/>
        <v>0</v>
      </c>
      <c r="AI139" s="318">
        <f t="shared" si="132"/>
        <v>-182365.33333333334</v>
      </c>
      <c r="AJ139" s="319">
        <f t="shared" si="132"/>
        <v>0</v>
      </c>
      <c r="AK139" s="319">
        <f t="shared" si="132"/>
        <v>0</v>
      </c>
      <c r="AL139" s="320">
        <f t="shared" si="122"/>
        <v>0</v>
      </c>
      <c r="AM139" s="309">
        <f t="shared" si="123"/>
        <v>0</v>
      </c>
      <c r="AN139" s="319">
        <f t="shared" si="129"/>
        <v>0</v>
      </c>
      <c r="AO139" s="319">
        <f t="shared" si="130"/>
        <v>0</v>
      </c>
      <c r="AP139" s="319">
        <f t="shared" si="124"/>
        <v>0</v>
      </c>
      <c r="AQ139" s="173">
        <f t="shared" si="92"/>
        <v>0</v>
      </c>
      <c r="AR139" s="309">
        <f t="shared" si="125"/>
        <v>0</v>
      </c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 s="7"/>
      <c r="BH139" s="7"/>
      <c r="BI139" s="7"/>
      <c r="BJ139" s="7"/>
      <c r="BK139" s="7"/>
      <c r="BL139" s="7"/>
      <c r="BN139" s="278"/>
    </row>
    <row r="140" spans="1:66" s="16" customFormat="1" ht="12" customHeight="1" x14ac:dyDescent="0.25">
      <c r="A140" s="122">
        <v>14200253</v>
      </c>
      <c r="B140" s="87" t="str">
        <f t="shared" si="135"/>
        <v>14200253</v>
      </c>
      <c r="C140" s="74" t="s">
        <v>714</v>
      </c>
      <c r="D140" s="89" t="s">
        <v>1276</v>
      </c>
      <c r="E140" s="89"/>
      <c r="F140" s="74"/>
      <c r="G140" s="89"/>
      <c r="H140" s="75">
        <v>-240.62</v>
      </c>
      <c r="I140" s="75">
        <v>-78562.25</v>
      </c>
      <c r="J140" s="75">
        <v>-33173.910000000003</v>
      </c>
      <c r="K140" s="75">
        <v>-609618.99</v>
      </c>
      <c r="L140" s="75">
        <v>-214763.85</v>
      </c>
      <c r="M140" s="75">
        <v>-598222.04</v>
      </c>
      <c r="N140" s="75">
        <v>-120143.94</v>
      </c>
      <c r="O140" s="75">
        <v>-22272.25</v>
      </c>
      <c r="P140" s="75">
        <v>-72652.7</v>
      </c>
      <c r="Q140" s="75">
        <v>-121593.91</v>
      </c>
      <c r="R140" s="75">
        <v>-21521.040000000001</v>
      </c>
      <c r="S140" s="75">
        <v>-90622.87</v>
      </c>
      <c r="T140" s="75">
        <v>-2614.19</v>
      </c>
      <c r="U140" s="75"/>
      <c r="V140" s="75">
        <f t="shared" si="118"/>
        <v>-165381.26291666666</v>
      </c>
      <c r="W140" s="81"/>
      <c r="X140" s="80"/>
      <c r="Y140" s="92">
        <f t="shared" si="131"/>
        <v>-2614.19</v>
      </c>
      <c r="Z140" s="319">
        <f t="shared" si="131"/>
        <v>0</v>
      </c>
      <c r="AA140" s="319">
        <f t="shared" si="131"/>
        <v>0</v>
      </c>
      <c r="AB140" s="320">
        <f t="shared" si="119"/>
        <v>0</v>
      </c>
      <c r="AC140" s="309">
        <f t="shared" si="120"/>
        <v>0</v>
      </c>
      <c r="AD140" s="319">
        <f t="shared" si="134"/>
        <v>0</v>
      </c>
      <c r="AE140" s="326">
        <f t="shared" si="127"/>
        <v>0</v>
      </c>
      <c r="AF140" s="320">
        <f t="shared" si="128"/>
        <v>0</v>
      </c>
      <c r="AG140" s="173">
        <f t="shared" si="90"/>
        <v>0</v>
      </c>
      <c r="AH140" s="309">
        <f t="shared" si="121"/>
        <v>0</v>
      </c>
      <c r="AI140" s="318">
        <f t="shared" si="132"/>
        <v>-165381.26291666666</v>
      </c>
      <c r="AJ140" s="319">
        <f t="shared" si="132"/>
        <v>0</v>
      </c>
      <c r="AK140" s="319">
        <f t="shared" si="132"/>
        <v>0</v>
      </c>
      <c r="AL140" s="320">
        <f t="shared" si="122"/>
        <v>0</v>
      </c>
      <c r="AM140" s="309">
        <f t="shared" si="123"/>
        <v>0</v>
      </c>
      <c r="AN140" s="319">
        <f t="shared" si="129"/>
        <v>0</v>
      </c>
      <c r="AO140" s="319">
        <f t="shared" si="130"/>
        <v>0</v>
      </c>
      <c r="AP140" s="319">
        <f t="shared" si="124"/>
        <v>0</v>
      </c>
      <c r="AQ140" s="173">
        <f t="shared" si="92"/>
        <v>0</v>
      </c>
      <c r="AR140" s="309">
        <f t="shared" si="125"/>
        <v>0</v>
      </c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 s="7"/>
      <c r="BH140" s="7"/>
      <c r="BI140" s="7"/>
      <c r="BJ140" s="7"/>
      <c r="BK140" s="7"/>
      <c r="BL140" s="7"/>
      <c r="BN140" s="278"/>
    </row>
    <row r="141" spans="1:66" s="16" customFormat="1" ht="12" customHeight="1" x14ac:dyDescent="0.25">
      <c r="A141" s="122">
        <v>14300062</v>
      </c>
      <c r="B141" s="87" t="str">
        <f t="shared" si="135"/>
        <v>14300062</v>
      </c>
      <c r="C141" s="74" t="s">
        <v>584</v>
      </c>
      <c r="D141" s="89" t="s">
        <v>1276</v>
      </c>
      <c r="E141" s="89"/>
      <c r="F141" s="74"/>
      <c r="G141" s="89"/>
      <c r="H141" s="75">
        <v>2782296.3</v>
      </c>
      <c r="I141" s="75">
        <v>3948285.43</v>
      </c>
      <c r="J141" s="75">
        <v>6110056.4000000004</v>
      </c>
      <c r="K141" s="75">
        <v>3937649.27</v>
      </c>
      <c r="L141" s="75">
        <v>8580683.5700000003</v>
      </c>
      <c r="M141" s="75">
        <v>13496795.300000001</v>
      </c>
      <c r="N141" s="75">
        <v>14956094.57</v>
      </c>
      <c r="O141" s="75">
        <v>14755512.9</v>
      </c>
      <c r="P141" s="75">
        <v>36016392.700000003</v>
      </c>
      <c r="Q141" s="75">
        <v>14337300.91</v>
      </c>
      <c r="R141" s="75">
        <v>9289592.6999999993</v>
      </c>
      <c r="S141" s="75">
        <v>3222899.03</v>
      </c>
      <c r="T141" s="75">
        <v>5062720.8099999996</v>
      </c>
      <c r="U141" s="75"/>
      <c r="V141" s="75">
        <f t="shared" si="118"/>
        <v>11047814.277916668</v>
      </c>
      <c r="W141" s="81"/>
      <c r="X141" s="80"/>
      <c r="Y141" s="92">
        <f t="shared" si="131"/>
        <v>5062720.8099999996</v>
      </c>
      <c r="Z141" s="319">
        <f t="shared" si="131"/>
        <v>0</v>
      </c>
      <c r="AA141" s="319">
        <f t="shared" si="131"/>
        <v>0</v>
      </c>
      <c r="AB141" s="320">
        <f t="shared" si="119"/>
        <v>0</v>
      </c>
      <c r="AC141" s="309">
        <f t="shared" si="120"/>
        <v>0</v>
      </c>
      <c r="AD141" s="319">
        <f t="shared" si="134"/>
        <v>0</v>
      </c>
      <c r="AE141" s="326">
        <f t="shared" si="127"/>
        <v>0</v>
      </c>
      <c r="AF141" s="320">
        <f t="shared" si="128"/>
        <v>0</v>
      </c>
      <c r="AG141" s="173">
        <f t="shared" si="90"/>
        <v>0</v>
      </c>
      <c r="AH141" s="309">
        <f t="shared" si="121"/>
        <v>0</v>
      </c>
      <c r="AI141" s="318">
        <f t="shared" si="132"/>
        <v>11047814.277916668</v>
      </c>
      <c r="AJ141" s="319">
        <f t="shared" si="132"/>
        <v>0</v>
      </c>
      <c r="AK141" s="319">
        <f t="shared" si="132"/>
        <v>0</v>
      </c>
      <c r="AL141" s="320">
        <f t="shared" si="122"/>
        <v>0</v>
      </c>
      <c r="AM141" s="309">
        <f t="shared" si="123"/>
        <v>0</v>
      </c>
      <c r="AN141" s="319">
        <f t="shared" si="129"/>
        <v>0</v>
      </c>
      <c r="AO141" s="319">
        <f t="shared" si="130"/>
        <v>0</v>
      </c>
      <c r="AP141" s="319">
        <f t="shared" si="124"/>
        <v>0</v>
      </c>
      <c r="AQ141" s="173">
        <f t="shared" si="92"/>
        <v>0</v>
      </c>
      <c r="AR141" s="309">
        <f t="shared" si="125"/>
        <v>0</v>
      </c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 s="7"/>
      <c r="BH141" s="7"/>
      <c r="BI141" s="7"/>
      <c r="BJ141" s="7"/>
      <c r="BK141" s="7"/>
      <c r="BL141" s="7"/>
      <c r="BN141" s="278"/>
    </row>
    <row r="142" spans="1:66" s="16" customFormat="1" ht="12" customHeight="1" x14ac:dyDescent="0.25">
      <c r="A142" s="122">
        <v>14300072</v>
      </c>
      <c r="B142" s="87" t="str">
        <f t="shared" si="135"/>
        <v>14300072</v>
      </c>
      <c r="C142" s="74" t="s">
        <v>433</v>
      </c>
      <c r="D142" s="89" t="s">
        <v>1276</v>
      </c>
      <c r="E142" s="89"/>
      <c r="F142" s="74"/>
      <c r="G142" s="89"/>
      <c r="H142" s="75">
        <v>416475.95</v>
      </c>
      <c r="I142" s="75">
        <v>487299.53</v>
      </c>
      <c r="J142" s="75">
        <v>312920.67</v>
      </c>
      <c r="K142" s="75">
        <v>539596.97</v>
      </c>
      <c r="L142" s="75">
        <v>297411.46999999997</v>
      </c>
      <c r="M142" s="75">
        <v>724450.53</v>
      </c>
      <c r="N142" s="75">
        <v>559067.44999999995</v>
      </c>
      <c r="O142" s="75">
        <v>450988.32</v>
      </c>
      <c r="P142" s="75">
        <v>167888.7</v>
      </c>
      <c r="Q142" s="75">
        <v>819808.23</v>
      </c>
      <c r="R142" s="75">
        <v>625970.12</v>
      </c>
      <c r="S142" s="75">
        <v>415590.77</v>
      </c>
      <c r="T142" s="75">
        <v>811362.56</v>
      </c>
      <c r="U142" s="75"/>
      <c r="V142" s="75">
        <f t="shared" si="118"/>
        <v>501242.66791666666</v>
      </c>
      <c r="W142" s="81"/>
      <c r="X142" s="80"/>
      <c r="Y142" s="92">
        <f t="shared" si="131"/>
        <v>811362.56</v>
      </c>
      <c r="Z142" s="319">
        <f t="shared" si="131"/>
        <v>0</v>
      </c>
      <c r="AA142" s="319">
        <f t="shared" si="131"/>
        <v>0</v>
      </c>
      <c r="AB142" s="320">
        <f t="shared" si="119"/>
        <v>0</v>
      </c>
      <c r="AC142" s="309">
        <f t="shared" si="120"/>
        <v>0</v>
      </c>
      <c r="AD142" s="319">
        <f t="shared" si="134"/>
        <v>0</v>
      </c>
      <c r="AE142" s="326">
        <f t="shared" si="127"/>
        <v>0</v>
      </c>
      <c r="AF142" s="320">
        <f t="shared" si="128"/>
        <v>0</v>
      </c>
      <c r="AG142" s="173">
        <f t="shared" ref="AG142:AG204" si="136">SUM(AD142:AF142)</f>
        <v>0</v>
      </c>
      <c r="AH142" s="309">
        <f t="shared" si="121"/>
        <v>0</v>
      </c>
      <c r="AI142" s="318">
        <f t="shared" si="132"/>
        <v>501242.66791666666</v>
      </c>
      <c r="AJ142" s="319">
        <f t="shared" si="132"/>
        <v>0</v>
      </c>
      <c r="AK142" s="319">
        <f t="shared" si="132"/>
        <v>0</v>
      </c>
      <c r="AL142" s="320">
        <f t="shared" si="122"/>
        <v>0</v>
      </c>
      <c r="AM142" s="309">
        <f t="shared" si="123"/>
        <v>0</v>
      </c>
      <c r="AN142" s="319">
        <f t="shared" si="129"/>
        <v>0</v>
      </c>
      <c r="AO142" s="319">
        <f t="shared" si="130"/>
        <v>0</v>
      </c>
      <c r="AP142" s="319">
        <f t="shared" si="124"/>
        <v>0</v>
      </c>
      <c r="AQ142" s="173">
        <f t="shared" ref="AQ142:AQ204" si="137">SUM(AN142:AP142)</f>
        <v>0</v>
      </c>
      <c r="AR142" s="309">
        <f t="shared" si="125"/>
        <v>0</v>
      </c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 s="7"/>
      <c r="BH142" s="7"/>
      <c r="BI142" s="7"/>
      <c r="BJ142" s="7"/>
      <c r="BK142" s="7"/>
      <c r="BL142" s="7"/>
      <c r="BN142" s="278"/>
    </row>
    <row r="143" spans="1:66" s="16" customFormat="1" ht="12" customHeight="1" x14ac:dyDescent="0.25">
      <c r="A143" s="126">
        <v>14300081</v>
      </c>
      <c r="B143" s="86" t="str">
        <f t="shared" si="135"/>
        <v>14300081</v>
      </c>
      <c r="C143" s="86" t="s">
        <v>585</v>
      </c>
      <c r="D143" s="89" t="s">
        <v>1276</v>
      </c>
      <c r="E143" s="89"/>
      <c r="F143" s="86"/>
      <c r="G143" s="89"/>
      <c r="H143" s="75">
        <v>2963.11</v>
      </c>
      <c r="I143" s="75">
        <v>2963.11</v>
      </c>
      <c r="J143" s="75">
        <v>1540.38</v>
      </c>
      <c r="K143" s="75">
        <v>2973.6</v>
      </c>
      <c r="L143" s="75">
        <v>2973.6</v>
      </c>
      <c r="M143" s="75">
        <v>2973.6</v>
      </c>
      <c r="N143" s="75">
        <v>3546.88</v>
      </c>
      <c r="O143" s="75">
        <v>3116.91</v>
      </c>
      <c r="P143" s="75">
        <v>3116.91</v>
      </c>
      <c r="Q143" s="75">
        <v>4585.96</v>
      </c>
      <c r="R143" s="75">
        <v>4654.33</v>
      </c>
      <c r="S143" s="75">
        <v>4654.33</v>
      </c>
      <c r="T143" s="75">
        <v>3113.63</v>
      </c>
      <c r="U143" s="75"/>
      <c r="V143" s="75">
        <f t="shared" si="118"/>
        <v>3344.8316666666669</v>
      </c>
      <c r="W143" s="81"/>
      <c r="X143" s="80"/>
      <c r="Y143" s="92">
        <f t="shared" si="131"/>
        <v>3113.63</v>
      </c>
      <c r="Z143" s="319">
        <f t="shared" si="131"/>
        <v>0</v>
      </c>
      <c r="AA143" s="319">
        <f t="shared" si="131"/>
        <v>0</v>
      </c>
      <c r="AB143" s="320">
        <f t="shared" si="119"/>
        <v>0</v>
      </c>
      <c r="AC143" s="309">
        <f t="shared" si="120"/>
        <v>0</v>
      </c>
      <c r="AD143" s="319">
        <f t="shared" si="134"/>
        <v>0</v>
      </c>
      <c r="AE143" s="326">
        <f t="shared" si="127"/>
        <v>0</v>
      </c>
      <c r="AF143" s="320">
        <f t="shared" si="128"/>
        <v>0</v>
      </c>
      <c r="AG143" s="173">
        <f t="shared" si="136"/>
        <v>0</v>
      </c>
      <c r="AH143" s="309">
        <f t="shared" si="121"/>
        <v>0</v>
      </c>
      <c r="AI143" s="318">
        <f t="shared" si="132"/>
        <v>3344.8316666666669</v>
      </c>
      <c r="AJ143" s="319">
        <f t="shared" si="132"/>
        <v>0</v>
      </c>
      <c r="AK143" s="319">
        <f t="shared" si="132"/>
        <v>0</v>
      </c>
      <c r="AL143" s="320">
        <f t="shared" si="122"/>
        <v>0</v>
      </c>
      <c r="AM143" s="309">
        <f t="shared" si="123"/>
        <v>0</v>
      </c>
      <c r="AN143" s="319">
        <f t="shared" si="129"/>
        <v>0</v>
      </c>
      <c r="AO143" s="319">
        <f t="shared" si="130"/>
        <v>0</v>
      </c>
      <c r="AP143" s="319">
        <f t="shared" si="124"/>
        <v>0</v>
      </c>
      <c r="AQ143" s="173">
        <f t="shared" si="137"/>
        <v>0</v>
      </c>
      <c r="AR143" s="309">
        <f t="shared" si="125"/>
        <v>0</v>
      </c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 s="7"/>
      <c r="BH143" s="7"/>
      <c r="BI143" s="7"/>
      <c r="BJ143" s="7"/>
      <c r="BK143" s="7"/>
      <c r="BL143" s="7"/>
      <c r="BN143" s="278"/>
    </row>
    <row r="144" spans="1:66" s="16" customFormat="1" ht="12" customHeight="1" x14ac:dyDescent="0.25">
      <c r="A144" s="122">
        <v>14300082</v>
      </c>
      <c r="B144" s="87" t="str">
        <f t="shared" si="135"/>
        <v>14300082</v>
      </c>
      <c r="C144" s="74" t="s">
        <v>434</v>
      </c>
      <c r="D144" s="89" t="s">
        <v>1276</v>
      </c>
      <c r="E144" s="89"/>
      <c r="F144" s="74"/>
      <c r="G144" s="89"/>
      <c r="H144" s="75">
        <v>416476.1</v>
      </c>
      <c r="I144" s="75">
        <v>903879.07</v>
      </c>
      <c r="J144" s="75">
        <v>800215.98</v>
      </c>
      <c r="K144" s="75">
        <v>226649.33</v>
      </c>
      <c r="L144" s="75">
        <v>524114.87</v>
      </c>
      <c r="M144" s="75">
        <v>724450.54</v>
      </c>
      <c r="N144" s="75">
        <v>559067.46</v>
      </c>
      <c r="O144" s="75">
        <v>1010184.23</v>
      </c>
      <c r="P144" s="75">
        <v>619050.57999999996</v>
      </c>
      <c r="Q144" s="75">
        <v>819808.26</v>
      </c>
      <c r="R144" s="75">
        <v>1446050.58</v>
      </c>
      <c r="S144" s="75">
        <v>1041705.48</v>
      </c>
      <c r="T144" s="75">
        <v>811362.53</v>
      </c>
      <c r="U144" s="75"/>
      <c r="V144" s="75">
        <f t="shared" si="118"/>
        <v>774091.30791666673</v>
      </c>
      <c r="W144" s="81"/>
      <c r="X144" s="80"/>
      <c r="Y144" s="92">
        <f t="shared" si="131"/>
        <v>811362.53</v>
      </c>
      <c r="Z144" s="319">
        <f t="shared" si="131"/>
        <v>0</v>
      </c>
      <c r="AA144" s="319">
        <f t="shared" si="131"/>
        <v>0</v>
      </c>
      <c r="AB144" s="320">
        <f t="shared" si="119"/>
        <v>0</v>
      </c>
      <c r="AC144" s="309">
        <f t="shared" si="120"/>
        <v>0</v>
      </c>
      <c r="AD144" s="319">
        <f t="shared" si="134"/>
        <v>0</v>
      </c>
      <c r="AE144" s="326">
        <f t="shared" si="127"/>
        <v>0</v>
      </c>
      <c r="AF144" s="320">
        <f t="shared" si="128"/>
        <v>0</v>
      </c>
      <c r="AG144" s="173">
        <f t="shared" si="136"/>
        <v>0</v>
      </c>
      <c r="AH144" s="309">
        <f t="shared" si="121"/>
        <v>0</v>
      </c>
      <c r="AI144" s="318">
        <f t="shared" si="132"/>
        <v>774091.30791666673</v>
      </c>
      <c r="AJ144" s="319">
        <f t="shared" si="132"/>
        <v>0</v>
      </c>
      <c r="AK144" s="319">
        <f t="shared" si="132"/>
        <v>0</v>
      </c>
      <c r="AL144" s="320">
        <f t="shared" si="122"/>
        <v>0</v>
      </c>
      <c r="AM144" s="309">
        <f t="shared" si="123"/>
        <v>0</v>
      </c>
      <c r="AN144" s="319">
        <f t="shared" si="129"/>
        <v>0</v>
      </c>
      <c r="AO144" s="319">
        <f t="shared" si="130"/>
        <v>0</v>
      </c>
      <c r="AP144" s="319">
        <f t="shared" si="124"/>
        <v>0</v>
      </c>
      <c r="AQ144" s="173">
        <f t="shared" si="137"/>
        <v>0</v>
      </c>
      <c r="AR144" s="309">
        <f t="shared" si="125"/>
        <v>0</v>
      </c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 s="7"/>
      <c r="BH144" s="7"/>
      <c r="BI144" s="7"/>
      <c r="BJ144" s="7"/>
      <c r="BK144" s="7"/>
      <c r="BL144" s="7"/>
      <c r="BN144" s="278"/>
    </row>
    <row r="145" spans="1:66" s="16" customFormat="1" ht="12" customHeight="1" x14ac:dyDescent="0.25">
      <c r="A145" s="122">
        <v>14300141</v>
      </c>
      <c r="B145" s="87" t="str">
        <f t="shared" si="135"/>
        <v>14300141</v>
      </c>
      <c r="C145" s="74" t="s">
        <v>586</v>
      </c>
      <c r="D145" s="89" t="s">
        <v>1276</v>
      </c>
      <c r="E145" s="89"/>
      <c r="F145" s="74"/>
      <c r="G145" s="89"/>
      <c r="H145" s="75">
        <v>9033478.4100000001</v>
      </c>
      <c r="I145" s="75">
        <v>13336828.52</v>
      </c>
      <c r="J145" s="75">
        <v>22216442.260000002</v>
      </c>
      <c r="K145" s="75">
        <v>15900707.550000001</v>
      </c>
      <c r="L145" s="75">
        <v>19597947.219999999</v>
      </c>
      <c r="M145" s="75">
        <v>14130559.98</v>
      </c>
      <c r="N145" s="75">
        <v>16604848.949999999</v>
      </c>
      <c r="O145" s="75">
        <v>10910100.99</v>
      </c>
      <c r="P145" s="75">
        <v>16309332.76</v>
      </c>
      <c r="Q145" s="75">
        <v>13567938.970000001</v>
      </c>
      <c r="R145" s="75">
        <v>12407581.449999999</v>
      </c>
      <c r="S145" s="75">
        <v>12282974.130000001</v>
      </c>
      <c r="T145" s="75">
        <v>16957452.039999999</v>
      </c>
      <c r="U145" s="75"/>
      <c r="V145" s="75">
        <f t="shared" si="118"/>
        <v>15021727.33375</v>
      </c>
      <c r="W145" s="81"/>
      <c r="X145" s="80"/>
      <c r="Y145" s="92">
        <f t="shared" si="131"/>
        <v>16957452.039999999</v>
      </c>
      <c r="Z145" s="319">
        <f t="shared" si="131"/>
        <v>0</v>
      </c>
      <c r="AA145" s="319">
        <f t="shared" si="131"/>
        <v>0</v>
      </c>
      <c r="AB145" s="320">
        <f t="shared" si="119"/>
        <v>0</v>
      </c>
      <c r="AC145" s="309">
        <f t="shared" si="120"/>
        <v>0</v>
      </c>
      <c r="AD145" s="319">
        <f t="shared" si="134"/>
        <v>0</v>
      </c>
      <c r="AE145" s="326">
        <f t="shared" si="127"/>
        <v>0</v>
      </c>
      <c r="AF145" s="320">
        <f t="shared" si="128"/>
        <v>0</v>
      </c>
      <c r="AG145" s="173">
        <f t="shared" si="136"/>
        <v>0</v>
      </c>
      <c r="AH145" s="309">
        <f t="shared" si="121"/>
        <v>0</v>
      </c>
      <c r="AI145" s="318">
        <f t="shared" si="132"/>
        <v>15021727.33375</v>
      </c>
      <c r="AJ145" s="319">
        <f t="shared" si="132"/>
        <v>0</v>
      </c>
      <c r="AK145" s="319">
        <f t="shared" si="132"/>
        <v>0</v>
      </c>
      <c r="AL145" s="320">
        <f t="shared" si="122"/>
        <v>0</v>
      </c>
      <c r="AM145" s="309">
        <f t="shared" si="123"/>
        <v>0</v>
      </c>
      <c r="AN145" s="319">
        <f t="shared" si="129"/>
        <v>0</v>
      </c>
      <c r="AO145" s="319">
        <f t="shared" si="130"/>
        <v>0</v>
      </c>
      <c r="AP145" s="319">
        <f t="shared" si="124"/>
        <v>0</v>
      </c>
      <c r="AQ145" s="173">
        <f t="shared" si="137"/>
        <v>0</v>
      </c>
      <c r="AR145" s="309">
        <f t="shared" si="125"/>
        <v>0</v>
      </c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 s="7"/>
      <c r="BH145" s="7"/>
      <c r="BI145" s="7"/>
      <c r="BJ145" s="7"/>
      <c r="BK145" s="7"/>
      <c r="BL145" s="7"/>
      <c r="BN145" s="279"/>
    </row>
    <row r="146" spans="1:66" s="16" customFormat="1" ht="12" customHeight="1" x14ac:dyDescent="0.25">
      <c r="A146" s="122">
        <v>14300151</v>
      </c>
      <c r="B146" s="87" t="str">
        <f t="shared" si="135"/>
        <v>14300151</v>
      </c>
      <c r="C146" s="74" t="s">
        <v>587</v>
      </c>
      <c r="D146" s="89" t="s">
        <v>1276</v>
      </c>
      <c r="E146" s="89"/>
      <c r="F146" s="74"/>
      <c r="G146" s="89"/>
      <c r="H146" s="75">
        <v>1077189.82</v>
      </c>
      <c r="I146" s="75">
        <v>1144197.92</v>
      </c>
      <c r="J146" s="75">
        <v>1394971.66</v>
      </c>
      <c r="K146" s="75">
        <v>1056145.45</v>
      </c>
      <c r="L146" s="75">
        <v>1109515.69</v>
      </c>
      <c r="M146" s="75">
        <v>1239200.78</v>
      </c>
      <c r="N146" s="75">
        <v>1531824.36</v>
      </c>
      <c r="O146" s="75">
        <v>1111547.18</v>
      </c>
      <c r="P146" s="75">
        <v>1190364.8500000001</v>
      </c>
      <c r="Q146" s="75">
        <v>1140512.6000000001</v>
      </c>
      <c r="R146" s="75">
        <v>1142835.51</v>
      </c>
      <c r="S146" s="75">
        <v>1142095.79</v>
      </c>
      <c r="T146" s="75">
        <v>1558411.98</v>
      </c>
      <c r="U146" s="75"/>
      <c r="V146" s="75">
        <f t="shared" si="118"/>
        <v>1210084.3908333334</v>
      </c>
      <c r="W146" s="81"/>
      <c r="X146" s="80"/>
      <c r="Y146" s="92">
        <f t="shared" si="131"/>
        <v>1558411.98</v>
      </c>
      <c r="Z146" s="319">
        <f t="shared" si="131"/>
        <v>0</v>
      </c>
      <c r="AA146" s="319">
        <f t="shared" si="131"/>
        <v>0</v>
      </c>
      <c r="AB146" s="320">
        <f t="shared" si="119"/>
        <v>0</v>
      </c>
      <c r="AC146" s="309">
        <f t="shared" si="120"/>
        <v>0</v>
      </c>
      <c r="AD146" s="319">
        <f t="shared" si="134"/>
        <v>0</v>
      </c>
      <c r="AE146" s="326">
        <f t="shared" si="127"/>
        <v>0</v>
      </c>
      <c r="AF146" s="320">
        <f t="shared" si="128"/>
        <v>0</v>
      </c>
      <c r="AG146" s="173">
        <f t="shared" si="136"/>
        <v>0</v>
      </c>
      <c r="AH146" s="309">
        <f t="shared" si="121"/>
        <v>0</v>
      </c>
      <c r="AI146" s="318">
        <f t="shared" si="132"/>
        <v>1210084.3908333334</v>
      </c>
      <c r="AJ146" s="319">
        <f t="shared" si="132"/>
        <v>0</v>
      </c>
      <c r="AK146" s="319">
        <f t="shared" si="132"/>
        <v>0</v>
      </c>
      <c r="AL146" s="320">
        <f t="shared" si="122"/>
        <v>0</v>
      </c>
      <c r="AM146" s="309">
        <f t="shared" si="123"/>
        <v>0</v>
      </c>
      <c r="AN146" s="319">
        <f t="shared" si="129"/>
        <v>0</v>
      </c>
      <c r="AO146" s="319">
        <f t="shared" si="130"/>
        <v>0</v>
      </c>
      <c r="AP146" s="319">
        <f t="shared" si="124"/>
        <v>0</v>
      </c>
      <c r="AQ146" s="173">
        <f t="shared" si="137"/>
        <v>0</v>
      </c>
      <c r="AR146" s="309">
        <f t="shared" si="125"/>
        <v>0</v>
      </c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 s="7"/>
      <c r="BH146" s="7"/>
      <c r="BI146" s="7"/>
      <c r="BJ146" s="7"/>
      <c r="BK146" s="7"/>
      <c r="BL146" s="7"/>
      <c r="BN146" s="278"/>
    </row>
    <row r="147" spans="1:66" s="16" customFormat="1" ht="12" customHeight="1" x14ac:dyDescent="0.25">
      <c r="A147" s="122">
        <v>14300171</v>
      </c>
      <c r="B147" s="87" t="str">
        <f t="shared" si="135"/>
        <v>14300171</v>
      </c>
      <c r="C147" s="74" t="s">
        <v>588</v>
      </c>
      <c r="D147" s="89" t="s">
        <v>1276</v>
      </c>
      <c r="E147" s="89"/>
      <c r="F147" s="74"/>
      <c r="G147" s="89"/>
      <c r="H147" s="75">
        <v>10806720</v>
      </c>
      <c r="I147" s="75">
        <v>10060751.119999999</v>
      </c>
      <c r="J147" s="75">
        <v>10313799.08</v>
      </c>
      <c r="K147" s="75">
        <v>10455060.949999999</v>
      </c>
      <c r="L147" s="75">
        <v>10356578.380000001</v>
      </c>
      <c r="M147" s="75">
        <v>11712103.220000001</v>
      </c>
      <c r="N147" s="75">
        <v>14568251.74</v>
      </c>
      <c r="O147" s="75">
        <v>17793065.149999999</v>
      </c>
      <c r="P147" s="75">
        <v>18228003.059999999</v>
      </c>
      <c r="Q147" s="75">
        <v>17016691.010000002</v>
      </c>
      <c r="R147" s="75">
        <v>15278132.789999999</v>
      </c>
      <c r="S147" s="75">
        <v>12513813.59</v>
      </c>
      <c r="T147" s="75">
        <v>10806720</v>
      </c>
      <c r="U147" s="75"/>
      <c r="V147" s="75">
        <f t="shared" si="118"/>
        <v>13258580.840833334</v>
      </c>
      <c r="W147" s="81"/>
      <c r="X147" s="80"/>
      <c r="Y147" s="92">
        <f t="shared" si="131"/>
        <v>10806720</v>
      </c>
      <c r="Z147" s="319">
        <f t="shared" si="131"/>
        <v>0</v>
      </c>
      <c r="AA147" s="319">
        <f t="shared" si="131"/>
        <v>0</v>
      </c>
      <c r="AB147" s="320">
        <f t="shared" si="119"/>
        <v>0</v>
      </c>
      <c r="AC147" s="309">
        <f t="shared" si="120"/>
        <v>0</v>
      </c>
      <c r="AD147" s="319">
        <f t="shared" si="134"/>
        <v>0</v>
      </c>
      <c r="AE147" s="326">
        <f t="shared" si="127"/>
        <v>0</v>
      </c>
      <c r="AF147" s="320">
        <f t="shared" si="128"/>
        <v>0</v>
      </c>
      <c r="AG147" s="173">
        <f t="shared" si="136"/>
        <v>0</v>
      </c>
      <c r="AH147" s="309">
        <f t="shared" si="121"/>
        <v>0</v>
      </c>
      <c r="AI147" s="318">
        <f t="shared" si="132"/>
        <v>13258580.840833334</v>
      </c>
      <c r="AJ147" s="319">
        <f t="shared" si="132"/>
        <v>0</v>
      </c>
      <c r="AK147" s="319">
        <f t="shared" si="132"/>
        <v>0</v>
      </c>
      <c r="AL147" s="320">
        <f t="shared" si="122"/>
        <v>0</v>
      </c>
      <c r="AM147" s="309">
        <f t="shared" si="123"/>
        <v>0</v>
      </c>
      <c r="AN147" s="319">
        <f t="shared" si="129"/>
        <v>0</v>
      </c>
      <c r="AO147" s="319">
        <f t="shared" si="130"/>
        <v>0</v>
      </c>
      <c r="AP147" s="319">
        <f t="shared" si="124"/>
        <v>0</v>
      </c>
      <c r="AQ147" s="173">
        <f t="shared" si="137"/>
        <v>0</v>
      </c>
      <c r="AR147" s="309">
        <f t="shared" si="125"/>
        <v>0</v>
      </c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 s="7"/>
      <c r="BH147" s="7"/>
      <c r="BI147" s="7"/>
      <c r="BJ147" s="7"/>
      <c r="BK147" s="7"/>
      <c r="BL147" s="7"/>
      <c r="BN147" s="278"/>
    </row>
    <row r="148" spans="1:66" s="16" customFormat="1" ht="12" customHeight="1" x14ac:dyDescent="0.25">
      <c r="A148" s="122">
        <v>14300241</v>
      </c>
      <c r="B148" s="87" t="str">
        <f t="shared" si="135"/>
        <v>14300241</v>
      </c>
      <c r="C148" s="74" t="s">
        <v>533</v>
      </c>
      <c r="D148" s="89" t="s">
        <v>158</v>
      </c>
      <c r="E148" s="89"/>
      <c r="F148" s="74"/>
      <c r="G148" s="89"/>
      <c r="H148" s="75">
        <v>674926.65</v>
      </c>
      <c r="I148" s="75">
        <v>674926.65</v>
      </c>
      <c r="J148" s="75">
        <v>674926.65</v>
      </c>
      <c r="K148" s="75">
        <v>674926.65</v>
      </c>
      <c r="L148" s="75">
        <v>674926.65</v>
      </c>
      <c r="M148" s="75">
        <v>674926.65</v>
      </c>
      <c r="N148" s="75">
        <v>674926.65</v>
      </c>
      <c r="O148" s="75">
        <v>750.45</v>
      </c>
      <c r="P148" s="75">
        <v>750.45</v>
      </c>
      <c r="Q148" s="75">
        <v>750.45</v>
      </c>
      <c r="R148" s="75">
        <v>750.45</v>
      </c>
      <c r="S148" s="75">
        <v>30000.45</v>
      </c>
      <c r="T148" s="75">
        <v>46500.45</v>
      </c>
      <c r="U148" s="75"/>
      <c r="V148" s="75">
        <f t="shared" si="118"/>
        <v>370272.97500000009</v>
      </c>
      <c r="W148" s="81"/>
      <c r="X148" s="80"/>
      <c r="Y148" s="92">
        <f t="shared" ref="Y148:AA165" si="138">IF($D148=Y$5,$T148,0)</f>
        <v>0</v>
      </c>
      <c r="Z148" s="319">
        <f t="shared" si="138"/>
        <v>0</v>
      </c>
      <c r="AA148" s="319">
        <f t="shared" si="138"/>
        <v>0</v>
      </c>
      <c r="AB148" s="320">
        <f t="shared" si="119"/>
        <v>46500.45</v>
      </c>
      <c r="AC148" s="309">
        <f t="shared" si="120"/>
        <v>0</v>
      </c>
      <c r="AD148" s="319">
        <f t="shared" si="134"/>
        <v>0</v>
      </c>
      <c r="AE148" s="326">
        <f t="shared" si="127"/>
        <v>0</v>
      </c>
      <c r="AF148" s="320">
        <f t="shared" si="128"/>
        <v>46500.45</v>
      </c>
      <c r="AG148" s="173">
        <f t="shared" si="136"/>
        <v>46500.45</v>
      </c>
      <c r="AH148" s="309">
        <f t="shared" si="121"/>
        <v>0</v>
      </c>
      <c r="AI148" s="318">
        <f t="shared" ref="AI148:AK163" si="139">IF($D148=AI$5,$V148,0)</f>
        <v>0</v>
      </c>
      <c r="AJ148" s="319">
        <f t="shared" si="139"/>
        <v>0</v>
      </c>
      <c r="AK148" s="319">
        <f t="shared" si="139"/>
        <v>0</v>
      </c>
      <c r="AL148" s="320">
        <f t="shared" si="122"/>
        <v>370272.97500000009</v>
      </c>
      <c r="AM148" s="309">
        <f t="shared" si="123"/>
        <v>0</v>
      </c>
      <c r="AN148" s="319">
        <f t="shared" si="129"/>
        <v>0</v>
      </c>
      <c r="AO148" s="319">
        <f t="shared" si="130"/>
        <v>0</v>
      </c>
      <c r="AP148" s="319">
        <f t="shared" si="124"/>
        <v>370272.97500000009</v>
      </c>
      <c r="AQ148" s="173">
        <f t="shared" si="137"/>
        <v>370272.97500000009</v>
      </c>
      <c r="AR148" s="309">
        <f t="shared" si="125"/>
        <v>0</v>
      </c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 s="7"/>
      <c r="BH148" s="7"/>
      <c r="BI148" s="7"/>
      <c r="BJ148" s="7"/>
      <c r="BK148" s="7"/>
      <c r="BL148" s="7"/>
      <c r="BN148" s="278"/>
    </row>
    <row r="149" spans="1:66" s="16" customFormat="1" ht="12" customHeight="1" x14ac:dyDescent="0.25">
      <c r="A149" s="122">
        <v>14300253</v>
      </c>
      <c r="B149" s="87" t="str">
        <f t="shared" si="135"/>
        <v>14300253</v>
      </c>
      <c r="C149" s="74" t="s">
        <v>589</v>
      </c>
      <c r="D149" s="89" t="s">
        <v>1276</v>
      </c>
      <c r="E149" s="89"/>
      <c r="F149" s="74"/>
      <c r="G149" s="89"/>
      <c r="H149" s="75">
        <v>13526937.51</v>
      </c>
      <c r="I149" s="75">
        <v>197089.69</v>
      </c>
      <c r="J149" s="75">
        <v>197089.69</v>
      </c>
      <c r="K149" s="75">
        <v>197089.69</v>
      </c>
      <c r="L149" s="75">
        <v>197089.69</v>
      </c>
      <c r="M149" s="75">
        <v>197089.69</v>
      </c>
      <c r="N149" s="75">
        <v>646148.41</v>
      </c>
      <c r="O149" s="75">
        <v>505355.85</v>
      </c>
      <c r="P149" s="75">
        <v>308266.15999999997</v>
      </c>
      <c r="Q149" s="75">
        <v>1077082.92</v>
      </c>
      <c r="R149" s="75">
        <v>744276.16</v>
      </c>
      <c r="S149" s="75">
        <v>744276.16</v>
      </c>
      <c r="T149" s="75">
        <v>436010</v>
      </c>
      <c r="U149" s="75"/>
      <c r="V149" s="75">
        <f t="shared" si="118"/>
        <v>999360.65541666665</v>
      </c>
      <c r="W149" s="81"/>
      <c r="X149" s="80"/>
      <c r="Y149" s="92">
        <f t="shared" si="138"/>
        <v>436010</v>
      </c>
      <c r="Z149" s="319">
        <f t="shared" si="138"/>
        <v>0</v>
      </c>
      <c r="AA149" s="319">
        <f t="shared" si="138"/>
        <v>0</v>
      </c>
      <c r="AB149" s="320">
        <f t="shared" si="119"/>
        <v>0</v>
      </c>
      <c r="AC149" s="309">
        <f t="shared" si="120"/>
        <v>0</v>
      </c>
      <c r="AD149" s="319">
        <f t="shared" si="134"/>
        <v>0</v>
      </c>
      <c r="AE149" s="326">
        <f t="shared" si="127"/>
        <v>0</v>
      </c>
      <c r="AF149" s="320">
        <f t="shared" si="128"/>
        <v>0</v>
      </c>
      <c r="AG149" s="173">
        <f t="shared" si="136"/>
        <v>0</v>
      </c>
      <c r="AH149" s="309">
        <f t="shared" si="121"/>
        <v>0</v>
      </c>
      <c r="AI149" s="318">
        <f t="shared" si="139"/>
        <v>999360.65541666665</v>
      </c>
      <c r="AJ149" s="319">
        <f t="shared" si="139"/>
        <v>0</v>
      </c>
      <c r="AK149" s="319">
        <f t="shared" si="139"/>
        <v>0</v>
      </c>
      <c r="AL149" s="320">
        <f t="shared" si="122"/>
        <v>0</v>
      </c>
      <c r="AM149" s="309">
        <f t="shared" si="123"/>
        <v>0</v>
      </c>
      <c r="AN149" s="319">
        <f t="shared" si="129"/>
        <v>0</v>
      </c>
      <c r="AO149" s="319">
        <f t="shared" si="130"/>
        <v>0</v>
      </c>
      <c r="AP149" s="319">
        <f t="shared" si="124"/>
        <v>0</v>
      </c>
      <c r="AQ149" s="173">
        <f t="shared" si="137"/>
        <v>0</v>
      </c>
      <c r="AR149" s="309">
        <f t="shared" si="125"/>
        <v>0</v>
      </c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 s="7"/>
      <c r="BH149" s="7"/>
      <c r="BI149" s="7"/>
      <c r="BJ149" s="7"/>
      <c r="BK149" s="7"/>
      <c r="BL149" s="7"/>
      <c r="BN149" s="278"/>
    </row>
    <row r="150" spans="1:66" s="16" customFormat="1" ht="12" customHeight="1" x14ac:dyDescent="0.25">
      <c r="A150" s="122">
        <v>14300261</v>
      </c>
      <c r="B150" s="87" t="str">
        <f t="shared" si="135"/>
        <v>14300261</v>
      </c>
      <c r="C150" s="74" t="s">
        <v>431</v>
      </c>
      <c r="D150" s="89" t="s">
        <v>158</v>
      </c>
      <c r="E150" s="89"/>
      <c r="F150" s="74"/>
      <c r="G150" s="89"/>
      <c r="H150" s="75">
        <v>3631489.5</v>
      </c>
      <c r="I150" s="75">
        <v>3616859.5</v>
      </c>
      <c r="J150" s="75">
        <v>3602163.5</v>
      </c>
      <c r="K150" s="75">
        <v>3587172.5</v>
      </c>
      <c r="L150" s="75">
        <v>3572408.5</v>
      </c>
      <c r="M150" s="75">
        <v>3557351.5</v>
      </c>
      <c r="N150" s="75">
        <v>3542454.5</v>
      </c>
      <c r="O150" s="75">
        <v>3527554.5</v>
      </c>
      <c r="P150" s="75">
        <v>3511923.5</v>
      </c>
      <c r="Q150" s="75">
        <v>3496891.5</v>
      </c>
      <c r="R150" s="75">
        <v>3481634.5</v>
      </c>
      <c r="S150" s="75">
        <v>3466530.5</v>
      </c>
      <c r="T150" s="75">
        <v>3451145.5</v>
      </c>
      <c r="U150" s="75"/>
      <c r="V150" s="75">
        <f t="shared" si="118"/>
        <v>3542021.8333333335</v>
      </c>
      <c r="W150" s="108"/>
      <c r="X150" s="84"/>
      <c r="Y150" s="92">
        <f t="shared" si="138"/>
        <v>0</v>
      </c>
      <c r="Z150" s="319">
        <f t="shared" si="138"/>
        <v>0</v>
      </c>
      <c r="AA150" s="319">
        <f t="shared" si="138"/>
        <v>0</v>
      </c>
      <c r="AB150" s="320">
        <f t="shared" si="119"/>
        <v>3451145.5</v>
      </c>
      <c r="AC150" s="309">
        <f t="shared" si="120"/>
        <v>0</v>
      </c>
      <c r="AD150" s="319">
        <f t="shared" si="134"/>
        <v>0</v>
      </c>
      <c r="AE150" s="326">
        <f t="shared" si="127"/>
        <v>0</v>
      </c>
      <c r="AF150" s="320">
        <f t="shared" si="128"/>
        <v>3451145.5</v>
      </c>
      <c r="AG150" s="173">
        <f t="shared" si="136"/>
        <v>3451145.5</v>
      </c>
      <c r="AH150" s="309">
        <f t="shared" si="121"/>
        <v>0</v>
      </c>
      <c r="AI150" s="318">
        <f t="shared" si="139"/>
        <v>0</v>
      </c>
      <c r="AJ150" s="319">
        <f t="shared" si="139"/>
        <v>0</v>
      </c>
      <c r="AK150" s="319">
        <f t="shared" si="139"/>
        <v>0</v>
      </c>
      <c r="AL150" s="320">
        <f t="shared" si="122"/>
        <v>3542021.8333333335</v>
      </c>
      <c r="AM150" s="309">
        <f t="shared" si="123"/>
        <v>0</v>
      </c>
      <c r="AN150" s="319">
        <f t="shared" si="129"/>
        <v>0</v>
      </c>
      <c r="AO150" s="319">
        <f t="shared" si="130"/>
        <v>0</v>
      </c>
      <c r="AP150" s="319">
        <f t="shared" si="124"/>
        <v>3542021.8333333335</v>
      </c>
      <c r="AQ150" s="173">
        <f t="shared" si="137"/>
        <v>3542021.8333333335</v>
      </c>
      <c r="AR150" s="309">
        <f t="shared" si="125"/>
        <v>0</v>
      </c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 s="7"/>
      <c r="BH150" s="7"/>
      <c r="BI150" s="7"/>
      <c r="BJ150" s="7"/>
      <c r="BK150" s="7"/>
      <c r="BL150" s="7"/>
      <c r="BN150" s="278"/>
    </row>
    <row r="151" spans="1:66" s="16" customFormat="1" ht="12" customHeight="1" x14ac:dyDescent="0.25">
      <c r="A151" s="122">
        <v>14300323</v>
      </c>
      <c r="B151" s="87" t="str">
        <f t="shared" si="135"/>
        <v>14300323</v>
      </c>
      <c r="C151" s="74" t="s">
        <v>214</v>
      </c>
      <c r="D151" s="89" t="s">
        <v>1276</v>
      </c>
      <c r="E151" s="89"/>
      <c r="F151" s="74"/>
      <c r="G151" s="89"/>
      <c r="H151" s="75">
        <v>2891.7</v>
      </c>
      <c r="I151" s="75">
        <v>2506.98</v>
      </c>
      <c r="J151" s="75">
        <v>4348.62</v>
      </c>
      <c r="K151" s="75">
        <v>4345.28</v>
      </c>
      <c r="L151" s="75">
        <v>0</v>
      </c>
      <c r="M151" s="75">
        <v>0</v>
      </c>
      <c r="N151" s="75">
        <v>1192.99</v>
      </c>
      <c r="O151" s="75">
        <v>656.56</v>
      </c>
      <c r="P151" s="75">
        <v>0</v>
      </c>
      <c r="Q151" s="75">
        <v>9298.8799999999992</v>
      </c>
      <c r="R151" s="75">
        <v>3778.28</v>
      </c>
      <c r="S151" s="75">
        <v>92.95</v>
      </c>
      <c r="T151" s="75">
        <v>1781.02</v>
      </c>
      <c r="U151" s="75"/>
      <c r="V151" s="75">
        <f t="shared" si="118"/>
        <v>2379.7416666666663</v>
      </c>
      <c r="W151" s="81"/>
      <c r="X151" s="80"/>
      <c r="Y151" s="92">
        <f t="shared" si="138"/>
        <v>1781.02</v>
      </c>
      <c r="Z151" s="319">
        <f t="shared" si="138"/>
        <v>0</v>
      </c>
      <c r="AA151" s="319">
        <f t="shared" si="138"/>
        <v>0</v>
      </c>
      <c r="AB151" s="320">
        <f t="shared" si="119"/>
        <v>0</v>
      </c>
      <c r="AC151" s="309">
        <f t="shared" si="120"/>
        <v>0</v>
      </c>
      <c r="AD151" s="319">
        <f t="shared" si="134"/>
        <v>0</v>
      </c>
      <c r="AE151" s="326">
        <f t="shared" si="127"/>
        <v>0</v>
      </c>
      <c r="AF151" s="320">
        <f t="shared" si="128"/>
        <v>0</v>
      </c>
      <c r="AG151" s="173">
        <f t="shared" si="136"/>
        <v>0</v>
      </c>
      <c r="AH151" s="309">
        <f t="shared" si="121"/>
        <v>0</v>
      </c>
      <c r="AI151" s="318">
        <f t="shared" si="139"/>
        <v>2379.7416666666663</v>
      </c>
      <c r="AJ151" s="319">
        <f t="shared" si="139"/>
        <v>0</v>
      </c>
      <c r="AK151" s="319">
        <f t="shared" si="139"/>
        <v>0</v>
      </c>
      <c r="AL151" s="320">
        <f t="shared" si="122"/>
        <v>0</v>
      </c>
      <c r="AM151" s="309">
        <f t="shared" si="123"/>
        <v>0</v>
      </c>
      <c r="AN151" s="319">
        <f t="shared" si="129"/>
        <v>0</v>
      </c>
      <c r="AO151" s="319">
        <f t="shared" si="130"/>
        <v>0</v>
      </c>
      <c r="AP151" s="319">
        <f t="shared" si="124"/>
        <v>0</v>
      </c>
      <c r="AQ151" s="173">
        <f t="shared" si="137"/>
        <v>0</v>
      </c>
      <c r="AR151" s="309">
        <f t="shared" si="125"/>
        <v>0</v>
      </c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 s="7"/>
      <c r="BH151" s="7"/>
      <c r="BI151" s="7"/>
      <c r="BJ151" s="7"/>
      <c r="BK151" s="7"/>
      <c r="BL151" s="7"/>
      <c r="BN151" s="278"/>
    </row>
    <row r="152" spans="1:66" s="16" customFormat="1" ht="12" customHeight="1" x14ac:dyDescent="0.25">
      <c r="A152" s="122">
        <v>14300333</v>
      </c>
      <c r="B152" s="87" t="str">
        <f t="shared" si="135"/>
        <v>14300333</v>
      </c>
      <c r="C152" s="74" t="s">
        <v>590</v>
      </c>
      <c r="D152" s="89" t="s">
        <v>1276</v>
      </c>
      <c r="E152" s="89"/>
      <c r="F152" s="74"/>
      <c r="G152" s="89"/>
      <c r="H152" s="75">
        <v>20362.62</v>
      </c>
      <c r="I152" s="75">
        <v>16758.14</v>
      </c>
      <c r="J152" s="75">
        <v>16758.14</v>
      </c>
      <c r="K152" s="75">
        <v>16575.68</v>
      </c>
      <c r="L152" s="75">
        <v>16575.68</v>
      </c>
      <c r="M152" s="75">
        <v>16575.68</v>
      </c>
      <c r="N152" s="75">
        <v>16575.68</v>
      </c>
      <c r="O152" s="75">
        <v>16575.68</v>
      </c>
      <c r="P152" s="75">
        <v>16575.68</v>
      </c>
      <c r="Q152" s="75">
        <v>16575.68</v>
      </c>
      <c r="R152" s="75">
        <v>16575.68</v>
      </c>
      <c r="S152" s="75">
        <v>16575.68</v>
      </c>
      <c r="T152" s="75">
        <v>16575.68</v>
      </c>
      <c r="U152" s="75"/>
      <c r="V152" s="75">
        <f t="shared" si="118"/>
        <v>16763.879166666662</v>
      </c>
      <c r="W152" s="81"/>
      <c r="X152" s="80"/>
      <c r="Y152" s="92">
        <f t="shared" si="138"/>
        <v>16575.68</v>
      </c>
      <c r="Z152" s="319">
        <f t="shared" si="138"/>
        <v>0</v>
      </c>
      <c r="AA152" s="319">
        <f t="shared" si="138"/>
        <v>0</v>
      </c>
      <c r="AB152" s="320">
        <f t="shared" si="119"/>
        <v>0</v>
      </c>
      <c r="AC152" s="309">
        <f t="shared" si="120"/>
        <v>0</v>
      </c>
      <c r="AD152" s="319">
        <f t="shared" si="134"/>
        <v>0</v>
      </c>
      <c r="AE152" s="326">
        <f t="shared" si="127"/>
        <v>0</v>
      </c>
      <c r="AF152" s="320">
        <f t="shared" si="128"/>
        <v>0</v>
      </c>
      <c r="AG152" s="173">
        <f t="shared" si="136"/>
        <v>0</v>
      </c>
      <c r="AH152" s="309">
        <f t="shared" si="121"/>
        <v>0</v>
      </c>
      <c r="AI152" s="318">
        <f t="shared" si="139"/>
        <v>16763.879166666662</v>
      </c>
      <c r="AJ152" s="319">
        <f t="shared" si="139"/>
        <v>0</v>
      </c>
      <c r="AK152" s="319">
        <f t="shared" si="139"/>
        <v>0</v>
      </c>
      <c r="AL152" s="320">
        <f t="shared" si="122"/>
        <v>0</v>
      </c>
      <c r="AM152" s="309">
        <f t="shared" si="123"/>
        <v>0</v>
      </c>
      <c r="AN152" s="319">
        <f t="shared" si="129"/>
        <v>0</v>
      </c>
      <c r="AO152" s="319">
        <f t="shared" si="130"/>
        <v>0</v>
      </c>
      <c r="AP152" s="319">
        <f t="shared" si="124"/>
        <v>0</v>
      </c>
      <c r="AQ152" s="173">
        <f t="shared" si="137"/>
        <v>0</v>
      </c>
      <c r="AR152" s="309">
        <f t="shared" si="125"/>
        <v>0</v>
      </c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 s="7"/>
      <c r="BH152" s="7"/>
      <c r="BI152" s="7"/>
      <c r="BJ152" s="7"/>
      <c r="BK152" s="7"/>
      <c r="BL152" s="7"/>
      <c r="BN152" s="278"/>
    </row>
    <row r="153" spans="1:66" s="16" customFormat="1" ht="12" customHeight="1" x14ac:dyDescent="0.25">
      <c r="A153" s="122">
        <v>14300341</v>
      </c>
      <c r="B153" s="87" t="str">
        <f t="shared" si="135"/>
        <v>14300341</v>
      </c>
      <c r="C153" s="74" t="s">
        <v>733</v>
      </c>
      <c r="D153" s="89" t="s">
        <v>1276</v>
      </c>
      <c r="E153" s="89"/>
      <c r="F153" s="74"/>
      <c r="G153" s="89"/>
      <c r="H153" s="75">
        <v>363337.02</v>
      </c>
      <c r="I153" s="75">
        <v>396247.57</v>
      </c>
      <c r="J153" s="75">
        <v>1449361.24</v>
      </c>
      <c r="K153" s="75">
        <v>45379.79</v>
      </c>
      <c r="L153" s="75">
        <v>378336.29</v>
      </c>
      <c r="M153" s="75">
        <v>560325.06999999995</v>
      </c>
      <c r="N153" s="75">
        <v>204017.02</v>
      </c>
      <c r="O153" s="75">
        <v>1275720.97</v>
      </c>
      <c r="P153" s="75">
        <v>697599.85</v>
      </c>
      <c r="Q153" s="75">
        <v>161845.17000000001</v>
      </c>
      <c r="R153" s="75">
        <v>336585.86</v>
      </c>
      <c r="S153" s="75">
        <v>214039.11</v>
      </c>
      <c r="T153" s="75">
        <v>1675671.33</v>
      </c>
      <c r="U153" s="75"/>
      <c r="V153" s="75">
        <f t="shared" si="118"/>
        <v>561580.17625000002</v>
      </c>
      <c r="W153" s="81"/>
      <c r="X153" s="80"/>
      <c r="Y153" s="92">
        <f t="shared" si="138"/>
        <v>1675671.33</v>
      </c>
      <c r="Z153" s="319">
        <f t="shared" si="138"/>
        <v>0</v>
      </c>
      <c r="AA153" s="319">
        <f t="shared" si="138"/>
        <v>0</v>
      </c>
      <c r="AB153" s="320">
        <f t="shared" si="119"/>
        <v>0</v>
      </c>
      <c r="AC153" s="309">
        <f t="shared" si="120"/>
        <v>0</v>
      </c>
      <c r="AD153" s="319">
        <f t="shared" si="134"/>
        <v>0</v>
      </c>
      <c r="AE153" s="326">
        <f t="shared" si="127"/>
        <v>0</v>
      </c>
      <c r="AF153" s="320">
        <f t="shared" si="128"/>
        <v>0</v>
      </c>
      <c r="AG153" s="173">
        <f t="shared" si="136"/>
        <v>0</v>
      </c>
      <c r="AH153" s="309">
        <f t="shared" si="121"/>
        <v>0</v>
      </c>
      <c r="AI153" s="318">
        <f t="shared" si="139"/>
        <v>561580.17625000002</v>
      </c>
      <c r="AJ153" s="319">
        <f t="shared" si="139"/>
        <v>0</v>
      </c>
      <c r="AK153" s="319">
        <f t="shared" si="139"/>
        <v>0</v>
      </c>
      <c r="AL153" s="320">
        <f t="shared" si="122"/>
        <v>0</v>
      </c>
      <c r="AM153" s="309">
        <f t="shared" si="123"/>
        <v>0</v>
      </c>
      <c r="AN153" s="319">
        <f t="shared" si="129"/>
        <v>0</v>
      </c>
      <c r="AO153" s="319">
        <f t="shared" si="130"/>
        <v>0</v>
      </c>
      <c r="AP153" s="319">
        <f t="shared" si="124"/>
        <v>0</v>
      </c>
      <c r="AQ153" s="173">
        <f t="shared" si="137"/>
        <v>0</v>
      </c>
      <c r="AR153" s="309">
        <f t="shared" si="125"/>
        <v>0</v>
      </c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 s="7"/>
      <c r="BH153" s="7"/>
      <c r="BI153" s="7"/>
      <c r="BJ153" s="7"/>
      <c r="BK153" s="7"/>
      <c r="BL153" s="7"/>
      <c r="BN153" s="279"/>
    </row>
    <row r="154" spans="1:66" s="16" customFormat="1" ht="12" customHeight="1" x14ac:dyDescent="0.25">
      <c r="A154" s="122">
        <v>14300703</v>
      </c>
      <c r="B154" s="87" t="str">
        <f t="shared" si="135"/>
        <v>14300703</v>
      </c>
      <c r="C154" s="74" t="s">
        <v>75</v>
      </c>
      <c r="D154" s="89" t="s">
        <v>1276</v>
      </c>
      <c r="E154" s="89"/>
      <c r="F154" s="74"/>
      <c r="G154" s="89"/>
      <c r="H154" s="75">
        <v>13525020.33</v>
      </c>
      <c r="I154" s="75">
        <v>13795288.960000001</v>
      </c>
      <c r="J154" s="75">
        <v>15545058.68</v>
      </c>
      <c r="K154" s="75">
        <v>21609878.850000001</v>
      </c>
      <c r="L154" s="75">
        <v>19748147.690000001</v>
      </c>
      <c r="M154" s="75">
        <v>22314989.300000001</v>
      </c>
      <c r="N154" s="75">
        <v>21424565.649999999</v>
      </c>
      <c r="O154" s="75">
        <v>24862556.469999999</v>
      </c>
      <c r="P154" s="75">
        <v>27019985.530000001</v>
      </c>
      <c r="Q154" s="75">
        <v>26631430.27</v>
      </c>
      <c r="R154" s="75">
        <v>22880734.77</v>
      </c>
      <c r="S154" s="75">
        <v>23281983.93</v>
      </c>
      <c r="T154" s="75">
        <v>20893139.399999999</v>
      </c>
      <c r="U154" s="75"/>
      <c r="V154" s="75">
        <f t="shared" si="118"/>
        <v>21360308.330416668</v>
      </c>
      <c r="W154" s="81"/>
      <c r="X154" s="80"/>
      <c r="Y154" s="92">
        <f t="shared" si="138"/>
        <v>20893139.399999999</v>
      </c>
      <c r="Z154" s="319">
        <f t="shared" si="138"/>
        <v>0</v>
      </c>
      <c r="AA154" s="319">
        <f t="shared" si="138"/>
        <v>0</v>
      </c>
      <c r="AB154" s="320">
        <f t="shared" si="119"/>
        <v>0</v>
      </c>
      <c r="AC154" s="309">
        <f t="shared" si="120"/>
        <v>0</v>
      </c>
      <c r="AD154" s="319">
        <f t="shared" si="134"/>
        <v>0</v>
      </c>
      <c r="AE154" s="326">
        <f t="shared" si="127"/>
        <v>0</v>
      </c>
      <c r="AF154" s="320">
        <f t="shared" si="128"/>
        <v>0</v>
      </c>
      <c r="AG154" s="173">
        <f t="shared" si="136"/>
        <v>0</v>
      </c>
      <c r="AH154" s="309">
        <f t="shared" si="121"/>
        <v>0</v>
      </c>
      <c r="AI154" s="318">
        <f t="shared" si="139"/>
        <v>21360308.330416668</v>
      </c>
      <c r="AJ154" s="319">
        <f t="shared" si="139"/>
        <v>0</v>
      </c>
      <c r="AK154" s="319">
        <f t="shared" si="139"/>
        <v>0</v>
      </c>
      <c r="AL154" s="320">
        <f t="shared" si="122"/>
        <v>0</v>
      </c>
      <c r="AM154" s="309">
        <f t="shared" si="123"/>
        <v>0</v>
      </c>
      <c r="AN154" s="319">
        <f t="shared" si="129"/>
        <v>0</v>
      </c>
      <c r="AO154" s="319">
        <f t="shared" si="130"/>
        <v>0</v>
      </c>
      <c r="AP154" s="319">
        <f t="shared" si="124"/>
        <v>0</v>
      </c>
      <c r="AQ154" s="173">
        <f t="shared" si="137"/>
        <v>0</v>
      </c>
      <c r="AR154" s="309">
        <f t="shared" si="125"/>
        <v>0</v>
      </c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 s="7"/>
      <c r="BH154" s="7"/>
      <c r="BI154" s="7"/>
      <c r="BJ154" s="7"/>
      <c r="BK154" s="7"/>
      <c r="BL154" s="7"/>
      <c r="BN154" s="279"/>
    </row>
    <row r="155" spans="1:66" s="16" customFormat="1" ht="12" customHeight="1" x14ac:dyDescent="0.25">
      <c r="A155" s="122">
        <v>14300713</v>
      </c>
      <c r="B155" s="87" t="str">
        <f t="shared" si="135"/>
        <v>14300713</v>
      </c>
      <c r="C155" s="74" t="s">
        <v>717</v>
      </c>
      <c r="D155" s="89" t="s">
        <v>1276</v>
      </c>
      <c r="E155" s="89"/>
      <c r="F155" s="74"/>
      <c r="G155" s="89"/>
      <c r="H155" s="75">
        <v>111447.62</v>
      </c>
      <c r="I155" s="75">
        <v>115464.85</v>
      </c>
      <c r="J155" s="75">
        <v>119562.92</v>
      </c>
      <c r="K155" s="75">
        <v>122965.56</v>
      </c>
      <c r="L155" s="75">
        <v>120681.02</v>
      </c>
      <c r="M155" s="75">
        <v>127772.82</v>
      </c>
      <c r="N155" s="75">
        <v>128085.91</v>
      </c>
      <c r="O155" s="75">
        <v>130312.04</v>
      </c>
      <c r="P155" s="75">
        <v>145164.98000000001</v>
      </c>
      <c r="Q155" s="75">
        <v>130549.79</v>
      </c>
      <c r="R155" s="75">
        <v>131785.79999999999</v>
      </c>
      <c r="S155" s="75">
        <v>133960.85</v>
      </c>
      <c r="T155" s="75">
        <v>127110.07</v>
      </c>
      <c r="U155" s="75"/>
      <c r="V155" s="75">
        <f t="shared" si="118"/>
        <v>127132.11541666668</v>
      </c>
      <c r="W155" s="81"/>
      <c r="X155" s="80"/>
      <c r="Y155" s="92">
        <f t="shared" si="138"/>
        <v>127110.07</v>
      </c>
      <c r="Z155" s="319">
        <f t="shared" si="138"/>
        <v>0</v>
      </c>
      <c r="AA155" s="319">
        <f t="shared" si="138"/>
        <v>0</v>
      </c>
      <c r="AB155" s="320">
        <f t="shared" si="119"/>
        <v>0</v>
      </c>
      <c r="AC155" s="309">
        <f t="shared" si="120"/>
        <v>0</v>
      </c>
      <c r="AD155" s="319">
        <f t="shared" si="134"/>
        <v>0</v>
      </c>
      <c r="AE155" s="326">
        <f t="shared" si="127"/>
        <v>0</v>
      </c>
      <c r="AF155" s="320">
        <f t="shared" si="128"/>
        <v>0</v>
      </c>
      <c r="AG155" s="173">
        <f t="shared" si="136"/>
        <v>0</v>
      </c>
      <c r="AH155" s="309">
        <f t="shared" si="121"/>
        <v>0</v>
      </c>
      <c r="AI155" s="318">
        <f t="shared" si="139"/>
        <v>127132.11541666668</v>
      </c>
      <c r="AJ155" s="319">
        <f t="shared" si="139"/>
        <v>0</v>
      </c>
      <c r="AK155" s="319">
        <f t="shared" si="139"/>
        <v>0</v>
      </c>
      <c r="AL155" s="320">
        <f t="shared" si="122"/>
        <v>0</v>
      </c>
      <c r="AM155" s="309">
        <f t="shared" si="123"/>
        <v>0</v>
      </c>
      <c r="AN155" s="319">
        <f t="shared" si="129"/>
        <v>0</v>
      </c>
      <c r="AO155" s="319">
        <f t="shared" si="130"/>
        <v>0</v>
      </c>
      <c r="AP155" s="319">
        <f t="shared" si="124"/>
        <v>0</v>
      </c>
      <c r="AQ155" s="173">
        <f t="shared" si="137"/>
        <v>0</v>
      </c>
      <c r="AR155" s="309">
        <f t="shared" si="125"/>
        <v>0</v>
      </c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 s="7"/>
      <c r="BH155" s="7"/>
      <c r="BI155" s="7"/>
      <c r="BJ155" s="7"/>
      <c r="BK155" s="7"/>
      <c r="BL155" s="7"/>
      <c r="BN155" s="278"/>
    </row>
    <row r="156" spans="1:66" s="16" customFormat="1" ht="12" customHeight="1" x14ac:dyDescent="0.25">
      <c r="A156" s="122">
        <v>14300723</v>
      </c>
      <c r="B156" s="87" t="str">
        <f t="shared" si="135"/>
        <v>14300723</v>
      </c>
      <c r="C156" s="74" t="s">
        <v>915</v>
      </c>
      <c r="D156" s="89" t="s">
        <v>1276</v>
      </c>
      <c r="E156" s="89"/>
      <c r="F156" s="74"/>
      <c r="G156" s="89"/>
      <c r="H156" s="75">
        <v>1556632.73</v>
      </c>
      <c r="I156" s="75">
        <v>1553265.91</v>
      </c>
      <c r="J156" s="75">
        <v>1551306.46</v>
      </c>
      <c r="K156" s="75">
        <v>1549493.92</v>
      </c>
      <c r="L156" s="75">
        <v>1548044.92</v>
      </c>
      <c r="M156" s="75">
        <v>1465055.84</v>
      </c>
      <c r="N156" s="75">
        <v>1464526.46</v>
      </c>
      <c r="O156" s="75">
        <v>1449492.47</v>
      </c>
      <c r="P156" s="75">
        <v>1417032.19</v>
      </c>
      <c r="Q156" s="75">
        <v>1416402.15</v>
      </c>
      <c r="R156" s="75">
        <v>1416170.49</v>
      </c>
      <c r="S156" s="75">
        <v>1414062.85</v>
      </c>
      <c r="T156" s="75">
        <v>1414002.85</v>
      </c>
      <c r="U156" s="75"/>
      <c r="V156" s="75">
        <f t="shared" si="118"/>
        <v>1477514.2874999999</v>
      </c>
      <c r="W156" s="81"/>
      <c r="X156" s="80"/>
      <c r="Y156" s="92">
        <f t="shared" si="138"/>
        <v>1414002.85</v>
      </c>
      <c r="Z156" s="319">
        <f t="shared" si="138"/>
        <v>0</v>
      </c>
      <c r="AA156" s="319">
        <f t="shared" si="138"/>
        <v>0</v>
      </c>
      <c r="AB156" s="320">
        <f t="shared" si="119"/>
        <v>0</v>
      </c>
      <c r="AC156" s="309">
        <f t="shared" si="120"/>
        <v>0</v>
      </c>
      <c r="AD156" s="319">
        <f t="shared" si="134"/>
        <v>0</v>
      </c>
      <c r="AE156" s="326">
        <f t="shared" si="127"/>
        <v>0</v>
      </c>
      <c r="AF156" s="320">
        <f t="shared" si="128"/>
        <v>0</v>
      </c>
      <c r="AG156" s="173">
        <f t="shared" si="136"/>
        <v>0</v>
      </c>
      <c r="AH156" s="309">
        <f t="shared" si="121"/>
        <v>0</v>
      </c>
      <c r="AI156" s="318">
        <f t="shared" si="139"/>
        <v>1477514.2874999999</v>
      </c>
      <c r="AJ156" s="319">
        <f t="shared" si="139"/>
        <v>0</v>
      </c>
      <c r="AK156" s="319">
        <f t="shared" si="139"/>
        <v>0</v>
      </c>
      <c r="AL156" s="320">
        <f t="shared" si="122"/>
        <v>0</v>
      </c>
      <c r="AM156" s="309">
        <f t="shared" si="123"/>
        <v>0</v>
      </c>
      <c r="AN156" s="319">
        <f t="shared" si="129"/>
        <v>0</v>
      </c>
      <c r="AO156" s="319">
        <f t="shared" si="130"/>
        <v>0</v>
      </c>
      <c r="AP156" s="319">
        <f t="shared" si="124"/>
        <v>0</v>
      </c>
      <c r="AQ156" s="173">
        <f t="shared" si="137"/>
        <v>0</v>
      </c>
      <c r="AR156" s="309">
        <f t="shared" si="125"/>
        <v>0</v>
      </c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 s="7"/>
      <c r="BH156" s="7"/>
      <c r="BI156" s="7"/>
      <c r="BJ156" s="7"/>
      <c r="BK156" s="7"/>
      <c r="BL156" s="7"/>
      <c r="BN156" s="278"/>
    </row>
    <row r="157" spans="1:66" s="16" customFormat="1" ht="12" customHeight="1" x14ac:dyDescent="0.25">
      <c r="A157" s="122">
        <v>14300733</v>
      </c>
      <c r="B157" s="87" t="str">
        <f t="shared" si="135"/>
        <v>14300733</v>
      </c>
      <c r="C157" s="74" t="s">
        <v>718</v>
      </c>
      <c r="D157" s="89" t="s">
        <v>1276</v>
      </c>
      <c r="E157" s="89"/>
      <c r="F157" s="74"/>
      <c r="G157" s="89"/>
      <c r="H157" s="75">
        <v>11249788.130000001</v>
      </c>
      <c r="I157" s="75">
        <v>11469929.1</v>
      </c>
      <c r="J157" s="75">
        <v>10886078.76</v>
      </c>
      <c r="K157" s="75">
        <v>10661933.74</v>
      </c>
      <c r="L157" s="75">
        <v>11016738.109999999</v>
      </c>
      <c r="M157" s="75">
        <v>11544241.779999999</v>
      </c>
      <c r="N157" s="75">
        <v>11333601.869999999</v>
      </c>
      <c r="O157" s="75">
        <v>11392605.550000001</v>
      </c>
      <c r="P157" s="75">
        <v>11458307.9</v>
      </c>
      <c r="Q157" s="75">
        <v>11169347.07</v>
      </c>
      <c r="R157" s="75">
        <v>11674050.35</v>
      </c>
      <c r="S157" s="75">
        <v>11590647.300000001</v>
      </c>
      <c r="T157" s="75">
        <v>11687886.16</v>
      </c>
      <c r="U157" s="75"/>
      <c r="V157" s="75">
        <f t="shared" si="118"/>
        <v>11305526.556249999</v>
      </c>
      <c r="W157" s="81"/>
      <c r="X157" s="80"/>
      <c r="Y157" s="92">
        <f t="shared" si="138"/>
        <v>11687886.16</v>
      </c>
      <c r="Z157" s="319">
        <f t="shared" si="138"/>
        <v>0</v>
      </c>
      <c r="AA157" s="319">
        <f t="shared" si="138"/>
        <v>0</v>
      </c>
      <c r="AB157" s="320">
        <f t="shared" si="119"/>
        <v>0</v>
      </c>
      <c r="AC157" s="309">
        <f t="shared" si="120"/>
        <v>0</v>
      </c>
      <c r="AD157" s="319">
        <f t="shared" si="134"/>
        <v>0</v>
      </c>
      <c r="AE157" s="326">
        <f t="shared" si="127"/>
        <v>0</v>
      </c>
      <c r="AF157" s="320">
        <f t="shared" si="128"/>
        <v>0</v>
      </c>
      <c r="AG157" s="173">
        <f t="shared" si="136"/>
        <v>0</v>
      </c>
      <c r="AH157" s="309">
        <f t="shared" si="121"/>
        <v>0</v>
      </c>
      <c r="AI157" s="318">
        <f t="shared" si="139"/>
        <v>11305526.556249999</v>
      </c>
      <c r="AJ157" s="319">
        <f t="shared" si="139"/>
        <v>0</v>
      </c>
      <c r="AK157" s="319">
        <f t="shared" si="139"/>
        <v>0</v>
      </c>
      <c r="AL157" s="320">
        <f t="shared" si="122"/>
        <v>0</v>
      </c>
      <c r="AM157" s="309">
        <f t="shared" si="123"/>
        <v>0</v>
      </c>
      <c r="AN157" s="319">
        <f t="shared" si="129"/>
        <v>0</v>
      </c>
      <c r="AO157" s="319">
        <f t="shared" si="130"/>
        <v>0</v>
      </c>
      <c r="AP157" s="319">
        <f t="shared" si="124"/>
        <v>0</v>
      </c>
      <c r="AQ157" s="173">
        <f t="shared" si="137"/>
        <v>0</v>
      </c>
      <c r="AR157" s="309">
        <f t="shared" si="125"/>
        <v>0</v>
      </c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 s="7"/>
      <c r="BH157" s="7"/>
      <c r="BI157" s="7"/>
      <c r="BJ157" s="7"/>
      <c r="BK157" s="7"/>
      <c r="BL157" s="7"/>
      <c r="BN157" s="278"/>
    </row>
    <row r="158" spans="1:66" s="16" customFormat="1" ht="12" customHeight="1" x14ac:dyDescent="0.25">
      <c r="A158" s="122">
        <v>14300743</v>
      </c>
      <c r="B158" s="87" t="str">
        <f t="shared" si="135"/>
        <v>14300743</v>
      </c>
      <c r="C158" s="74" t="s">
        <v>719</v>
      </c>
      <c r="D158" s="89" t="s">
        <v>1276</v>
      </c>
      <c r="E158" s="89"/>
      <c r="F158" s="74"/>
      <c r="G158" s="89"/>
      <c r="H158" s="75">
        <v>511064.36</v>
      </c>
      <c r="I158" s="75">
        <v>520175.44</v>
      </c>
      <c r="J158" s="75">
        <v>543571.51</v>
      </c>
      <c r="K158" s="75">
        <v>581685.56000000006</v>
      </c>
      <c r="L158" s="75">
        <v>589029.28</v>
      </c>
      <c r="M158" s="75">
        <v>537610.37</v>
      </c>
      <c r="N158" s="75">
        <v>487816.84</v>
      </c>
      <c r="O158" s="75">
        <v>529148.48</v>
      </c>
      <c r="P158" s="75">
        <v>523374.1</v>
      </c>
      <c r="Q158" s="75">
        <v>501803.15</v>
      </c>
      <c r="R158" s="75">
        <v>404675.28</v>
      </c>
      <c r="S158" s="75">
        <v>452250.86</v>
      </c>
      <c r="T158" s="75">
        <v>474202.07</v>
      </c>
      <c r="U158" s="75"/>
      <c r="V158" s="75">
        <f t="shared" si="118"/>
        <v>513647.84041666676</v>
      </c>
      <c r="W158" s="81"/>
      <c r="X158" s="80"/>
      <c r="Y158" s="92">
        <f t="shared" si="138"/>
        <v>474202.07</v>
      </c>
      <c r="Z158" s="319">
        <f t="shared" si="138"/>
        <v>0</v>
      </c>
      <c r="AA158" s="319">
        <f t="shared" si="138"/>
        <v>0</v>
      </c>
      <c r="AB158" s="320">
        <f t="shared" si="119"/>
        <v>0</v>
      </c>
      <c r="AC158" s="309">
        <f t="shared" si="120"/>
        <v>0</v>
      </c>
      <c r="AD158" s="319">
        <f t="shared" si="134"/>
        <v>0</v>
      </c>
      <c r="AE158" s="326">
        <f t="shared" si="127"/>
        <v>0</v>
      </c>
      <c r="AF158" s="320">
        <f t="shared" si="128"/>
        <v>0</v>
      </c>
      <c r="AG158" s="173">
        <f t="shared" si="136"/>
        <v>0</v>
      </c>
      <c r="AH158" s="309">
        <f t="shared" si="121"/>
        <v>0</v>
      </c>
      <c r="AI158" s="318">
        <f t="shared" si="139"/>
        <v>513647.84041666676</v>
      </c>
      <c r="AJ158" s="319">
        <f t="shared" si="139"/>
        <v>0</v>
      </c>
      <c r="AK158" s="319">
        <f t="shared" si="139"/>
        <v>0</v>
      </c>
      <c r="AL158" s="320">
        <f t="shared" si="122"/>
        <v>0</v>
      </c>
      <c r="AM158" s="309">
        <f t="shared" si="123"/>
        <v>0</v>
      </c>
      <c r="AN158" s="319">
        <f t="shared" si="129"/>
        <v>0</v>
      </c>
      <c r="AO158" s="319">
        <f t="shared" si="130"/>
        <v>0</v>
      </c>
      <c r="AP158" s="319">
        <f t="shared" si="124"/>
        <v>0</v>
      </c>
      <c r="AQ158" s="173">
        <f t="shared" si="137"/>
        <v>0</v>
      </c>
      <c r="AR158" s="309">
        <f t="shared" si="125"/>
        <v>0</v>
      </c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 s="7"/>
      <c r="BH158" s="7"/>
      <c r="BI158" s="7"/>
      <c r="BJ158" s="7"/>
      <c r="BK158" s="7"/>
      <c r="BL158" s="7"/>
      <c r="BN158" s="278"/>
    </row>
    <row r="159" spans="1:66" s="16" customFormat="1" ht="12" customHeight="1" x14ac:dyDescent="0.25">
      <c r="A159" s="122">
        <v>14300763</v>
      </c>
      <c r="B159" s="87" t="str">
        <f t="shared" si="135"/>
        <v>14300763</v>
      </c>
      <c r="C159" s="74" t="s">
        <v>706</v>
      </c>
      <c r="D159" s="89" t="s">
        <v>1276</v>
      </c>
      <c r="E159" s="89"/>
      <c r="F159" s="74"/>
      <c r="G159" s="89"/>
      <c r="H159" s="75">
        <v>501000.18</v>
      </c>
      <c r="I159" s="75">
        <v>4088838.09</v>
      </c>
      <c r="J159" s="75">
        <v>1029577.06</v>
      </c>
      <c r="K159" s="75">
        <v>1330549</v>
      </c>
      <c r="L159" s="75">
        <v>1583728.38</v>
      </c>
      <c r="M159" s="75">
        <v>2002185.72</v>
      </c>
      <c r="N159" s="75">
        <v>-1424997.23</v>
      </c>
      <c r="O159" s="75">
        <v>-1129610.49</v>
      </c>
      <c r="P159" s="75">
        <v>-643470.56000000006</v>
      </c>
      <c r="Q159" s="75">
        <v>-534070.77</v>
      </c>
      <c r="R159" s="75">
        <v>-432495.07</v>
      </c>
      <c r="S159" s="75">
        <v>-144890.32</v>
      </c>
      <c r="T159" s="75">
        <v>1821473.8</v>
      </c>
      <c r="U159" s="75"/>
      <c r="V159" s="75">
        <f t="shared" si="118"/>
        <v>573881.73333333328</v>
      </c>
      <c r="W159" s="81"/>
      <c r="X159" s="80"/>
      <c r="Y159" s="92">
        <f t="shared" si="138"/>
        <v>1821473.8</v>
      </c>
      <c r="Z159" s="319">
        <f t="shared" si="138"/>
        <v>0</v>
      </c>
      <c r="AA159" s="319">
        <f t="shared" si="138"/>
        <v>0</v>
      </c>
      <c r="AB159" s="320">
        <f t="shared" si="119"/>
        <v>0</v>
      </c>
      <c r="AC159" s="309">
        <f t="shared" si="120"/>
        <v>0</v>
      </c>
      <c r="AD159" s="319">
        <f t="shared" si="134"/>
        <v>0</v>
      </c>
      <c r="AE159" s="326">
        <f t="shared" si="127"/>
        <v>0</v>
      </c>
      <c r="AF159" s="320">
        <f t="shared" si="128"/>
        <v>0</v>
      </c>
      <c r="AG159" s="173">
        <f t="shared" si="136"/>
        <v>0</v>
      </c>
      <c r="AH159" s="309">
        <f t="shared" si="121"/>
        <v>0</v>
      </c>
      <c r="AI159" s="318">
        <f t="shared" si="139"/>
        <v>573881.73333333328</v>
      </c>
      <c r="AJ159" s="319">
        <f t="shared" si="139"/>
        <v>0</v>
      </c>
      <c r="AK159" s="319">
        <f t="shared" si="139"/>
        <v>0</v>
      </c>
      <c r="AL159" s="320">
        <f t="shared" si="122"/>
        <v>0</v>
      </c>
      <c r="AM159" s="309">
        <f t="shared" si="123"/>
        <v>0</v>
      </c>
      <c r="AN159" s="319">
        <f t="shared" si="129"/>
        <v>0</v>
      </c>
      <c r="AO159" s="319">
        <f t="shared" si="130"/>
        <v>0</v>
      </c>
      <c r="AP159" s="319">
        <f t="shared" si="124"/>
        <v>0</v>
      </c>
      <c r="AQ159" s="173">
        <f t="shared" si="137"/>
        <v>0</v>
      </c>
      <c r="AR159" s="309">
        <f t="shared" si="125"/>
        <v>0</v>
      </c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 s="7"/>
      <c r="BH159" s="7"/>
      <c r="BI159" s="7"/>
      <c r="BJ159" s="7"/>
      <c r="BK159" s="7"/>
      <c r="BL159" s="7"/>
      <c r="BN159" s="278"/>
    </row>
    <row r="160" spans="1:66" s="16" customFormat="1" ht="12" customHeight="1" x14ac:dyDescent="0.25">
      <c r="A160" s="122">
        <v>14300921</v>
      </c>
      <c r="B160" s="87" t="str">
        <f t="shared" si="135"/>
        <v>14300921</v>
      </c>
      <c r="C160" s="74" t="s">
        <v>250</v>
      </c>
      <c r="D160" s="89" t="s">
        <v>1276</v>
      </c>
      <c r="E160" s="89"/>
      <c r="F160" s="74"/>
      <c r="G160" s="89"/>
      <c r="H160" s="75">
        <v>917178.63</v>
      </c>
      <c r="I160" s="75">
        <v>917178.63</v>
      </c>
      <c r="J160" s="75">
        <v>917178.63</v>
      </c>
      <c r="K160" s="75">
        <v>917178.63</v>
      </c>
      <c r="L160" s="75">
        <v>917178.63</v>
      </c>
      <c r="M160" s="75">
        <v>917178.63</v>
      </c>
      <c r="N160" s="75">
        <v>951545.31</v>
      </c>
      <c r="O160" s="75">
        <v>951545.31</v>
      </c>
      <c r="P160" s="75">
        <v>951545.31</v>
      </c>
      <c r="Q160" s="75">
        <v>951545.31</v>
      </c>
      <c r="R160" s="75">
        <v>951545.31</v>
      </c>
      <c r="S160" s="75">
        <v>951545.31</v>
      </c>
      <c r="T160" s="75">
        <v>951545.31</v>
      </c>
      <c r="U160" s="75"/>
      <c r="V160" s="75">
        <f t="shared" si="118"/>
        <v>935793.91500000039</v>
      </c>
      <c r="W160" s="81"/>
      <c r="X160" s="80"/>
      <c r="Y160" s="92">
        <f t="shared" si="138"/>
        <v>951545.31</v>
      </c>
      <c r="Z160" s="319">
        <f t="shared" si="138"/>
        <v>0</v>
      </c>
      <c r="AA160" s="319">
        <f t="shared" si="138"/>
        <v>0</v>
      </c>
      <c r="AB160" s="320">
        <f t="shared" si="119"/>
        <v>0</v>
      </c>
      <c r="AC160" s="309">
        <f t="shared" si="120"/>
        <v>0</v>
      </c>
      <c r="AD160" s="319">
        <f t="shared" si="134"/>
        <v>0</v>
      </c>
      <c r="AE160" s="326">
        <f t="shared" si="127"/>
        <v>0</v>
      </c>
      <c r="AF160" s="320">
        <f t="shared" si="128"/>
        <v>0</v>
      </c>
      <c r="AG160" s="173">
        <f t="shared" si="136"/>
        <v>0</v>
      </c>
      <c r="AH160" s="309">
        <f t="shared" si="121"/>
        <v>0</v>
      </c>
      <c r="AI160" s="318">
        <f t="shared" si="139"/>
        <v>935793.91500000039</v>
      </c>
      <c r="AJ160" s="319">
        <f t="shared" si="139"/>
        <v>0</v>
      </c>
      <c r="AK160" s="319">
        <f t="shared" si="139"/>
        <v>0</v>
      </c>
      <c r="AL160" s="320">
        <f t="shared" si="122"/>
        <v>0</v>
      </c>
      <c r="AM160" s="309">
        <f t="shared" si="123"/>
        <v>0</v>
      </c>
      <c r="AN160" s="319">
        <f t="shared" si="129"/>
        <v>0</v>
      </c>
      <c r="AO160" s="319">
        <f t="shared" si="130"/>
        <v>0</v>
      </c>
      <c r="AP160" s="319">
        <f t="shared" si="124"/>
        <v>0</v>
      </c>
      <c r="AQ160" s="173">
        <f t="shared" si="137"/>
        <v>0</v>
      </c>
      <c r="AR160" s="309">
        <f t="shared" si="125"/>
        <v>0</v>
      </c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 s="7"/>
      <c r="BH160" s="7"/>
      <c r="BI160" s="7"/>
      <c r="BJ160" s="7"/>
      <c r="BK160" s="7"/>
      <c r="BL160" s="7"/>
      <c r="BN160" s="278"/>
    </row>
    <row r="161" spans="1:66" s="16" customFormat="1" ht="12" customHeight="1" x14ac:dyDescent="0.35">
      <c r="A161" s="189">
        <v>14300951</v>
      </c>
      <c r="B161" s="184" t="str">
        <f t="shared" si="135"/>
        <v>14300951</v>
      </c>
      <c r="C161" s="401" t="s">
        <v>1127</v>
      </c>
      <c r="D161" s="179" t="s">
        <v>1276</v>
      </c>
      <c r="E161" s="179"/>
      <c r="F161" s="235">
        <v>43555</v>
      </c>
      <c r="G161" s="179"/>
      <c r="H161" s="181">
        <v>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1">
        <v>0</v>
      </c>
      <c r="T161" s="181">
        <v>0</v>
      </c>
      <c r="U161" s="181"/>
      <c r="V161" s="181">
        <f t="shared" si="118"/>
        <v>0</v>
      </c>
      <c r="W161" s="204"/>
      <c r="X161" s="226"/>
      <c r="Y161" s="409">
        <f t="shared" si="138"/>
        <v>0</v>
      </c>
      <c r="Z161" s="410">
        <f t="shared" si="138"/>
        <v>0</v>
      </c>
      <c r="AA161" s="410">
        <f t="shared" si="138"/>
        <v>0</v>
      </c>
      <c r="AB161" s="411">
        <f t="shared" si="119"/>
        <v>0</v>
      </c>
      <c r="AC161" s="412">
        <f t="shared" si="120"/>
        <v>0</v>
      </c>
      <c r="AD161" s="410">
        <f t="shared" si="134"/>
        <v>0</v>
      </c>
      <c r="AE161" s="413">
        <f t="shared" si="127"/>
        <v>0</v>
      </c>
      <c r="AF161" s="411">
        <f t="shared" si="128"/>
        <v>0</v>
      </c>
      <c r="AG161" s="414">
        <f t="shared" ref="AG161" si="140">SUM(AD161:AF161)</f>
        <v>0</v>
      </c>
      <c r="AH161" s="412">
        <f t="shared" si="121"/>
        <v>0</v>
      </c>
      <c r="AI161" s="415">
        <f t="shared" si="139"/>
        <v>0</v>
      </c>
      <c r="AJ161" s="410">
        <f t="shared" si="139"/>
        <v>0</v>
      </c>
      <c r="AK161" s="410">
        <f t="shared" si="139"/>
        <v>0</v>
      </c>
      <c r="AL161" s="411">
        <f t="shared" si="122"/>
        <v>0</v>
      </c>
      <c r="AM161" s="412">
        <f t="shared" si="123"/>
        <v>0</v>
      </c>
      <c r="AN161" s="410">
        <f t="shared" si="129"/>
        <v>0</v>
      </c>
      <c r="AO161" s="410">
        <f t="shared" si="130"/>
        <v>0</v>
      </c>
      <c r="AP161" s="410">
        <f t="shared" si="124"/>
        <v>0</v>
      </c>
      <c r="AQ161" s="414">
        <f t="shared" si="137"/>
        <v>0</v>
      </c>
      <c r="AR161" s="412">
        <f t="shared" si="125"/>
        <v>0</v>
      </c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 s="7"/>
      <c r="BH161" s="7"/>
      <c r="BI161" s="7"/>
      <c r="BJ161" s="7"/>
      <c r="BK161" s="7"/>
      <c r="BL161" s="7"/>
      <c r="BN161" s="278"/>
    </row>
    <row r="162" spans="1:66" s="16" customFormat="1" ht="12" customHeight="1" x14ac:dyDescent="0.25">
      <c r="A162" s="122">
        <v>14301022</v>
      </c>
      <c r="B162" s="87" t="str">
        <f t="shared" si="135"/>
        <v>14301022</v>
      </c>
      <c r="C162" s="74" t="s">
        <v>418</v>
      </c>
      <c r="D162" s="89" t="s">
        <v>1276</v>
      </c>
      <c r="E162" s="89"/>
      <c r="F162" s="74"/>
      <c r="G162" s="89"/>
      <c r="H162" s="75">
        <v>3349490.56</v>
      </c>
      <c r="I162" s="75">
        <v>3071057.32</v>
      </c>
      <c r="J162" s="75">
        <v>3287361.9</v>
      </c>
      <c r="K162" s="75">
        <v>3626872.73</v>
      </c>
      <c r="L162" s="75">
        <v>4154860.79</v>
      </c>
      <c r="M162" s="75">
        <v>5164185.1399999997</v>
      </c>
      <c r="N162" s="75">
        <v>6606186.1100000003</v>
      </c>
      <c r="O162" s="75">
        <v>5658188.3300000001</v>
      </c>
      <c r="P162" s="75">
        <v>6346504.2000000002</v>
      </c>
      <c r="Q162" s="75">
        <v>6496765.2400000002</v>
      </c>
      <c r="R162" s="75">
        <v>6131890.21</v>
      </c>
      <c r="S162" s="75">
        <v>5626738.79</v>
      </c>
      <c r="T162" s="75">
        <v>5225540.42</v>
      </c>
      <c r="U162" s="75"/>
      <c r="V162" s="75">
        <f t="shared" si="118"/>
        <v>5038177.1875000009</v>
      </c>
      <c r="W162" s="81"/>
      <c r="X162" s="80"/>
      <c r="Y162" s="92">
        <f t="shared" si="138"/>
        <v>5225540.42</v>
      </c>
      <c r="Z162" s="319">
        <f t="shared" si="138"/>
        <v>0</v>
      </c>
      <c r="AA162" s="319">
        <f t="shared" si="138"/>
        <v>0</v>
      </c>
      <c r="AB162" s="320">
        <f t="shared" si="119"/>
        <v>0</v>
      </c>
      <c r="AC162" s="309">
        <f t="shared" si="120"/>
        <v>0</v>
      </c>
      <c r="AD162" s="319">
        <f t="shared" si="134"/>
        <v>0</v>
      </c>
      <c r="AE162" s="326">
        <f t="shared" si="127"/>
        <v>0</v>
      </c>
      <c r="AF162" s="320">
        <f t="shared" si="128"/>
        <v>0</v>
      </c>
      <c r="AG162" s="173">
        <f t="shared" si="136"/>
        <v>0</v>
      </c>
      <c r="AH162" s="309">
        <f t="shared" si="121"/>
        <v>0</v>
      </c>
      <c r="AI162" s="318">
        <f t="shared" si="139"/>
        <v>5038177.1875000009</v>
      </c>
      <c r="AJ162" s="319">
        <f t="shared" si="139"/>
        <v>0</v>
      </c>
      <c r="AK162" s="319">
        <f t="shared" si="139"/>
        <v>0</v>
      </c>
      <c r="AL162" s="320">
        <f t="shared" si="122"/>
        <v>0</v>
      </c>
      <c r="AM162" s="309">
        <f t="shared" si="123"/>
        <v>0</v>
      </c>
      <c r="AN162" s="319">
        <f t="shared" si="129"/>
        <v>0</v>
      </c>
      <c r="AO162" s="319">
        <f t="shared" si="130"/>
        <v>0</v>
      </c>
      <c r="AP162" s="319">
        <f t="shared" si="124"/>
        <v>0</v>
      </c>
      <c r="AQ162" s="173">
        <f t="shared" si="137"/>
        <v>0</v>
      </c>
      <c r="AR162" s="309">
        <f t="shared" si="125"/>
        <v>0</v>
      </c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 s="7"/>
      <c r="BH162" s="7"/>
      <c r="BI162" s="7"/>
      <c r="BJ162" s="7"/>
      <c r="BK162" s="7"/>
      <c r="BL162" s="7"/>
      <c r="BN162" s="278"/>
    </row>
    <row r="163" spans="1:66" s="16" customFormat="1" ht="12" customHeight="1" x14ac:dyDescent="0.25">
      <c r="A163" s="122">
        <v>14301033</v>
      </c>
      <c r="B163" s="87" t="str">
        <f t="shared" si="135"/>
        <v>14301033</v>
      </c>
      <c r="C163" s="74" t="s">
        <v>763</v>
      </c>
      <c r="D163" s="89" t="s">
        <v>1276</v>
      </c>
      <c r="E163" s="89"/>
      <c r="F163" s="74"/>
      <c r="G163" s="89"/>
      <c r="H163" s="75">
        <v>364660.75</v>
      </c>
      <c r="I163" s="75">
        <v>364660.75</v>
      </c>
      <c r="J163" s="75">
        <v>364660.75</v>
      </c>
      <c r="K163" s="75">
        <v>364660.75</v>
      </c>
      <c r="L163" s="75">
        <v>364660.75</v>
      </c>
      <c r="M163" s="75">
        <v>364660.75</v>
      </c>
      <c r="N163" s="75">
        <v>364660.75</v>
      </c>
      <c r="O163" s="75">
        <v>364660.75</v>
      </c>
      <c r="P163" s="75">
        <v>364660.75</v>
      </c>
      <c r="Q163" s="75">
        <v>0</v>
      </c>
      <c r="R163" s="75">
        <v>0</v>
      </c>
      <c r="S163" s="75">
        <v>0</v>
      </c>
      <c r="T163" s="75">
        <v>0</v>
      </c>
      <c r="U163" s="75"/>
      <c r="V163" s="75">
        <f t="shared" si="118"/>
        <v>258301.36458333334</v>
      </c>
      <c r="W163" s="81"/>
      <c r="X163" s="80"/>
      <c r="Y163" s="92">
        <f t="shared" si="138"/>
        <v>0</v>
      </c>
      <c r="Z163" s="319">
        <f t="shared" si="138"/>
        <v>0</v>
      </c>
      <c r="AA163" s="319">
        <f t="shared" si="138"/>
        <v>0</v>
      </c>
      <c r="AB163" s="320">
        <f t="shared" si="119"/>
        <v>0</v>
      </c>
      <c r="AC163" s="309">
        <f t="shared" si="120"/>
        <v>0</v>
      </c>
      <c r="AD163" s="319">
        <f t="shared" si="134"/>
        <v>0</v>
      </c>
      <c r="AE163" s="326">
        <f t="shared" si="127"/>
        <v>0</v>
      </c>
      <c r="AF163" s="320">
        <f t="shared" si="128"/>
        <v>0</v>
      </c>
      <c r="AG163" s="173">
        <f t="shared" si="136"/>
        <v>0</v>
      </c>
      <c r="AH163" s="309">
        <f t="shared" si="121"/>
        <v>0</v>
      </c>
      <c r="AI163" s="318">
        <f t="shared" si="139"/>
        <v>258301.36458333334</v>
      </c>
      <c r="AJ163" s="319">
        <f t="shared" si="139"/>
        <v>0</v>
      </c>
      <c r="AK163" s="319">
        <f t="shared" si="139"/>
        <v>0</v>
      </c>
      <c r="AL163" s="320">
        <f t="shared" si="122"/>
        <v>0</v>
      </c>
      <c r="AM163" s="309">
        <f t="shared" si="123"/>
        <v>0</v>
      </c>
      <c r="AN163" s="319">
        <f t="shared" si="129"/>
        <v>0</v>
      </c>
      <c r="AO163" s="319">
        <f t="shared" si="130"/>
        <v>0</v>
      </c>
      <c r="AP163" s="319">
        <f t="shared" si="124"/>
        <v>0</v>
      </c>
      <c r="AQ163" s="173">
        <f t="shared" si="137"/>
        <v>0</v>
      </c>
      <c r="AR163" s="309">
        <f t="shared" si="125"/>
        <v>0</v>
      </c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 s="7"/>
      <c r="BH163" s="7"/>
      <c r="BI163" s="7"/>
      <c r="BJ163" s="7"/>
      <c r="BK163" s="7"/>
      <c r="BL163" s="7"/>
      <c r="BN163" s="278"/>
    </row>
    <row r="164" spans="1:66" s="16" customFormat="1" ht="12" customHeight="1" x14ac:dyDescent="0.25">
      <c r="A164" s="122">
        <v>14301043</v>
      </c>
      <c r="B164" s="87" t="str">
        <f t="shared" si="135"/>
        <v>14301043</v>
      </c>
      <c r="C164" s="87" t="s">
        <v>867</v>
      </c>
      <c r="D164" s="89" t="s">
        <v>158</v>
      </c>
      <c r="E164" s="89"/>
      <c r="F164" s="87"/>
      <c r="G164" s="89"/>
      <c r="H164" s="75">
        <v>4128795.53</v>
      </c>
      <c r="I164" s="75">
        <v>3411107.87</v>
      </c>
      <c r="J164" s="75">
        <v>3285757.35</v>
      </c>
      <c r="K164" s="75">
        <v>4630165.1900000004</v>
      </c>
      <c r="L164" s="75">
        <v>3781858.79</v>
      </c>
      <c r="M164" s="75">
        <v>3645127.39</v>
      </c>
      <c r="N164" s="75">
        <v>4880402.66</v>
      </c>
      <c r="O164" s="75">
        <v>3861288.95</v>
      </c>
      <c r="P164" s="75">
        <v>4336118.5999999996</v>
      </c>
      <c r="Q164" s="75">
        <v>6066147.4400000004</v>
      </c>
      <c r="R164" s="75">
        <v>6030831.8399999999</v>
      </c>
      <c r="S164" s="75">
        <v>6163237.2300000004</v>
      </c>
      <c r="T164" s="75">
        <v>6756705.5499999998</v>
      </c>
      <c r="U164" s="75"/>
      <c r="V164" s="75">
        <f t="shared" si="118"/>
        <v>4627899.4874999998</v>
      </c>
      <c r="W164" s="81"/>
      <c r="X164" s="80"/>
      <c r="Y164" s="92">
        <f t="shared" si="138"/>
        <v>0</v>
      </c>
      <c r="Z164" s="319">
        <f t="shared" si="138"/>
        <v>0</v>
      </c>
      <c r="AA164" s="319">
        <f t="shared" si="138"/>
        <v>0</v>
      </c>
      <c r="AB164" s="320">
        <f t="shared" si="119"/>
        <v>6756705.5499999998</v>
      </c>
      <c r="AC164" s="309">
        <f t="shared" si="120"/>
        <v>0</v>
      </c>
      <c r="AD164" s="319">
        <f t="shared" si="134"/>
        <v>0</v>
      </c>
      <c r="AE164" s="326">
        <f t="shared" si="127"/>
        <v>0</v>
      </c>
      <c r="AF164" s="320">
        <f t="shared" si="128"/>
        <v>6756705.5499999998</v>
      </c>
      <c r="AG164" s="173">
        <f t="shared" si="136"/>
        <v>6756705.5499999998</v>
      </c>
      <c r="AH164" s="309">
        <f t="shared" si="121"/>
        <v>0</v>
      </c>
      <c r="AI164" s="78">
        <f t="shared" ref="AI164:AK179" si="141">IF($D164=AI$5,$V164,0)</f>
        <v>0</v>
      </c>
      <c r="AJ164" s="320">
        <f t="shared" si="141"/>
        <v>0</v>
      </c>
      <c r="AK164" s="320">
        <f t="shared" si="141"/>
        <v>0</v>
      </c>
      <c r="AL164" s="320">
        <f t="shared" si="122"/>
        <v>4627899.4874999998</v>
      </c>
      <c r="AM164" s="309">
        <f t="shared" si="123"/>
        <v>0</v>
      </c>
      <c r="AN164" s="319">
        <f t="shared" si="129"/>
        <v>0</v>
      </c>
      <c r="AO164" s="319">
        <f t="shared" si="130"/>
        <v>0</v>
      </c>
      <c r="AP164" s="319">
        <f t="shared" si="124"/>
        <v>4627899.4874999998</v>
      </c>
      <c r="AQ164" s="173">
        <f t="shared" si="137"/>
        <v>4627899.4874999998</v>
      </c>
      <c r="AR164" s="309">
        <f t="shared" si="125"/>
        <v>0</v>
      </c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 s="7"/>
      <c r="BH164" s="7"/>
      <c r="BI164" s="7"/>
      <c r="BJ164" s="7"/>
      <c r="BK164" s="7"/>
      <c r="BL164" s="7"/>
      <c r="BN164" s="278"/>
    </row>
    <row r="165" spans="1:66" s="16" customFormat="1" ht="12" customHeight="1" x14ac:dyDescent="0.25">
      <c r="A165" s="189">
        <v>14301044</v>
      </c>
      <c r="B165" s="184" t="str">
        <f t="shared" si="135"/>
        <v>14301044</v>
      </c>
      <c r="C165" s="178" t="s">
        <v>1399</v>
      </c>
      <c r="D165" s="179" t="s">
        <v>158</v>
      </c>
      <c r="E165" s="179"/>
      <c r="F165" s="235">
        <v>44255</v>
      </c>
      <c r="G165" s="179"/>
      <c r="H165" s="181"/>
      <c r="I165" s="181"/>
      <c r="J165" s="181"/>
      <c r="K165" s="181"/>
      <c r="L165" s="181"/>
      <c r="M165" s="181"/>
      <c r="N165" s="181"/>
      <c r="O165" s="181"/>
      <c r="P165" s="181">
        <v>83081.72</v>
      </c>
      <c r="Q165" s="181">
        <v>0</v>
      </c>
      <c r="R165" s="181">
        <v>0</v>
      </c>
      <c r="S165" s="181">
        <v>0</v>
      </c>
      <c r="T165" s="181">
        <v>0</v>
      </c>
      <c r="U165" s="181"/>
      <c r="V165" s="181">
        <f t="shared" ref="V165" si="142">(H165+T165+SUM(I165:S165)*2)/24</f>
        <v>6923.4766666666665</v>
      </c>
      <c r="W165" s="204"/>
      <c r="X165" s="226"/>
      <c r="Y165" s="409">
        <f t="shared" si="138"/>
        <v>0</v>
      </c>
      <c r="Z165" s="410">
        <f t="shared" si="138"/>
        <v>0</v>
      </c>
      <c r="AA165" s="410">
        <f t="shared" si="138"/>
        <v>0</v>
      </c>
      <c r="AB165" s="411">
        <f t="shared" ref="AB165" si="143">T165-SUM(Y165:AA165)</f>
        <v>0</v>
      </c>
      <c r="AC165" s="412">
        <f t="shared" ref="AC165" si="144">T165-SUM(Y165:AA165)-AB165</f>
        <v>0</v>
      </c>
      <c r="AD165" s="410">
        <f t="shared" si="134"/>
        <v>0</v>
      </c>
      <c r="AE165" s="413">
        <f t="shared" si="127"/>
        <v>0</v>
      </c>
      <c r="AF165" s="411">
        <f t="shared" si="128"/>
        <v>0</v>
      </c>
      <c r="AG165" s="414">
        <f t="shared" ref="AG165" si="145">SUM(AD165:AF165)</f>
        <v>0</v>
      </c>
      <c r="AH165" s="412">
        <f t="shared" ref="AH165" si="146">AG165-AB165</f>
        <v>0</v>
      </c>
      <c r="AI165" s="450">
        <f t="shared" si="141"/>
        <v>0</v>
      </c>
      <c r="AJ165" s="411">
        <f t="shared" si="141"/>
        <v>0</v>
      </c>
      <c r="AK165" s="411">
        <f t="shared" si="141"/>
        <v>0</v>
      </c>
      <c r="AL165" s="411">
        <f t="shared" ref="AL165" si="147">V165-SUM(AI165:AK165)</f>
        <v>6923.4766666666665</v>
      </c>
      <c r="AM165" s="412">
        <f t="shared" ref="AM165" si="148">V165-SUM(AI165:AK165)-AL165</f>
        <v>0</v>
      </c>
      <c r="AN165" s="410">
        <f t="shared" si="129"/>
        <v>0</v>
      </c>
      <c r="AO165" s="410">
        <f t="shared" si="130"/>
        <v>0</v>
      </c>
      <c r="AP165" s="410">
        <f t="shared" si="124"/>
        <v>6923.4766666666665</v>
      </c>
      <c r="AQ165" s="414">
        <f t="shared" ref="AQ165" si="149">SUM(AN165:AP165)</f>
        <v>6923.4766666666665</v>
      </c>
      <c r="AR165" s="412">
        <f t="shared" ref="AR165" si="150">AQ165-AL165</f>
        <v>0</v>
      </c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 s="7"/>
      <c r="BH165" s="7"/>
      <c r="BI165" s="7"/>
      <c r="BJ165" s="7"/>
      <c r="BK165" s="7"/>
      <c r="BL165" s="7"/>
      <c r="BN165" s="278"/>
    </row>
    <row r="166" spans="1:66" s="16" customFormat="1" ht="12" customHeight="1" x14ac:dyDescent="0.25">
      <c r="A166" s="122">
        <v>14400311</v>
      </c>
      <c r="B166" s="87" t="str">
        <f t="shared" si="135"/>
        <v>14400311</v>
      </c>
      <c r="C166" s="74" t="s">
        <v>720</v>
      </c>
      <c r="D166" s="89" t="s">
        <v>1276</v>
      </c>
      <c r="E166" s="89"/>
      <c r="F166" s="74"/>
      <c r="G166" s="89"/>
      <c r="H166" s="75">
        <v>-5629405.5300000003</v>
      </c>
      <c r="I166" s="75">
        <v>-6336881.3099999996</v>
      </c>
      <c r="J166" s="75">
        <v>-7296353.1200000001</v>
      </c>
      <c r="K166" s="75">
        <v>-8168486.2599999998</v>
      </c>
      <c r="L166" s="75">
        <v>-9283044.9100000001</v>
      </c>
      <c r="M166" s="75">
        <v>-10991953.5</v>
      </c>
      <c r="N166" s="75">
        <v>-12838403.189999999</v>
      </c>
      <c r="O166" s="75">
        <v>-14704866.58</v>
      </c>
      <c r="P166" s="75">
        <v>-16611003.25</v>
      </c>
      <c r="Q166" s="75">
        <v>-18633393.760000002</v>
      </c>
      <c r="R166" s="75">
        <v>-20023353.100000001</v>
      </c>
      <c r="S166" s="75">
        <v>-21401723.890000001</v>
      </c>
      <c r="T166" s="75">
        <v>-22704562.469999999</v>
      </c>
      <c r="U166" s="75"/>
      <c r="V166" s="75">
        <f t="shared" si="118"/>
        <v>-13371370.5725</v>
      </c>
      <c r="W166" s="81"/>
      <c r="X166" s="80"/>
      <c r="Y166" s="92">
        <f t="shared" ref="Y166:AA180" si="151">IF($D166=Y$5,$T166,0)</f>
        <v>-22704562.469999999</v>
      </c>
      <c r="Z166" s="319">
        <f t="shared" si="151"/>
        <v>0</v>
      </c>
      <c r="AA166" s="319">
        <f t="shared" si="151"/>
        <v>0</v>
      </c>
      <c r="AB166" s="320">
        <f t="shared" si="119"/>
        <v>0</v>
      </c>
      <c r="AC166" s="309">
        <f t="shared" si="120"/>
        <v>0</v>
      </c>
      <c r="AD166" s="319">
        <f t="shared" si="134"/>
        <v>0</v>
      </c>
      <c r="AE166" s="326">
        <f t="shared" si="127"/>
        <v>0</v>
      </c>
      <c r="AF166" s="320">
        <f t="shared" si="128"/>
        <v>0</v>
      </c>
      <c r="AG166" s="173">
        <f t="shared" si="136"/>
        <v>0</v>
      </c>
      <c r="AH166" s="309">
        <f t="shared" si="121"/>
        <v>0</v>
      </c>
      <c r="AI166" s="318">
        <f t="shared" si="141"/>
        <v>-13371370.5725</v>
      </c>
      <c r="AJ166" s="319">
        <f t="shared" si="141"/>
        <v>0</v>
      </c>
      <c r="AK166" s="319">
        <f t="shared" si="141"/>
        <v>0</v>
      </c>
      <c r="AL166" s="320">
        <f t="shared" si="122"/>
        <v>0</v>
      </c>
      <c r="AM166" s="309">
        <f t="shared" si="123"/>
        <v>0</v>
      </c>
      <c r="AN166" s="319">
        <f t="shared" si="129"/>
        <v>0</v>
      </c>
      <c r="AO166" s="319">
        <f t="shared" si="130"/>
        <v>0</v>
      </c>
      <c r="AP166" s="319">
        <f t="shared" si="124"/>
        <v>0</v>
      </c>
      <c r="AQ166" s="173">
        <f t="shared" si="137"/>
        <v>0</v>
      </c>
      <c r="AR166" s="309">
        <f t="shared" si="125"/>
        <v>0</v>
      </c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 s="7"/>
      <c r="BH166" s="7"/>
      <c r="BI166" s="7"/>
      <c r="BJ166" s="7"/>
      <c r="BK166" s="7"/>
      <c r="BL166" s="7"/>
      <c r="BN166" s="278"/>
    </row>
    <row r="167" spans="1:66" s="16" customFormat="1" ht="12" customHeight="1" x14ac:dyDescent="0.25">
      <c r="A167" s="122">
        <v>14400312</v>
      </c>
      <c r="B167" s="87" t="str">
        <f t="shared" si="135"/>
        <v>14400312</v>
      </c>
      <c r="C167" s="74" t="s">
        <v>715</v>
      </c>
      <c r="D167" s="89" t="s">
        <v>1276</v>
      </c>
      <c r="E167" s="89"/>
      <c r="F167" s="74"/>
      <c r="G167" s="89"/>
      <c r="H167" s="75">
        <v>-1695322.35</v>
      </c>
      <c r="I167" s="75">
        <v>-1710352.2</v>
      </c>
      <c r="J167" s="75">
        <v>-1769294.55</v>
      </c>
      <c r="K167" s="75">
        <v>-1805532.74</v>
      </c>
      <c r="L167" s="75">
        <v>-1945395.29</v>
      </c>
      <c r="M167" s="75">
        <v>-2460427.91</v>
      </c>
      <c r="N167" s="75">
        <v>-3057421.25</v>
      </c>
      <c r="O167" s="75">
        <v>-3668076.95</v>
      </c>
      <c r="P167" s="75">
        <v>-4320821.66</v>
      </c>
      <c r="Q167" s="75">
        <v>-4663615.6100000003</v>
      </c>
      <c r="R167" s="75">
        <v>-4987973.9400000004</v>
      </c>
      <c r="S167" s="75">
        <v>-5183523.2</v>
      </c>
      <c r="T167" s="75">
        <v>-5236324.1100000003</v>
      </c>
      <c r="U167" s="75"/>
      <c r="V167" s="75">
        <f t="shared" si="118"/>
        <v>-3253188.2108333334</v>
      </c>
      <c r="W167" s="81"/>
      <c r="X167" s="80"/>
      <c r="Y167" s="92">
        <f t="shared" si="151"/>
        <v>-5236324.1100000003</v>
      </c>
      <c r="Z167" s="319">
        <f t="shared" si="151"/>
        <v>0</v>
      </c>
      <c r="AA167" s="319">
        <f t="shared" si="151"/>
        <v>0</v>
      </c>
      <c r="AB167" s="320">
        <f t="shared" si="119"/>
        <v>0</v>
      </c>
      <c r="AC167" s="309">
        <f t="shared" si="120"/>
        <v>0</v>
      </c>
      <c r="AD167" s="319">
        <f t="shared" si="134"/>
        <v>0</v>
      </c>
      <c r="AE167" s="326">
        <f t="shared" si="127"/>
        <v>0</v>
      </c>
      <c r="AF167" s="320">
        <f t="shared" si="128"/>
        <v>0</v>
      </c>
      <c r="AG167" s="173">
        <f t="shared" si="136"/>
        <v>0</v>
      </c>
      <c r="AH167" s="309">
        <f t="shared" si="121"/>
        <v>0</v>
      </c>
      <c r="AI167" s="318">
        <f t="shared" si="141"/>
        <v>-3253188.2108333334</v>
      </c>
      <c r="AJ167" s="319">
        <f t="shared" si="141"/>
        <v>0</v>
      </c>
      <c r="AK167" s="319">
        <f t="shared" si="141"/>
        <v>0</v>
      </c>
      <c r="AL167" s="320">
        <f t="shared" si="122"/>
        <v>0</v>
      </c>
      <c r="AM167" s="309">
        <f t="shared" si="123"/>
        <v>0</v>
      </c>
      <c r="AN167" s="319">
        <f t="shared" si="129"/>
        <v>0</v>
      </c>
      <c r="AO167" s="319">
        <f t="shared" si="130"/>
        <v>0</v>
      </c>
      <c r="AP167" s="319">
        <f t="shared" si="124"/>
        <v>0</v>
      </c>
      <c r="AQ167" s="173">
        <f t="shared" si="137"/>
        <v>0</v>
      </c>
      <c r="AR167" s="309">
        <f t="shared" si="125"/>
        <v>0</v>
      </c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 s="7"/>
      <c r="BH167" s="7"/>
      <c r="BI167" s="7"/>
      <c r="BJ167" s="7"/>
      <c r="BK167" s="7"/>
      <c r="BL167" s="7"/>
      <c r="BN167" s="278"/>
    </row>
    <row r="168" spans="1:66" s="16" customFormat="1" ht="12" customHeight="1" x14ac:dyDescent="0.25">
      <c r="A168" s="122">
        <v>14400313</v>
      </c>
      <c r="B168" s="87" t="str">
        <f t="shared" si="135"/>
        <v>14400313</v>
      </c>
      <c r="C168" s="74" t="s">
        <v>732</v>
      </c>
      <c r="D168" s="89" t="s">
        <v>1276</v>
      </c>
      <c r="E168" s="89"/>
      <c r="F168" s="74"/>
      <c r="G168" s="89"/>
      <c r="H168" s="75">
        <v>-1530673.69</v>
      </c>
      <c r="I168" s="75">
        <v>13077.38</v>
      </c>
      <c r="J168" s="75">
        <v>13077.38</v>
      </c>
      <c r="K168" s="75">
        <v>-1845911.77</v>
      </c>
      <c r="L168" s="75">
        <v>-651872.62</v>
      </c>
      <c r="M168" s="75">
        <v>-651872.62</v>
      </c>
      <c r="N168" s="75">
        <v>-2207915.25</v>
      </c>
      <c r="O168" s="75">
        <v>13077.38</v>
      </c>
      <c r="P168" s="75">
        <v>13077.38</v>
      </c>
      <c r="Q168" s="75">
        <v>-5090827.97</v>
      </c>
      <c r="R168" s="75">
        <v>13077.38</v>
      </c>
      <c r="S168" s="75">
        <v>13078.28</v>
      </c>
      <c r="T168" s="75">
        <v>-3803228.19</v>
      </c>
      <c r="U168" s="75"/>
      <c r="V168" s="75">
        <f t="shared" si="118"/>
        <v>-1086407.1658333333</v>
      </c>
      <c r="W168" s="81"/>
      <c r="X168" s="80"/>
      <c r="Y168" s="92">
        <f t="shared" si="151"/>
        <v>-3803228.19</v>
      </c>
      <c r="Z168" s="319">
        <f t="shared" si="151"/>
        <v>0</v>
      </c>
      <c r="AA168" s="319">
        <f t="shared" si="151"/>
        <v>0</v>
      </c>
      <c r="AB168" s="320">
        <f t="shared" si="119"/>
        <v>0</v>
      </c>
      <c r="AC168" s="309">
        <f t="shared" si="120"/>
        <v>0</v>
      </c>
      <c r="AD168" s="319">
        <f t="shared" si="134"/>
        <v>0</v>
      </c>
      <c r="AE168" s="326">
        <f t="shared" si="127"/>
        <v>0</v>
      </c>
      <c r="AF168" s="320">
        <f t="shared" si="128"/>
        <v>0</v>
      </c>
      <c r="AG168" s="173">
        <f t="shared" si="136"/>
        <v>0</v>
      </c>
      <c r="AH168" s="309">
        <f t="shared" si="121"/>
        <v>0</v>
      </c>
      <c r="AI168" s="318">
        <f t="shared" si="141"/>
        <v>-1086407.1658333333</v>
      </c>
      <c r="AJ168" s="319">
        <f t="shared" si="141"/>
        <v>0</v>
      </c>
      <c r="AK168" s="319">
        <f t="shared" si="141"/>
        <v>0</v>
      </c>
      <c r="AL168" s="320">
        <f t="shared" si="122"/>
        <v>0</v>
      </c>
      <c r="AM168" s="309">
        <f t="shared" si="123"/>
        <v>0</v>
      </c>
      <c r="AN168" s="319">
        <f t="shared" si="129"/>
        <v>0</v>
      </c>
      <c r="AO168" s="319">
        <f t="shared" si="130"/>
        <v>0</v>
      </c>
      <c r="AP168" s="319">
        <f t="shared" si="124"/>
        <v>0</v>
      </c>
      <c r="AQ168" s="173">
        <f t="shared" si="137"/>
        <v>0</v>
      </c>
      <c r="AR168" s="309">
        <f t="shared" si="125"/>
        <v>0</v>
      </c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 s="7"/>
      <c r="BH168" s="7"/>
      <c r="BI168" s="7"/>
      <c r="BJ168" s="7"/>
      <c r="BK168" s="7"/>
      <c r="BL168" s="7"/>
      <c r="BN168" s="278"/>
    </row>
    <row r="169" spans="1:66" s="16" customFormat="1" ht="12" customHeight="1" x14ac:dyDescent="0.25">
      <c r="A169" s="122">
        <v>14400343</v>
      </c>
      <c r="B169" s="87" t="str">
        <f t="shared" si="135"/>
        <v>14400343</v>
      </c>
      <c r="C169" s="74" t="s">
        <v>389</v>
      </c>
      <c r="D169" s="89" t="s">
        <v>1276</v>
      </c>
      <c r="E169" s="89"/>
      <c r="F169" s="74"/>
      <c r="G169" s="89"/>
      <c r="H169" s="75">
        <v>-1540406.68</v>
      </c>
      <c r="I169" s="75">
        <v>-1583519.36</v>
      </c>
      <c r="J169" s="75">
        <v>-1531314.45</v>
      </c>
      <c r="K169" s="75">
        <v>-1493536.86</v>
      </c>
      <c r="L169" s="75">
        <v>-1526667.88</v>
      </c>
      <c r="M169" s="75">
        <v>-1511346.2</v>
      </c>
      <c r="N169" s="75">
        <v>-1496416.06</v>
      </c>
      <c r="O169" s="75">
        <v>-1485863.59</v>
      </c>
      <c r="P169" s="75">
        <v>-1499534.01</v>
      </c>
      <c r="Q169" s="75">
        <v>-1508997.13</v>
      </c>
      <c r="R169" s="75">
        <v>-1233965.1100000001</v>
      </c>
      <c r="S169" s="75">
        <v>-1225446.57</v>
      </c>
      <c r="T169" s="75">
        <v>-1230192.92</v>
      </c>
      <c r="U169" s="75"/>
      <c r="V169" s="75">
        <f t="shared" si="118"/>
        <v>-1456825.585</v>
      </c>
      <c r="W169" s="81"/>
      <c r="X169" s="80"/>
      <c r="Y169" s="92">
        <f t="shared" si="151"/>
        <v>-1230192.92</v>
      </c>
      <c r="Z169" s="319">
        <f t="shared" si="151"/>
        <v>0</v>
      </c>
      <c r="AA169" s="319">
        <f t="shared" si="151"/>
        <v>0</v>
      </c>
      <c r="AB169" s="320">
        <f t="shared" si="119"/>
        <v>0</v>
      </c>
      <c r="AC169" s="309">
        <f t="shared" si="120"/>
        <v>0</v>
      </c>
      <c r="AD169" s="319">
        <f t="shared" si="134"/>
        <v>0</v>
      </c>
      <c r="AE169" s="326">
        <f t="shared" si="127"/>
        <v>0</v>
      </c>
      <c r="AF169" s="320">
        <f t="shared" si="128"/>
        <v>0</v>
      </c>
      <c r="AG169" s="173">
        <f t="shared" si="136"/>
        <v>0</v>
      </c>
      <c r="AH169" s="309">
        <f t="shared" si="121"/>
        <v>0</v>
      </c>
      <c r="AI169" s="318">
        <f t="shared" si="141"/>
        <v>-1456825.585</v>
      </c>
      <c r="AJ169" s="319">
        <f t="shared" si="141"/>
        <v>0</v>
      </c>
      <c r="AK169" s="319">
        <f t="shared" si="141"/>
        <v>0</v>
      </c>
      <c r="AL169" s="320">
        <f t="shared" si="122"/>
        <v>0</v>
      </c>
      <c r="AM169" s="309">
        <f t="shared" si="123"/>
        <v>0</v>
      </c>
      <c r="AN169" s="319">
        <f t="shared" si="129"/>
        <v>0</v>
      </c>
      <c r="AO169" s="319">
        <f t="shared" si="130"/>
        <v>0</v>
      </c>
      <c r="AP169" s="319">
        <f t="shared" si="124"/>
        <v>0</v>
      </c>
      <c r="AQ169" s="173">
        <f t="shared" si="137"/>
        <v>0</v>
      </c>
      <c r="AR169" s="309">
        <f t="shared" si="125"/>
        <v>0</v>
      </c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 s="7"/>
      <c r="BH169" s="7"/>
      <c r="BI169" s="7"/>
      <c r="BJ169" s="7"/>
      <c r="BK169" s="7"/>
      <c r="BL169" s="7"/>
      <c r="BN169" s="279"/>
    </row>
    <row r="170" spans="1:66" s="16" customFormat="1" ht="12" customHeight="1" x14ac:dyDescent="0.25">
      <c r="A170" s="122">
        <v>14400353</v>
      </c>
      <c r="B170" s="87" t="str">
        <f t="shared" si="135"/>
        <v>14400353</v>
      </c>
      <c r="C170" s="74" t="s">
        <v>721</v>
      </c>
      <c r="D170" s="89" t="s">
        <v>1276</v>
      </c>
      <c r="E170" s="89"/>
      <c r="F170" s="74"/>
      <c r="G170" s="89"/>
      <c r="H170" s="75">
        <v>-503967.24</v>
      </c>
      <c r="I170" s="75">
        <v>-513078.32</v>
      </c>
      <c r="J170" s="75">
        <v>-536474.39</v>
      </c>
      <c r="K170" s="75">
        <v>-574588.43999999994</v>
      </c>
      <c r="L170" s="75">
        <v>-581932.16</v>
      </c>
      <c r="M170" s="75">
        <v>-530513.25</v>
      </c>
      <c r="N170" s="75">
        <v>-480719.72</v>
      </c>
      <c r="O170" s="75">
        <v>-522051.36</v>
      </c>
      <c r="P170" s="75">
        <v>-516276.98</v>
      </c>
      <c r="Q170" s="75">
        <v>-494706.03</v>
      </c>
      <c r="R170" s="75">
        <v>-397578.16</v>
      </c>
      <c r="S170" s="75">
        <v>-445153.74</v>
      </c>
      <c r="T170" s="75">
        <v>-467104.95</v>
      </c>
      <c r="U170" s="75"/>
      <c r="V170" s="75">
        <f t="shared" si="118"/>
        <v>-506550.72041666671</v>
      </c>
      <c r="W170" s="81"/>
      <c r="X170" s="80"/>
      <c r="Y170" s="92">
        <f t="shared" si="151"/>
        <v>-467104.95</v>
      </c>
      <c r="Z170" s="319">
        <f t="shared" si="151"/>
        <v>0</v>
      </c>
      <c r="AA170" s="319">
        <f t="shared" si="151"/>
        <v>0</v>
      </c>
      <c r="AB170" s="320">
        <f t="shared" si="119"/>
        <v>0</v>
      </c>
      <c r="AC170" s="309">
        <f t="shared" si="120"/>
        <v>0</v>
      </c>
      <c r="AD170" s="319">
        <f t="shared" si="134"/>
        <v>0</v>
      </c>
      <c r="AE170" s="326">
        <f t="shared" si="127"/>
        <v>0</v>
      </c>
      <c r="AF170" s="320">
        <f t="shared" si="128"/>
        <v>0</v>
      </c>
      <c r="AG170" s="173">
        <f t="shared" si="136"/>
        <v>0</v>
      </c>
      <c r="AH170" s="309">
        <f t="shared" si="121"/>
        <v>0</v>
      </c>
      <c r="AI170" s="318">
        <f t="shared" si="141"/>
        <v>-506550.72041666671</v>
      </c>
      <c r="AJ170" s="319">
        <f t="shared" si="141"/>
        <v>0</v>
      </c>
      <c r="AK170" s="319">
        <f t="shared" si="141"/>
        <v>0</v>
      </c>
      <c r="AL170" s="320">
        <f t="shared" si="122"/>
        <v>0</v>
      </c>
      <c r="AM170" s="309">
        <f t="shared" si="123"/>
        <v>0</v>
      </c>
      <c r="AN170" s="319">
        <f t="shared" si="129"/>
        <v>0</v>
      </c>
      <c r="AO170" s="319">
        <f t="shared" si="130"/>
        <v>0</v>
      </c>
      <c r="AP170" s="319">
        <f t="shared" si="124"/>
        <v>0</v>
      </c>
      <c r="AQ170" s="173">
        <f t="shared" si="137"/>
        <v>0</v>
      </c>
      <c r="AR170" s="309">
        <f t="shared" si="125"/>
        <v>0</v>
      </c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 s="7"/>
      <c r="BH170" s="7"/>
      <c r="BI170" s="7"/>
      <c r="BJ170" s="7"/>
      <c r="BK170" s="7"/>
      <c r="BL170" s="7"/>
      <c r="BN170" s="278"/>
    </row>
    <row r="171" spans="1:66" s="16" customFormat="1" ht="12" customHeight="1" x14ac:dyDescent="0.35">
      <c r="A171" s="128">
        <v>14601004</v>
      </c>
      <c r="B171" s="87" t="str">
        <f t="shared" si="135"/>
        <v>14601004</v>
      </c>
      <c r="C171" s="379" t="s">
        <v>1059</v>
      </c>
      <c r="D171" s="89" t="s">
        <v>158</v>
      </c>
      <c r="E171" s="89"/>
      <c r="F171" s="380">
        <v>43221</v>
      </c>
      <c r="G171" s="89"/>
      <c r="H171" s="75">
        <v>21982.85</v>
      </c>
      <c r="I171" s="75">
        <v>20957.669999999998</v>
      </c>
      <c r="J171" s="75">
        <v>21311.64</v>
      </c>
      <c r="K171" s="75">
        <v>19738.25</v>
      </c>
      <c r="L171" s="75">
        <v>20475.830000000002</v>
      </c>
      <c r="M171" s="75">
        <v>19367.11</v>
      </c>
      <c r="N171" s="75">
        <v>17693.93</v>
      </c>
      <c r="O171" s="75">
        <v>19877.88</v>
      </c>
      <c r="P171" s="75">
        <v>18583.22</v>
      </c>
      <c r="Q171" s="75">
        <v>22948.93</v>
      </c>
      <c r="R171" s="75">
        <v>23134.05</v>
      </c>
      <c r="S171" s="75">
        <v>21661.42</v>
      </c>
      <c r="T171" s="75">
        <v>23681.78</v>
      </c>
      <c r="U171" s="75"/>
      <c r="V171" s="75">
        <f t="shared" si="118"/>
        <v>20715.187083333334</v>
      </c>
      <c r="W171" s="81"/>
      <c r="X171" s="80"/>
      <c r="Y171" s="92">
        <f t="shared" si="151"/>
        <v>0</v>
      </c>
      <c r="Z171" s="319">
        <f t="shared" si="151"/>
        <v>0</v>
      </c>
      <c r="AA171" s="319">
        <f t="shared" si="151"/>
        <v>0</v>
      </c>
      <c r="AB171" s="320">
        <f t="shared" si="119"/>
        <v>23681.78</v>
      </c>
      <c r="AC171" s="309">
        <f t="shared" si="120"/>
        <v>0</v>
      </c>
      <c r="AD171" s="319">
        <f t="shared" si="134"/>
        <v>0</v>
      </c>
      <c r="AE171" s="326">
        <f t="shared" si="127"/>
        <v>0</v>
      </c>
      <c r="AF171" s="320">
        <f t="shared" si="128"/>
        <v>23681.78</v>
      </c>
      <c r="AG171" s="173">
        <f t="shared" si="136"/>
        <v>23681.78</v>
      </c>
      <c r="AH171" s="309">
        <f t="shared" si="121"/>
        <v>0</v>
      </c>
      <c r="AI171" s="318">
        <f t="shared" si="141"/>
        <v>0</v>
      </c>
      <c r="AJ171" s="319">
        <f t="shared" si="141"/>
        <v>0</v>
      </c>
      <c r="AK171" s="319">
        <f t="shared" si="141"/>
        <v>0</v>
      </c>
      <c r="AL171" s="320">
        <f t="shared" si="122"/>
        <v>20715.187083333334</v>
      </c>
      <c r="AM171" s="309">
        <f t="shared" si="123"/>
        <v>0</v>
      </c>
      <c r="AN171" s="319">
        <f t="shared" si="129"/>
        <v>0</v>
      </c>
      <c r="AO171" s="319">
        <f t="shared" si="130"/>
        <v>0</v>
      </c>
      <c r="AP171" s="319">
        <f t="shared" si="124"/>
        <v>20715.187083333334</v>
      </c>
      <c r="AQ171" s="173">
        <f t="shared" ref="AQ171" si="152">SUM(AN171:AP171)</f>
        <v>20715.187083333334</v>
      </c>
      <c r="AR171" s="309">
        <f t="shared" si="125"/>
        <v>0</v>
      </c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 s="7"/>
      <c r="BH171" s="7"/>
      <c r="BI171" s="7"/>
      <c r="BJ171" s="7"/>
      <c r="BK171" s="7"/>
      <c r="BL171" s="7"/>
      <c r="BN171" s="278"/>
    </row>
    <row r="172" spans="1:66" s="16" customFormat="1" ht="12" customHeight="1" x14ac:dyDescent="0.35">
      <c r="A172" s="122">
        <v>14602502</v>
      </c>
      <c r="B172" s="87" t="str">
        <f t="shared" si="135"/>
        <v>14602502</v>
      </c>
      <c r="C172" s="379" t="s">
        <v>1060</v>
      </c>
      <c r="D172" s="89" t="s">
        <v>158</v>
      </c>
      <c r="E172" s="89"/>
      <c r="F172" s="380">
        <v>43221</v>
      </c>
      <c r="G172" s="89"/>
      <c r="H172" s="75">
        <v>18914820.329999998</v>
      </c>
      <c r="I172" s="75">
        <v>17800310.59</v>
      </c>
      <c r="J172" s="75">
        <v>18465047.309999999</v>
      </c>
      <c r="K172" s="75">
        <v>4862575.8499999996</v>
      </c>
      <c r="L172" s="75">
        <v>1037405.15</v>
      </c>
      <c r="M172" s="75">
        <v>3321065.69</v>
      </c>
      <c r="N172" s="75">
        <v>3368011.31</v>
      </c>
      <c r="O172" s="75">
        <v>2078886.96</v>
      </c>
      <c r="P172" s="75">
        <v>3305802.36</v>
      </c>
      <c r="Q172" s="75">
        <v>1817636.57</v>
      </c>
      <c r="R172" s="75">
        <v>2995481.31</v>
      </c>
      <c r="S172" s="75">
        <v>4251262.22</v>
      </c>
      <c r="T172" s="75">
        <v>1321896.74</v>
      </c>
      <c r="U172" s="75"/>
      <c r="V172" s="75">
        <f t="shared" si="118"/>
        <v>6118486.987916667</v>
      </c>
      <c r="W172" s="81"/>
      <c r="X172" s="80"/>
      <c r="Y172" s="92">
        <f t="shared" si="151"/>
        <v>0</v>
      </c>
      <c r="Z172" s="319">
        <f t="shared" si="151"/>
        <v>0</v>
      </c>
      <c r="AA172" s="319">
        <f t="shared" si="151"/>
        <v>0</v>
      </c>
      <c r="AB172" s="320">
        <f t="shared" si="119"/>
        <v>1321896.74</v>
      </c>
      <c r="AC172" s="309">
        <f t="shared" si="120"/>
        <v>0</v>
      </c>
      <c r="AD172" s="319">
        <f t="shared" si="134"/>
        <v>0</v>
      </c>
      <c r="AE172" s="326">
        <f t="shared" si="127"/>
        <v>0</v>
      </c>
      <c r="AF172" s="320">
        <f t="shared" si="128"/>
        <v>1321896.74</v>
      </c>
      <c r="AG172" s="173">
        <f t="shared" si="136"/>
        <v>1321896.74</v>
      </c>
      <c r="AH172" s="309">
        <f t="shared" si="121"/>
        <v>0</v>
      </c>
      <c r="AI172" s="318">
        <f t="shared" si="141"/>
        <v>0</v>
      </c>
      <c r="AJ172" s="319">
        <f t="shared" si="141"/>
        <v>0</v>
      </c>
      <c r="AK172" s="319">
        <f t="shared" si="141"/>
        <v>0</v>
      </c>
      <c r="AL172" s="320">
        <f t="shared" si="122"/>
        <v>6118486.987916667</v>
      </c>
      <c r="AM172" s="309">
        <f t="shared" si="123"/>
        <v>0</v>
      </c>
      <c r="AN172" s="319">
        <f t="shared" si="129"/>
        <v>0</v>
      </c>
      <c r="AO172" s="319">
        <f t="shared" si="130"/>
        <v>0</v>
      </c>
      <c r="AP172" s="319">
        <f t="shared" si="124"/>
        <v>6118486.987916667</v>
      </c>
      <c r="AQ172" s="173">
        <f t="shared" ref="AQ172:AQ176" si="153">SUM(AN172:AP172)</f>
        <v>6118486.987916667</v>
      </c>
      <c r="AR172" s="309">
        <f t="shared" si="125"/>
        <v>0</v>
      </c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 s="7"/>
      <c r="BH172" s="7"/>
      <c r="BI172" s="7"/>
      <c r="BJ172" s="7"/>
      <c r="BK172" s="7"/>
      <c r="BL172" s="7"/>
      <c r="BN172" s="278"/>
    </row>
    <row r="173" spans="1:66" s="16" customFormat="1" ht="12" customHeight="1" x14ac:dyDescent="0.35">
      <c r="A173" s="122">
        <v>14609470</v>
      </c>
      <c r="B173" s="87" t="str">
        <f t="shared" si="135"/>
        <v>14609470</v>
      </c>
      <c r="C173" s="379" t="s">
        <v>1061</v>
      </c>
      <c r="D173" s="89" t="s">
        <v>158</v>
      </c>
      <c r="E173" s="89"/>
      <c r="F173" s="380">
        <v>43221</v>
      </c>
      <c r="G173" s="89"/>
      <c r="H173" s="75">
        <v>1274042.72</v>
      </c>
      <c r="I173" s="75">
        <v>1109915.82</v>
      </c>
      <c r="J173" s="75">
        <v>1137010.79</v>
      </c>
      <c r="K173" s="75">
        <v>1109236.7</v>
      </c>
      <c r="L173" s="75">
        <v>1186744.98</v>
      </c>
      <c r="M173" s="75">
        <v>1222394.8899999999</v>
      </c>
      <c r="N173" s="75">
        <v>549497.02</v>
      </c>
      <c r="O173" s="75">
        <v>650891.66</v>
      </c>
      <c r="P173" s="75">
        <v>683941.72</v>
      </c>
      <c r="Q173" s="75">
        <v>701693.32</v>
      </c>
      <c r="R173" s="75">
        <v>744093.85</v>
      </c>
      <c r="S173" s="75">
        <v>926097.68</v>
      </c>
      <c r="T173" s="75">
        <v>430146.91</v>
      </c>
      <c r="U173" s="75"/>
      <c r="V173" s="75">
        <f t="shared" si="118"/>
        <v>906134.43708333338</v>
      </c>
      <c r="W173" s="81"/>
      <c r="X173" s="80"/>
      <c r="Y173" s="92">
        <f t="shared" si="151"/>
        <v>0</v>
      </c>
      <c r="Z173" s="319">
        <f t="shared" si="151"/>
        <v>0</v>
      </c>
      <c r="AA173" s="319">
        <f t="shared" si="151"/>
        <v>0</v>
      </c>
      <c r="AB173" s="320">
        <f t="shared" si="119"/>
        <v>430146.91</v>
      </c>
      <c r="AC173" s="309">
        <f t="shared" si="120"/>
        <v>0</v>
      </c>
      <c r="AD173" s="319">
        <f t="shared" si="134"/>
        <v>0</v>
      </c>
      <c r="AE173" s="326">
        <f t="shared" si="127"/>
        <v>0</v>
      </c>
      <c r="AF173" s="320">
        <f t="shared" si="128"/>
        <v>430146.91</v>
      </c>
      <c r="AG173" s="173">
        <f t="shared" si="136"/>
        <v>430146.91</v>
      </c>
      <c r="AH173" s="309">
        <f t="shared" si="121"/>
        <v>0</v>
      </c>
      <c r="AI173" s="318">
        <f t="shared" si="141"/>
        <v>0</v>
      </c>
      <c r="AJ173" s="319">
        <f t="shared" si="141"/>
        <v>0</v>
      </c>
      <c r="AK173" s="319">
        <f t="shared" si="141"/>
        <v>0</v>
      </c>
      <c r="AL173" s="320">
        <f t="shared" si="122"/>
        <v>906134.43708333338</v>
      </c>
      <c r="AM173" s="309">
        <f t="shared" si="123"/>
        <v>0</v>
      </c>
      <c r="AN173" s="319">
        <f t="shared" si="129"/>
        <v>0</v>
      </c>
      <c r="AO173" s="319">
        <f t="shared" si="130"/>
        <v>0</v>
      </c>
      <c r="AP173" s="319">
        <f t="shared" si="124"/>
        <v>906134.43708333338</v>
      </c>
      <c r="AQ173" s="173">
        <f t="shared" si="153"/>
        <v>906134.43708333338</v>
      </c>
      <c r="AR173" s="309">
        <f t="shared" si="125"/>
        <v>0</v>
      </c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 s="7"/>
      <c r="BH173" s="7"/>
      <c r="BI173" s="7"/>
      <c r="BJ173" s="7"/>
      <c r="BK173" s="7"/>
      <c r="BL173" s="7"/>
      <c r="BN173" s="278"/>
    </row>
    <row r="174" spans="1:66" s="16" customFormat="1" ht="12" customHeight="1" x14ac:dyDescent="0.35">
      <c r="A174" s="122">
        <v>14609480</v>
      </c>
      <c r="B174" s="87" t="str">
        <f t="shared" si="135"/>
        <v>14609480</v>
      </c>
      <c r="C174" s="379" t="s">
        <v>1062</v>
      </c>
      <c r="D174" s="89" t="s">
        <v>158</v>
      </c>
      <c r="E174" s="89"/>
      <c r="F174" s="380">
        <v>43221</v>
      </c>
      <c r="G174" s="89"/>
      <c r="H174" s="75">
        <v>228559.57</v>
      </c>
      <c r="I174" s="75">
        <v>-28081.26</v>
      </c>
      <c r="J174" s="75">
        <v>-24717.38</v>
      </c>
      <c r="K174" s="75">
        <v>-21246.400000000001</v>
      </c>
      <c r="L174" s="75">
        <v>-17966.599999999999</v>
      </c>
      <c r="M174" s="75">
        <v>-15137.52</v>
      </c>
      <c r="N174" s="75">
        <v>-12484.7</v>
      </c>
      <c r="O174" s="75">
        <v>-8747.0300000000007</v>
      </c>
      <c r="P174" s="75">
        <v>-4209.0200000000004</v>
      </c>
      <c r="Q174" s="75">
        <v>30746.97</v>
      </c>
      <c r="R174" s="75">
        <v>37553.49</v>
      </c>
      <c r="S174" s="75">
        <v>81089.649999999994</v>
      </c>
      <c r="T174" s="75">
        <v>60016.7</v>
      </c>
      <c r="U174" s="75"/>
      <c r="V174" s="75">
        <f t="shared" ref="V174:V207" si="154">(H174+T174+SUM(I174:S174)*2)/24</f>
        <v>13424.027916666666</v>
      </c>
      <c r="W174" s="81"/>
      <c r="X174" s="80"/>
      <c r="Y174" s="92">
        <f t="shared" si="151"/>
        <v>0</v>
      </c>
      <c r="Z174" s="319">
        <f t="shared" si="151"/>
        <v>0</v>
      </c>
      <c r="AA174" s="319">
        <f t="shared" si="151"/>
        <v>0</v>
      </c>
      <c r="AB174" s="320">
        <f t="shared" si="119"/>
        <v>60016.7</v>
      </c>
      <c r="AC174" s="309">
        <f t="shared" si="120"/>
        <v>0</v>
      </c>
      <c r="AD174" s="319">
        <f t="shared" si="134"/>
        <v>0</v>
      </c>
      <c r="AE174" s="326">
        <f t="shared" si="127"/>
        <v>0</v>
      </c>
      <c r="AF174" s="320">
        <f t="shared" si="128"/>
        <v>60016.7</v>
      </c>
      <c r="AG174" s="173">
        <f t="shared" si="136"/>
        <v>60016.7</v>
      </c>
      <c r="AH174" s="309">
        <f t="shared" si="121"/>
        <v>0</v>
      </c>
      <c r="AI174" s="318">
        <f t="shared" si="141"/>
        <v>0</v>
      </c>
      <c r="AJ174" s="319">
        <f t="shared" si="141"/>
        <v>0</v>
      </c>
      <c r="AK174" s="319">
        <f t="shared" si="141"/>
        <v>0</v>
      </c>
      <c r="AL174" s="320">
        <f t="shared" si="122"/>
        <v>13424.027916666666</v>
      </c>
      <c r="AM174" s="309">
        <f t="shared" si="123"/>
        <v>0</v>
      </c>
      <c r="AN174" s="319">
        <f t="shared" si="129"/>
        <v>0</v>
      </c>
      <c r="AO174" s="319">
        <f t="shared" si="130"/>
        <v>0</v>
      </c>
      <c r="AP174" s="319">
        <f t="shared" si="124"/>
        <v>13424.027916666666</v>
      </c>
      <c r="AQ174" s="173">
        <f t="shared" si="153"/>
        <v>13424.027916666666</v>
      </c>
      <c r="AR174" s="309">
        <f t="shared" si="125"/>
        <v>0</v>
      </c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 s="7"/>
      <c r="BH174" s="7"/>
      <c r="BI174" s="7"/>
      <c r="BJ174" s="7"/>
      <c r="BK174" s="7"/>
      <c r="BL174" s="7"/>
      <c r="BN174" s="279"/>
    </row>
    <row r="175" spans="1:66" s="16" customFormat="1" ht="12" customHeight="1" x14ac:dyDescent="0.35">
      <c r="A175" s="122">
        <v>14609490</v>
      </c>
      <c r="B175" s="87" t="str">
        <f t="shared" si="135"/>
        <v>14609490</v>
      </c>
      <c r="C175" s="379" t="s">
        <v>1063</v>
      </c>
      <c r="D175" s="89" t="s">
        <v>158</v>
      </c>
      <c r="E175" s="89"/>
      <c r="F175" s="380">
        <v>43221</v>
      </c>
      <c r="G175" s="89"/>
      <c r="H175" s="75">
        <v>26666.07</v>
      </c>
      <c r="I175" s="75">
        <v>5882.13</v>
      </c>
      <c r="J175" s="75">
        <v>8892.59</v>
      </c>
      <c r="K175" s="75">
        <v>2731.94</v>
      </c>
      <c r="L175" s="75">
        <v>5602.5</v>
      </c>
      <c r="M175" s="75">
        <v>8012</v>
      </c>
      <c r="N175" s="75">
        <v>2432.6999999999998</v>
      </c>
      <c r="O175" s="75">
        <v>5034.37</v>
      </c>
      <c r="P175" s="75">
        <v>7479.44</v>
      </c>
      <c r="Q175" s="75">
        <v>14105.99</v>
      </c>
      <c r="R175" s="75">
        <v>20725.62</v>
      </c>
      <c r="S175" s="75">
        <v>23317.11</v>
      </c>
      <c r="T175" s="75">
        <v>3626.03</v>
      </c>
      <c r="U175" s="75"/>
      <c r="V175" s="75">
        <f t="shared" si="154"/>
        <v>9946.8700000000008</v>
      </c>
      <c r="W175" s="81"/>
      <c r="X175" s="80"/>
      <c r="Y175" s="92">
        <f t="shared" si="151"/>
        <v>0</v>
      </c>
      <c r="Z175" s="319">
        <f t="shared" si="151"/>
        <v>0</v>
      </c>
      <c r="AA175" s="319">
        <f t="shared" si="151"/>
        <v>0</v>
      </c>
      <c r="AB175" s="320">
        <f t="shared" ref="AB175:AB207" si="155">T175-SUM(Y175:AA175)</f>
        <v>3626.03</v>
      </c>
      <c r="AC175" s="309">
        <f t="shared" ref="AC175:AC207" si="156">T175-SUM(Y175:AA175)-AB175</f>
        <v>0</v>
      </c>
      <c r="AD175" s="319">
        <f t="shared" si="134"/>
        <v>0</v>
      </c>
      <c r="AE175" s="326">
        <f t="shared" si="127"/>
        <v>0</v>
      </c>
      <c r="AF175" s="320">
        <f t="shared" si="128"/>
        <v>3626.03</v>
      </c>
      <c r="AG175" s="173">
        <f t="shared" si="136"/>
        <v>3626.03</v>
      </c>
      <c r="AH175" s="309">
        <f t="shared" ref="AH175:AH207" si="157">AG175-AB175</f>
        <v>0</v>
      </c>
      <c r="AI175" s="318">
        <f t="shared" si="141"/>
        <v>0</v>
      </c>
      <c r="AJ175" s="319">
        <f t="shared" si="141"/>
        <v>0</v>
      </c>
      <c r="AK175" s="319">
        <f t="shared" si="141"/>
        <v>0</v>
      </c>
      <c r="AL175" s="320">
        <f t="shared" ref="AL175:AL207" si="158">V175-SUM(AI175:AK175)</f>
        <v>9946.8700000000008</v>
      </c>
      <c r="AM175" s="309">
        <f t="shared" ref="AM175:AM207" si="159">V175-SUM(AI175:AK175)-AL175</f>
        <v>0</v>
      </c>
      <c r="AN175" s="319">
        <f t="shared" si="129"/>
        <v>0</v>
      </c>
      <c r="AO175" s="319">
        <f t="shared" si="130"/>
        <v>0</v>
      </c>
      <c r="AP175" s="319">
        <f t="shared" ref="AP175:AP207" si="160">IF($D175=AP$5,$V175,IF($D175=AP$4, $V175*$AL$2,0))</f>
        <v>9946.8700000000008</v>
      </c>
      <c r="AQ175" s="173">
        <f t="shared" si="153"/>
        <v>9946.8700000000008</v>
      </c>
      <c r="AR175" s="309">
        <f t="shared" ref="AR175:AR207" si="161">AQ175-AL175</f>
        <v>0</v>
      </c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 s="7"/>
      <c r="BH175" s="7"/>
      <c r="BI175" s="7"/>
      <c r="BJ175" s="7"/>
      <c r="BK175" s="7"/>
      <c r="BL175" s="7"/>
      <c r="BN175" s="278"/>
    </row>
    <row r="176" spans="1:66" s="16" customFormat="1" ht="12" customHeight="1" x14ac:dyDescent="0.35">
      <c r="A176" s="122">
        <v>14609500</v>
      </c>
      <c r="B176" s="87" t="str">
        <f t="shared" si="135"/>
        <v>14609500</v>
      </c>
      <c r="C176" s="379" t="s">
        <v>1064</v>
      </c>
      <c r="D176" s="89" t="s">
        <v>158</v>
      </c>
      <c r="E176" s="89"/>
      <c r="F176" s="380">
        <v>43221</v>
      </c>
      <c r="G176" s="89"/>
      <c r="H176" s="75">
        <v>1540799.7</v>
      </c>
      <c r="I176" s="75">
        <v>1751487.84</v>
      </c>
      <c r="J176" s="75">
        <v>1933146.21</v>
      </c>
      <c r="K176" s="75">
        <v>110961.87</v>
      </c>
      <c r="L176" s="75">
        <v>178735.67</v>
      </c>
      <c r="M176" s="75">
        <v>261255.17</v>
      </c>
      <c r="N176" s="75">
        <v>349885.98</v>
      </c>
      <c r="O176" s="75">
        <v>443359.86</v>
      </c>
      <c r="P176" s="75">
        <v>595543.98</v>
      </c>
      <c r="Q176" s="75">
        <v>114126.1</v>
      </c>
      <c r="R176" s="75">
        <v>154503.01999999999</v>
      </c>
      <c r="S176" s="75">
        <v>235103.4</v>
      </c>
      <c r="T176" s="75">
        <v>575886.34</v>
      </c>
      <c r="U176" s="75"/>
      <c r="V176" s="75">
        <f t="shared" si="154"/>
        <v>598871.00999999989</v>
      </c>
      <c r="W176" s="81"/>
      <c r="X176" s="80"/>
      <c r="Y176" s="92">
        <f t="shared" si="151"/>
        <v>0</v>
      </c>
      <c r="Z176" s="319">
        <f t="shared" si="151"/>
        <v>0</v>
      </c>
      <c r="AA176" s="319">
        <f t="shared" si="151"/>
        <v>0</v>
      </c>
      <c r="AB176" s="320">
        <f t="shared" si="155"/>
        <v>575886.34</v>
      </c>
      <c r="AC176" s="309">
        <f t="shared" si="156"/>
        <v>0</v>
      </c>
      <c r="AD176" s="319">
        <f t="shared" si="134"/>
        <v>0</v>
      </c>
      <c r="AE176" s="326">
        <f t="shared" si="127"/>
        <v>0</v>
      </c>
      <c r="AF176" s="320">
        <f t="shared" si="128"/>
        <v>575886.34</v>
      </c>
      <c r="AG176" s="173">
        <f t="shared" si="136"/>
        <v>575886.34</v>
      </c>
      <c r="AH176" s="309">
        <f t="shared" si="157"/>
        <v>0</v>
      </c>
      <c r="AI176" s="318">
        <f t="shared" si="141"/>
        <v>0</v>
      </c>
      <c r="AJ176" s="319">
        <f t="shared" si="141"/>
        <v>0</v>
      </c>
      <c r="AK176" s="319">
        <f t="shared" si="141"/>
        <v>0</v>
      </c>
      <c r="AL176" s="320">
        <f t="shared" si="158"/>
        <v>598871.00999999989</v>
      </c>
      <c r="AM176" s="309">
        <f t="shared" si="159"/>
        <v>0</v>
      </c>
      <c r="AN176" s="319">
        <f t="shared" si="129"/>
        <v>0</v>
      </c>
      <c r="AO176" s="319">
        <f t="shared" si="130"/>
        <v>0</v>
      </c>
      <c r="AP176" s="319">
        <f t="shared" si="160"/>
        <v>598871.00999999989</v>
      </c>
      <c r="AQ176" s="173">
        <f t="shared" si="153"/>
        <v>598871.00999999989</v>
      </c>
      <c r="AR176" s="309">
        <f t="shared" si="161"/>
        <v>0</v>
      </c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 s="7"/>
      <c r="BH176" s="7"/>
      <c r="BI176" s="7"/>
      <c r="BJ176" s="7"/>
      <c r="BK176" s="7"/>
      <c r="BL176" s="7"/>
      <c r="BN176" s="278"/>
    </row>
    <row r="177" spans="1:66" s="16" customFormat="1" ht="12" customHeight="1" x14ac:dyDescent="0.25">
      <c r="A177" s="122">
        <v>15100031</v>
      </c>
      <c r="B177" s="87" t="str">
        <f t="shared" si="135"/>
        <v>15100031</v>
      </c>
      <c r="C177" s="74" t="s">
        <v>493</v>
      </c>
      <c r="D177" s="89" t="s">
        <v>1276</v>
      </c>
      <c r="E177" s="89"/>
      <c r="F177" s="74"/>
      <c r="G177" s="89"/>
      <c r="H177" s="75">
        <v>4630545.18</v>
      </c>
      <c r="I177" s="75">
        <v>4646815.3</v>
      </c>
      <c r="J177" s="75">
        <v>4467355.6100000003</v>
      </c>
      <c r="K177" s="75">
        <v>4595631.3499999996</v>
      </c>
      <c r="L177" s="75">
        <v>4553913.67</v>
      </c>
      <c r="M177" s="75">
        <v>4391627.84</v>
      </c>
      <c r="N177" s="75">
        <v>4234634.29</v>
      </c>
      <c r="O177" s="75">
        <v>4716603.8</v>
      </c>
      <c r="P177" s="75">
        <v>5388279.5899999999</v>
      </c>
      <c r="Q177" s="75">
        <v>3955295.49</v>
      </c>
      <c r="R177" s="75">
        <v>4351637.07</v>
      </c>
      <c r="S177" s="75">
        <v>4043750.11</v>
      </c>
      <c r="T177" s="75">
        <v>4597249.54</v>
      </c>
      <c r="U177" s="75"/>
      <c r="V177" s="75">
        <f t="shared" si="154"/>
        <v>4496620.123333334</v>
      </c>
      <c r="W177" s="81"/>
      <c r="X177" s="80"/>
      <c r="Y177" s="92">
        <f t="shared" si="151"/>
        <v>4597249.54</v>
      </c>
      <c r="Z177" s="319">
        <f t="shared" si="151"/>
        <v>0</v>
      </c>
      <c r="AA177" s="319">
        <f t="shared" si="151"/>
        <v>0</v>
      </c>
      <c r="AB177" s="320">
        <f t="shared" si="155"/>
        <v>0</v>
      </c>
      <c r="AC177" s="309">
        <f t="shared" si="156"/>
        <v>0</v>
      </c>
      <c r="AD177" s="319">
        <f t="shared" si="134"/>
        <v>0</v>
      </c>
      <c r="AE177" s="326">
        <f t="shared" ref="AE177:AE207" si="162">IF($D177=AE$5,$T177,IF($D177=AE$4, $T177*$AK$2,0))</f>
        <v>0</v>
      </c>
      <c r="AF177" s="320">
        <f t="shared" ref="AF177:AF207" si="163">IF($D177=AF$5,$T177,IF($D177=AF$4, $T177*$AL$2,0))</f>
        <v>0</v>
      </c>
      <c r="AG177" s="173">
        <f t="shared" si="136"/>
        <v>0</v>
      </c>
      <c r="AH177" s="309">
        <f t="shared" si="157"/>
        <v>0</v>
      </c>
      <c r="AI177" s="318">
        <f t="shared" si="141"/>
        <v>4496620.123333334</v>
      </c>
      <c r="AJ177" s="319">
        <f t="shared" si="141"/>
        <v>0</v>
      </c>
      <c r="AK177" s="319">
        <f t="shared" si="141"/>
        <v>0</v>
      </c>
      <c r="AL177" s="320">
        <f t="shared" si="158"/>
        <v>0</v>
      </c>
      <c r="AM177" s="309">
        <f t="shared" si="159"/>
        <v>0</v>
      </c>
      <c r="AN177" s="319">
        <f t="shared" si="129"/>
        <v>0</v>
      </c>
      <c r="AO177" s="319">
        <f t="shared" si="130"/>
        <v>0</v>
      </c>
      <c r="AP177" s="319">
        <f t="shared" si="160"/>
        <v>0</v>
      </c>
      <c r="AQ177" s="173">
        <f t="shared" si="137"/>
        <v>0</v>
      </c>
      <c r="AR177" s="309">
        <f t="shared" si="161"/>
        <v>0</v>
      </c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 s="7"/>
      <c r="BH177" s="7"/>
      <c r="BI177" s="7"/>
      <c r="BJ177" s="7"/>
      <c r="BK177" s="7"/>
      <c r="BL177" s="7"/>
      <c r="BN177" s="278"/>
    </row>
    <row r="178" spans="1:66" s="16" customFormat="1" ht="12" customHeight="1" x14ac:dyDescent="0.25">
      <c r="A178" s="122">
        <v>15100041</v>
      </c>
      <c r="B178" s="87" t="str">
        <f t="shared" si="135"/>
        <v>15100041</v>
      </c>
      <c r="C178" s="74" t="s">
        <v>228</v>
      </c>
      <c r="D178" s="89" t="s">
        <v>1276</v>
      </c>
      <c r="E178" s="89"/>
      <c r="F178" s="74"/>
      <c r="G178" s="89"/>
      <c r="H178" s="75">
        <v>264214.11</v>
      </c>
      <c r="I178" s="75">
        <v>227658.13</v>
      </c>
      <c r="J178" s="75">
        <v>259483.75</v>
      </c>
      <c r="K178" s="75">
        <v>240072.07</v>
      </c>
      <c r="L178" s="75">
        <v>202001.29</v>
      </c>
      <c r="M178" s="75">
        <v>255959.43</v>
      </c>
      <c r="N178" s="75">
        <v>221477.55</v>
      </c>
      <c r="O178" s="75">
        <v>223845.11</v>
      </c>
      <c r="P178" s="75">
        <v>233970.55</v>
      </c>
      <c r="Q178" s="75">
        <v>234069.11</v>
      </c>
      <c r="R178" s="75">
        <v>213464.01</v>
      </c>
      <c r="S178" s="75">
        <v>204519.14</v>
      </c>
      <c r="T178" s="75">
        <v>251557.85</v>
      </c>
      <c r="U178" s="75"/>
      <c r="V178" s="75">
        <f t="shared" si="154"/>
        <v>231200.51</v>
      </c>
      <c r="W178" s="81"/>
      <c r="X178" s="80"/>
      <c r="Y178" s="92">
        <f t="shared" si="151"/>
        <v>251557.85</v>
      </c>
      <c r="Z178" s="319">
        <f t="shared" si="151"/>
        <v>0</v>
      </c>
      <c r="AA178" s="319">
        <f t="shared" si="151"/>
        <v>0</v>
      </c>
      <c r="AB178" s="320">
        <f t="shared" si="155"/>
        <v>0</v>
      </c>
      <c r="AC178" s="309">
        <f t="shared" si="156"/>
        <v>0</v>
      </c>
      <c r="AD178" s="319">
        <f t="shared" si="134"/>
        <v>0</v>
      </c>
      <c r="AE178" s="326">
        <f t="shared" si="162"/>
        <v>0</v>
      </c>
      <c r="AF178" s="320">
        <f t="shared" si="163"/>
        <v>0</v>
      </c>
      <c r="AG178" s="173">
        <f t="shared" si="136"/>
        <v>0</v>
      </c>
      <c r="AH178" s="309">
        <f t="shared" si="157"/>
        <v>0</v>
      </c>
      <c r="AI178" s="318">
        <f t="shared" si="141"/>
        <v>231200.51</v>
      </c>
      <c r="AJ178" s="319">
        <f t="shared" si="141"/>
        <v>0</v>
      </c>
      <c r="AK178" s="319">
        <f t="shared" si="141"/>
        <v>0</v>
      </c>
      <c r="AL178" s="320">
        <f t="shared" si="158"/>
        <v>0</v>
      </c>
      <c r="AM178" s="309">
        <f t="shared" si="159"/>
        <v>0</v>
      </c>
      <c r="AN178" s="319">
        <f t="shared" ref="AN178:AN207" si="164">IF($D178=AN$5,$V178,IF($D178=AN$4, $V178*$AK$1,0))</f>
        <v>0</v>
      </c>
      <c r="AO178" s="319">
        <f t="shared" ref="AO178:AO207" si="165">IF($D178=AO$5,$V178,IF($D178=AO$4, $V178*$AK$2,0))</f>
        <v>0</v>
      </c>
      <c r="AP178" s="319">
        <f t="shared" si="160"/>
        <v>0</v>
      </c>
      <c r="AQ178" s="173">
        <f t="shared" si="137"/>
        <v>0</v>
      </c>
      <c r="AR178" s="309">
        <f t="shared" si="161"/>
        <v>0</v>
      </c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 s="7"/>
      <c r="BH178" s="7"/>
      <c r="BI178" s="7"/>
      <c r="BJ178" s="7"/>
      <c r="BK178" s="7"/>
      <c r="BL178" s="7"/>
      <c r="BN178" s="278"/>
    </row>
    <row r="179" spans="1:66" s="16" customFormat="1" ht="12" customHeight="1" x14ac:dyDescent="0.25">
      <c r="A179" s="122">
        <v>15100061</v>
      </c>
      <c r="B179" s="87" t="str">
        <f t="shared" si="135"/>
        <v>15100061</v>
      </c>
      <c r="C179" s="74" t="s">
        <v>257</v>
      </c>
      <c r="D179" s="89" t="s">
        <v>1276</v>
      </c>
      <c r="E179" s="89"/>
      <c r="F179" s="74"/>
      <c r="G179" s="89"/>
      <c r="H179" s="75">
        <v>28901.21</v>
      </c>
      <c r="I179" s="75">
        <v>28901.21</v>
      </c>
      <c r="J179" s="75">
        <v>26248.62</v>
      </c>
      <c r="K179" s="75">
        <v>25274.99</v>
      </c>
      <c r="L179" s="75">
        <v>20225.669999999998</v>
      </c>
      <c r="M179" s="75">
        <v>19128.84</v>
      </c>
      <c r="N179" s="75">
        <v>18167.990000000002</v>
      </c>
      <c r="O179" s="75">
        <v>38179.26</v>
      </c>
      <c r="P179" s="75">
        <v>26180.36</v>
      </c>
      <c r="Q179" s="75">
        <v>23055.63</v>
      </c>
      <c r="R179" s="75">
        <v>22109.21</v>
      </c>
      <c r="S179" s="75">
        <v>22109.21</v>
      </c>
      <c r="T179" s="75">
        <v>20422.37</v>
      </c>
      <c r="U179" s="75"/>
      <c r="V179" s="75">
        <f t="shared" si="154"/>
        <v>24520.231666666663</v>
      </c>
      <c r="W179" s="81"/>
      <c r="X179" s="80"/>
      <c r="Y179" s="92">
        <f t="shared" si="151"/>
        <v>20422.37</v>
      </c>
      <c r="Z179" s="319">
        <f t="shared" si="151"/>
        <v>0</v>
      </c>
      <c r="AA179" s="319">
        <f t="shared" si="151"/>
        <v>0</v>
      </c>
      <c r="AB179" s="320">
        <f t="shared" si="155"/>
        <v>0</v>
      </c>
      <c r="AC179" s="309">
        <f t="shared" si="156"/>
        <v>0</v>
      </c>
      <c r="AD179" s="319">
        <f t="shared" si="134"/>
        <v>0</v>
      </c>
      <c r="AE179" s="326">
        <f t="shared" si="162"/>
        <v>0</v>
      </c>
      <c r="AF179" s="320">
        <f t="shared" si="163"/>
        <v>0</v>
      </c>
      <c r="AG179" s="173">
        <f t="shared" si="136"/>
        <v>0</v>
      </c>
      <c r="AH179" s="309">
        <f t="shared" si="157"/>
        <v>0</v>
      </c>
      <c r="AI179" s="318">
        <f t="shared" si="141"/>
        <v>24520.231666666663</v>
      </c>
      <c r="AJ179" s="319">
        <f t="shared" si="141"/>
        <v>0</v>
      </c>
      <c r="AK179" s="319">
        <f t="shared" si="141"/>
        <v>0</v>
      </c>
      <c r="AL179" s="320">
        <f t="shared" si="158"/>
        <v>0</v>
      </c>
      <c r="AM179" s="309">
        <f t="shared" si="159"/>
        <v>0</v>
      </c>
      <c r="AN179" s="319">
        <f t="shared" si="164"/>
        <v>0</v>
      </c>
      <c r="AO179" s="319">
        <f t="shared" si="165"/>
        <v>0</v>
      </c>
      <c r="AP179" s="319">
        <f t="shared" si="160"/>
        <v>0</v>
      </c>
      <c r="AQ179" s="173">
        <f t="shared" si="137"/>
        <v>0</v>
      </c>
      <c r="AR179" s="309">
        <f t="shared" si="161"/>
        <v>0</v>
      </c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 s="7"/>
      <c r="BH179" s="7"/>
      <c r="BI179" s="7"/>
      <c r="BJ179" s="7"/>
      <c r="BK179" s="7"/>
      <c r="BL179" s="7"/>
      <c r="BN179" s="278"/>
    </row>
    <row r="180" spans="1:66" s="16" customFormat="1" ht="12" customHeight="1" x14ac:dyDescent="0.25">
      <c r="A180" s="122">
        <v>15100081</v>
      </c>
      <c r="B180" s="87" t="str">
        <f t="shared" si="135"/>
        <v>15100081</v>
      </c>
      <c r="C180" s="74" t="s">
        <v>48</v>
      </c>
      <c r="D180" s="89" t="s">
        <v>1276</v>
      </c>
      <c r="E180" s="89"/>
      <c r="F180" s="74"/>
      <c r="G180" s="89"/>
      <c r="H180" s="75">
        <v>1697565.38</v>
      </c>
      <c r="I180" s="75">
        <v>1649580.71</v>
      </c>
      <c r="J180" s="75">
        <v>1649580.71</v>
      </c>
      <c r="K180" s="75">
        <v>1649580.71</v>
      </c>
      <c r="L180" s="75">
        <v>1644876.24</v>
      </c>
      <c r="M180" s="75">
        <v>1728118.09</v>
      </c>
      <c r="N180" s="75">
        <v>1728118.09</v>
      </c>
      <c r="O180" s="75">
        <v>1728118.09</v>
      </c>
      <c r="P180" s="75">
        <v>1728118.09</v>
      </c>
      <c r="Q180" s="75">
        <v>1728118.09</v>
      </c>
      <c r="R180" s="75">
        <v>1728118.1</v>
      </c>
      <c r="S180" s="75">
        <v>1728118.1</v>
      </c>
      <c r="T180" s="75">
        <v>1728118.1</v>
      </c>
      <c r="U180" s="75"/>
      <c r="V180" s="75">
        <f t="shared" si="154"/>
        <v>1700273.8966666667</v>
      </c>
      <c r="W180" s="81"/>
      <c r="X180" s="80"/>
      <c r="Y180" s="92">
        <f t="shared" si="151"/>
        <v>1728118.1</v>
      </c>
      <c r="Z180" s="319">
        <f t="shared" si="151"/>
        <v>0</v>
      </c>
      <c r="AA180" s="319">
        <f t="shared" si="151"/>
        <v>0</v>
      </c>
      <c r="AB180" s="320">
        <f t="shared" si="155"/>
        <v>0</v>
      </c>
      <c r="AC180" s="309">
        <f t="shared" si="156"/>
        <v>0</v>
      </c>
      <c r="AD180" s="319">
        <f t="shared" si="134"/>
        <v>0</v>
      </c>
      <c r="AE180" s="326">
        <f t="shared" si="162"/>
        <v>0</v>
      </c>
      <c r="AF180" s="320">
        <f t="shared" si="163"/>
        <v>0</v>
      </c>
      <c r="AG180" s="173">
        <f t="shared" si="136"/>
        <v>0</v>
      </c>
      <c r="AH180" s="309">
        <f t="shared" si="157"/>
        <v>0</v>
      </c>
      <c r="AI180" s="318">
        <f t="shared" ref="AI180:AK198" si="166">IF($D180=AI$5,$V180,0)</f>
        <v>1700273.8966666667</v>
      </c>
      <c r="AJ180" s="319">
        <f t="shared" si="166"/>
        <v>0</v>
      </c>
      <c r="AK180" s="319">
        <f t="shared" si="166"/>
        <v>0</v>
      </c>
      <c r="AL180" s="320">
        <f t="shared" si="158"/>
        <v>0</v>
      </c>
      <c r="AM180" s="309">
        <f t="shared" si="159"/>
        <v>0</v>
      </c>
      <c r="AN180" s="319">
        <f t="shared" si="164"/>
        <v>0</v>
      </c>
      <c r="AO180" s="319">
        <f t="shared" si="165"/>
        <v>0</v>
      </c>
      <c r="AP180" s="319">
        <f t="shared" si="160"/>
        <v>0</v>
      </c>
      <c r="AQ180" s="173">
        <f t="shared" si="137"/>
        <v>0</v>
      </c>
      <c r="AR180" s="309">
        <f t="shared" si="161"/>
        <v>0</v>
      </c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 s="7"/>
      <c r="BH180" s="7"/>
      <c r="BI180" s="7"/>
      <c r="BJ180" s="7"/>
      <c r="BK180" s="7"/>
      <c r="BL180" s="7"/>
      <c r="BN180" s="278"/>
    </row>
    <row r="181" spans="1:66" s="16" customFormat="1" ht="12" customHeight="1" x14ac:dyDescent="0.25">
      <c r="A181" s="122">
        <v>15100091</v>
      </c>
      <c r="B181" s="87" t="str">
        <f t="shared" si="135"/>
        <v>15100091</v>
      </c>
      <c r="C181" s="74" t="s">
        <v>49</v>
      </c>
      <c r="D181" s="89" t="s">
        <v>1276</v>
      </c>
      <c r="E181" s="89"/>
      <c r="F181" s="74"/>
      <c r="G181" s="89"/>
      <c r="H181" s="75">
        <v>1772729.69</v>
      </c>
      <c r="I181" s="75">
        <v>1772729.69</v>
      </c>
      <c r="J181" s="75">
        <v>1760094.7</v>
      </c>
      <c r="K181" s="75">
        <v>1760094.7</v>
      </c>
      <c r="L181" s="75">
        <v>1749355.77</v>
      </c>
      <c r="M181" s="75">
        <v>1808327.23</v>
      </c>
      <c r="N181" s="75">
        <v>1808327.23</v>
      </c>
      <c r="O181" s="75">
        <v>1808327.23</v>
      </c>
      <c r="P181" s="75">
        <v>1808327.23</v>
      </c>
      <c r="Q181" s="75">
        <v>1803245.9</v>
      </c>
      <c r="R181" s="75">
        <v>1803245.89</v>
      </c>
      <c r="S181" s="75">
        <v>1803245.89</v>
      </c>
      <c r="T181" s="75">
        <v>1803245.89</v>
      </c>
      <c r="U181" s="75"/>
      <c r="V181" s="75">
        <f t="shared" si="154"/>
        <v>1789442.4375</v>
      </c>
      <c r="W181" s="81"/>
      <c r="X181" s="80"/>
      <c r="Y181" s="92">
        <f t="shared" ref="Y181:AA198" si="167">IF($D181=Y$5,$T181,0)</f>
        <v>1803245.89</v>
      </c>
      <c r="Z181" s="319">
        <f t="shared" si="167"/>
        <v>0</v>
      </c>
      <c r="AA181" s="319">
        <f t="shared" si="167"/>
        <v>0</v>
      </c>
      <c r="AB181" s="320">
        <f t="shared" si="155"/>
        <v>0</v>
      </c>
      <c r="AC181" s="309">
        <f t="shared" si="156"/>
        <v>0</v>
      </c>
      <c r="AD181" s="319">
        <f t="shared" si="134"/>
        <v>0</v>
      </c>
      <c r="AE181" s="326">
        <f t="shared" si="162"/>
        <v>0</v>
      </c>
      <c r="AF181" s="320">
        <f t="shared" si="163"/>
        <v>0</v>
      </c>
      <c r="AG181" s="173">
        <f t="shared" si="136"/>
        <v>0</v>
      </c>
      <c r="AH181" s="309">
        <f t="shared" si="157"/>
        <v>0</v>
      </c>
      <c r="AI181" s="318">
        <f t="shared" si="166"/>
        <v>1789442.4375</v>
      </c>
      <c r="AJ181" s="319">
        <f t="shared" si="166"/>
        <v>0</v>
      </c>
      <c r="AK181" s="319">
        <f t="shared" si="166"/>
        <v>0</v>
      </c>
      <c r="AL181" s="320">
        <f t="shared" si="158"/>
        <v>0</v>
      </c>
      <c r="AM181" s="309">
        <f t="shared" si="159"/>
        <v>0</v>
      </c>
      <c r="AN181" s="319">
        <f t="shared" si="164"/>
        <v>0</v>
      </c>
      <c r="AO181" s="319">
        <f t="shared" si="165"/>
        <v>0</v>
      </c>
      <c r="AP181" s="319">
        <f t="shared" si="160"/>
        <v>0</v>
      </c>
      <c r="AQ181" s="173">
        <f t="shared" si="137"/>
        <v>0</v>
      </c>
      <c r="AR181" s="309">
        <f t="shared" si="161"/>
        <v>0</v>
      </c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 s="7"/>
      <c r="BH181" s="7"/>
      <c r="BI181" s="7"/>
      <c r="BJ181" s="7"/>
      <c r="BK181" s="7"/>
      <c r="BL181" s="7"/>
      <c r="BN181" s="278"/>
    </row>
    <row r="182" spans="1:66" s="16" customFormat="1" ht="12" customHeight="1" x14ac:dyDescent="0.25">
      <c r="A182" s="122">
        <v>15100101</v>
      </c>
      <c r="B182" s="87" t="str">
        <f t="shared" si="135"/>
        <v>15100101</v>
      </c>
      <c r="C182" s="74" t="s">
        <v>503</v>
      </c>
      <c r="D182" s="89" t="s">
        <v>1276</v>
      </c>
      <c r="E182" s="89"/>
      <c r="F182" s="74"/>
      <c r="G182" s="89"/>
      <c r="H182" s="75">
        <v>3878837.83</v>
      </c>
      <c r="I182" s="75">
        <v>3857179.56</v>
      </c>
      <c r="J182" s="75">
        <v>3689289.7</v>
      </c>
      <c r="K182" s="75">
        <v>3564724.89</v>
      </c>
      <c r="L182" s="75">
        <v>3513438.66</v>
      </c>
      <c r="M182" s="75">
        <v>3936810.01</v>
      </c>
      <c r="N182" s="75">
        <v>4139796.68</v>
      </c>
      <c r="O182" s="75">
        <v>4139796.68</v>
      </c>
      <c r="P182" s="75">
        <v>4056156.26</v>
      </c>
      <c r="Q182" s="75">
        <v>4139796.68</v>
      </c>
      <c r="R182" s="75">
        <v>4056156.24</v>
      </c>
      <c r="S182" s="75">
        <v>4056156.24</v>
      </c>
      <c r="T182" s="75">
        <v>4161717.1</v>
      </c>
      <c r="U182" s="75"/>
      <c r="V182" s="75">
        <f t="shared" si="154"/>
        <v>3930798.2554166666</v>
      </c>
      <c r="W182" s="81"/>
      <c r="X182" s="80"/>
      <c r="Y182" s="92">
        <f t="shared" si="167"/>
        <v>4161717.1</v>
      </c>
      <c r="Z182" s="319">
        <f t="shared" si="167"/>
        <v>0</v>
      </c>
      <c r="AA182" s="319">
        <f t="shared" si="167"/>
        <v>0</v>
      </c>
      <c r="AB182" s="320">
        <f t="shared" si="155"/>
        <v>0</v>
      </c>
      <c r="AC182" s="309">
        <f t="shared" si="156"/>
        <v>0</v>
      </c>
      <c r="AD182" s="319">
        <f t="shared" si="134"/>
        <v>0</v>
      </c>
      <c r="AE182" s="326">
        <f t="shared" si="162"/>
        <v>0</v>
      </c>
      <c r="AF182" s="320">
        <f t="shared" si="163"/>
        <v>0</v>
      </c>
      <c r="AG182" s="173">
        <f t="shared" si="136"/>
        <v>0</v>
      </c>
      <c r="AH182" s="309">
        <f t="shared" si="157"/>
        <v>0</v>
      </c>
      <c r="AI182" s="318">
        <f t="shared" si="166"/>
        <v>3930798.2554166666</v>
      </c>
      <c r="AJ182" s="319">
        <f t="shared" si="166"/>
        <v>0</v>
      </c>
      <c r="AK182" s="319">
        <f t="shared" si="166"/>
        <v>0</v>
      </c>
      <c r="AL182" s="320">
        <f t="shared" si="158"/>
        <v>0</v>
      </c>
      <c r="AM182" s="309">
        <f t="shared" si="159"/>
        <v>0</v>
      </c>
      <c r="AN182" s="319">
        <f t="shared" si="164"/>
        <v>0</v>
      </c>
      <c r="AO182" s="319">
        <f t="shared" si="165"/>
        <v>0</v>
      </c>
      <c r="AP182" s="319">
        <f t="shared" si="160"/>
        <v>0</v>
      </c>
      <c r="AQ182" s="173">
        <f t="shared" si="137"/>
        <v>0</v>
      </c>
      <c r="AR182" s="309">
        <f t="shared" si="161"/>
        <v>0</v>
      </c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 s="7"/>
      <c r="BH182" s="7"/>
      <c r="BI182" s="7"/>
      <c r="BJ182" s="7"/>
      <c r="BK182" s="7"/>
      <c r="BL182" s="7"/>
      <c r="BN182" s="278"/>
    </row>
    <row r="183" spans="1:66" s="16" customFormat="1" ht="12" customHeight="1" x14ac:dyDescent="0.25">
      <c r="A183" s="122">
        <v>15100122</v>
      </c>
      <c r="B183" s="87" t="str">
        <f t="shared" si="135"/>
        <v>15100122</v>
      </c>
      <c r="C183" s="74" t="s">
        <v>116</v>
      </c>
      <c r="D183" s="89" t="s">
        <v>1276</v>
      </c>
      <c r="E183" s="89"/>
      <c r="F183" s="74"/>
      <c r="G183" s="89"/>
      <c r="H183" s="75">
        <v>296344.58</v>
      </c>
      <c r="I183" s="75">
        <v>296344.58</v>
      </c>
      <c r="J183" s="75">
        <v>296344.58</v>
      </c>
      <c r="K183" s="75">
        <v>296344.58</v>
      </c>
      <c r="L183" s="75">
        <v>296344.58</v>
      </c>
      <c r="M183" s="75">
        <v>296344.58</v>
      </c>
      <c r="N183" s="75">
        <v>296344.58</v>
      </c>
      <c r="O183" s="75">
        <v>296344.58</v>
      </c>
      <c r="P183" s="75">
        <v>296344.58</v>
      </c>
      <c r="Q183" s="75">
        <v>296344.58</v>
      </c>
      <c r="R183" s="75">
        <v>296344.58</v>
      </c>
      <c r="S183" s="75">
        <v>296344.58</v>
      </c>
      <c r="T183" s="75">
        <v>296344.58</v>
      </c>
      <c r="U183" s="75"/>
      <c r="V183" s="75">
        <f t="shared" si="154"/>
        <v>296344.58</v>
      </c>
      <c r="W183" s="81"/>
      <c r="X183" s="80"/>
      <c r="Y183" s="92">
        <f t="shared" si="167"/>
        <v>296344.58</v>
      </c>
      <c r="Z183" s="319">
        <f t="shared" si="167"/>
        <v>0</v>
      </c>
      <c r="AA183" s="319">
        <f t="shared" si="167"/>
        <v>0</v>
      </c>
      <c r="AB183" s="320">
        <f t="shared" si="155"/>
        <v>0</v>
      </c>
      <c r="AC183" s="309">
        <f t="shared" si="156"/>
        <v>0</v>
      </c>
      <c r="AD183" s="319">
        <f t="shared" si="134"/>
        <v>0</v>
      </c>
      <c r="AE183" s="326">
        <f t="shared" si="162"/>
        <v>0</v>
      </c>
      <c r="AF183" s="320">
        <f t="shared" si="163"/>
        <v>0</v>
      </c>
      <c r="AG183" s="173">
        <f t="shared" si="136"/>
        <v>0</v>
      </c>
      <c r="AH183" s="309">
        <f t="shared" si="157"/>
        <v>0</v>
      </c>
      <c r="AI183" s="318">
        <f t="shared" si="166"/>
        <v>296344.58</v>
      </c>
      <c r="AJ183" s="319">
        <f t="shared" si="166"/>
        <v>0</v>
      </c>
      <c r="AK183" s="319">
        <f t="shared" si="166"/>
        <v>0</v>
      </c>
      <c r="AL183" s="320">
        <f t="shared" si="158"/>
        <v>0</v>
      </c>
      <c r="AM183" s="309">
        <f t="shared" si="159"/>
        <v>0</v>
      </c>
      <c r="AN183" s="319">
        <f t="shared" si="164"/>
        <v>0</v>
      </c>
      <c r="AO183" s="319">
        <f t="shared" si="165"/>
        <v>0</v>
      </c>
      <c r="AP183" s="319">
        <f t="shared" si="160"/>
        <v>0</v>
      </c>
      <c r="AQ183" s="173">
        <f t="shared" si="137"/>
        <v>0</v>
      </c>
      <c r="AR183" s="309">
        <f t="shared" si="161"/>
        <v>0</v>
      </c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 s="7"/>
      <c r="BH183" s="7"/>
      <c r="BI183" s="7"/>
      <c r="BJ183" s="7"/>
      <c r="BK183" s="7"/>
      <c r="BL183" s="7"/>
      <c r="BN183" s="278"/>
    </row>
    <row r="184" spans="1:66" s="16" customFormat="1" ht="12" customHeight="1" x14ac:dyDescent="0.25">
      <c r="A184" s="122">
        <v>15100181</v>
      </c>
      <c r="B184" s="87" t="str">
        <f t="shared" si="135"/>
        <v>15100181</v>
      </c>
      <c r="C184" s="74" t="s">
        <v>391</v>
      </c>
      <c r="D184" s="89" t="s">
        <v>1276</v>
      </c>
      <c r="E184" s="89"/>
      <c r="F184" s="74"/>
      <c r="G184" s="89"/>
      <c r="H184" s="75">
        <v>8.11</v>
      </c>
      <c r="I184" s="75">
        <v>8.11</v>
      </c>
      <c r="J184" s="75">
        <v>8.11</v>
      </c>
      <c r="K184" s="75">
        <v>8.11</v>
      </c>
      <c r="L184" s="75">
        <v>8.11</v>
      </c>
      <c r="M184" s="75">
        <v>8.11</v>
      </c>
      <c r="N184" s="75">
        <v>8.11</v>
      </c>
      <c r="O184" s="75">
        <v>8.11</v>
      </c>
      <c r="P184" s="75">
        <v>8.11</v>
      </c>
      <c r="Q184" s="75">
        <v>8.11</v>
      </c>
      <c r="R184" s="75">
        <v>0</v>
      </c>
      <c r="S184" s="75">
        <v>0</v>
      </c>
      <c r="T184" s="75">
        <v>0</v>
      </c>
      <c r="U184" s="75"/>
      <c r="V184" s="75">
        <f t="shared" si="154"/>
        <v>6.4204166666666653</v>
      </c>
      <c r="W184" s="81"/>
      <c r="X184" s="80"/>
      <c r="Y184" s="92">
        <f t="shared" si="167"/>
        <v>0</v>
      </c>
      <c r="Z184" s="319">
        <f t="shared" si="167"/>
        <v>0</v>
      </c>
      <c r="AA184" s="319">
        <f t="shared" si="167"/>
        <v>0</v>
      </c>
      <c r="AB184" s="320">
        <f t="shared" si="155"/>
        <v>0</v>
      </c>
      <c r="AC184" s="309">
        <f t="shared" si="156"/>
        <v>0</v>
      </c>
      <c r="AD184" s="319">
        <f t="shared" si="134"/>
        <v>0</v>
      </c>
      <c r="AE184" s="326">
        <f t="shared" si="162"/>
        <v>0</v>
      </c>
      <c r="AF184" s="320">
        <f t="shared" si="163"/>
        <v>0</v>
      </c>
      <c r="AG184" s="173">
        <f t="shared" si="136"/>
        <v>0</v>
      </c>
      <c r="AH184" s="309">
        <f t="shared" si="157"/>
        <v>0</v>
      </c>
      <c r="AI184" s="318">
        <f t="shared" si="166"/>
        <v>6.4204166666666653</v>
      </c>
      <c r="AJ184" s="319">
        <f t="shared" si="166"/>
        <v>0</v>
      </c>
      <c r="AK184" s="319">
        <f t="shared" si="166"/>
        <v>0</v>
      </c>
      <c r="AL184" s="320">
        <f t="shared" si="158"/>
        <v>0</v>
      </c>
      <c r="AM184" s="309">
        <f t="shared" si="159"/>
        <v>0</v>
      </c>
      <c r="AN184" s="319">
        <f t="shared" si="164"/>
        <v>0</v>
      </c>
      <c r="AO184" s="319">
        <f t="shared" si="165"/>
        <v>0</v>
      </c>
      <c r="AP184" s="319">
        <f t="shared" si="160"/>
        <v>0</v>
      </c>
      <c r="AQ184" s="173">
        <f t="shared" si="137"/>
        <v>0</v>
      </c>
      <c r="AR184" s="309">
        <f t="shared" si="161"/>
        <v>0</v>
      </c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 s="7"/>
      <c r="BH184" s="7"/>
      <c r="BI184" s="7"/>
      <c r="BJ184" s="7"/>
      <c r="BK184" s="7"/>
      <c r="BL184" s="7"/>
      <c r="BN184" s="280"/>
    </row>
    <row r="185" spans="1:66" s="16" customFormat="1" ht="12" customHeight="1" x14ac:dyDescent="0.25">
      <c r="A185" s="122">
        <v>15100211</v>
      </c>
      <c r="B185" s="87" t="str">
        <f t="shared" si="135"/>
        <v>15100211</v>
      </c>
      <c r="C185" s="74" t="s">
        <v>50</v>
      </c>
      <c r="D185" s="89" t="s">
        <v>1276</v>
      </c>
      <c r="E185" s="89"/>
      <c r="F185" s="74"/>
      <c r="G185" s="89"/>
      <c r="H185" s="75">
        <v>-216438.72</v>
      </c>
      <c r="I185" s="75">
        <v>-194940.18</v>
      </c>
      <c r="J185" s="75">
        <v>-206658.48</v>
      </c>
      <c r="K185" s="75">
        <v>-215212.12</v>
      </c>
      <c r="L185" s="75">
        <v>-123618.59</v>
      </c>
      <c r="M185" s="75">
        <v>-167092.64000000001</v>
      </c>
      <c r="N185" s="75">
        <v>-162481.04999999999</v>
      </c>
      <c r="O185" s="75">
        <v>-114996.72</v>
      </c>
      <c r="P185" s="75">
        <v>-294985.27</v>
      </c>
      <c r="Q185" s="75">
        <v>-362943.14</v>
      </c>
      <c r="R185" s="75">
        <v>-211373.11</v>
      </c>
      <c r="S185" s="75">
        <v>-246807</v>
      </c>
      <c r="T185" s="75">
        <v>-172973.12</v>
      </c>
      <c r="U185" s="75"/>
      <c r="V185" s="75">
        <f t="shared" si="154"/>
        <v>-207984.51833333331</v>
      </c>
      <c r="W185" s="81"/>
      <c r="X185" s="80"/>
      <c r="Y185" s="92">
        <f t="shared" si="167"/>
        <v>-172973.12</v>
      </c>
      <c r="Z185" s="319">
        <f t="shared" si="167"/>
        <v>0</v>
      </c>
      <c r="AA185" s="319">
        <f t="shared" si="167"/>
        <v>0</v>
      </c>
      <c r="AB185" s="320">
        <f t="shared" si="155"/>
        <v>0</v>
      </c>
      <c r="AC185" s="309">
        <f t="shared" si="156"/>
        <v>0</v>
      </c>
      <c r="AD185" s="319">
        <f t="shared" si="134"/>
        <v>0</v>
      </c>
      <c r="AE185" s="326">
        <f t="shared" si="162"/>
        <v>0</v>
      </c>
      <c r="AF185" s="320">
        <f t="shared" si="163"/>
        <v>0</v>
      </c>
      <c r="AG185" s="173">
        <f t="shared" si="136"/>
        <v>0</v>
      </c>
      <c r="AH185" s="309">
        <f t="shared" si="157"/>
        <v>0</v>
      </c>
      <c r="AI185" s="318">
        <f t="shared" si="166"/>
        <v>-207984.51833333331</v>
      </c>
      <c r="AJ185" s="319">
        <f t="shared" si="166"/>
        <v>0</v>
      </c>
      <c r="AK185" s="319">
        <f t="shared" si="166"/>
        <v>0</v>
      </c>
      <c r="AL185" s="320">
        <f t="shared" si="158"/>
        <v>0</v>
      </c>
      <c r="AM185" s="309">
        <f t="shared" si="159"/>
        <v>0</v>
      </c>
      <c r="AN185" s="319">
        <f t="shared" si="164"/>
        <v>0</v>
      </c>
      <c r="AO185" s="319">
        <f t="shared" si="165"/>
        <v>0</v>
      </c>
      <c r="AP185" s="319">
        <f t="shared" si="160"/>
        <v>0</v>
      </c>
      <c r="AQ185" s="173">
        <f t="shared" si="137"/>
        <v>0</v>
      </c>
      <c r="AR185" s="309">
        <f t="shared" si="161"/>
        <v>0</v>
      </c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 s="7"/>
      <c r="BH185" s="7"/>
      <c r="BI185" s="7"/>
      <c r="BJ185" s="7"/>
      <c r="BK185" s="7"/>
      <c r="BL185" s="7"/>
      <c r="BN185" s="278"/>
    </row>
    <row r="186" spans="1:66" s="16" customFormat="1" ht="12" customHeight="1" x14ac:dyDescent="0.25">
      <c r="A186" s="122">
        <v>15100221</v>
      </c>
      <c r="B186" s="87" t="str">
        <f t="shared" si="135"/>
        <v>15100221</v>
      </c>
      <c r="C186" s="74" t="s">
        <v>383</v>
      </c>
      <c r="D186" s="89" t="s">
        <v>1276</v>
      </c>
      <c r="E186" s="89"/>
      <c r="F186" s="74"/>
      <c r="G186" s="89"/>
      <c r="H186" s="75">
        <v>623124.04</v>
      </c>
      <c r="I186" s="75">
        <v>621968.13</v>
      </c>
      <c r="J186" s="75">
        <v>719691.66</v>
      </c>
      <c r="K186" s="75">
        <v>1183279.6399999999</v>
      </c>
      <c r="L186" s="75">
        <v>1112691.42</v>
      </c>
      <c r="M186" s="75">
        <v>1346013.61</v>
      </c>
      <c r="N186" s="75">
        <v>1234673.1599999999</v>
      </c>
      <c r="O186" s="75">
        <v>1229060.45</v>
      </c>
      <c r="P186" s="75">
        <v>1141253.82</v>
      </c>
      <c r="Q186" s="75">
        <v>872582.93</v>
      </c>
      <c r="R186" s="75">
        <v>984864.89</v>
      </c>
      <c r="S186" s="75">
        <v>1235494.57</v>
      </c>
      <c r="T186" s="75">
        <v>1646034.88</v>
      </c>
      <c r="U186" s="75"/>
      <c r="V186" s="75">
        <f t="shared" si="154"/>
        <v>1068012.8116666668</v>
      </c>
      <c r="W186" s="81"/>
      <c r="X186" s="80"/>
      <c r="Y186" s="92">
        <f t="shared" si="167"/>
        <v>1646034.88</v>
      </c>
      <c r="Z186" s="319">
        <f t="shared" si="167"/>
        <v>0</v>
      </c>
      <c r="AA186" s="319">
        <f t="shared" si="167"/>
        <v>0</v>
      </c>
      <c r="AB186" s="320">
        <f t="shared" si="155"/>
        <v>0</v>
      </c>
      <c r="AC186" s="309">
        <f t="shared" si="156"/>
        <v>0</v>
      </c>
      <c r="AD186" s="319">
        <f t="shared" ref="AD186:AD207" si="168">IF($D186=AD$5,$T186,IF($D186=AD$4, $T186*$AK$1,0))</f>
        <v>0</v>
      </c>
      <c r="AE186" s="326">
        <f t="shared" si="162"/>
        <v>0</v>
      </c>
      <c r="AF186" s="320">
        <f t="shared" si="163"/>
        <v>0</v>
      </c>
      <c r="AG186" s="173">
        <f t="shared" si="136"/>
        <v>0</v>
      </c>
      <c r="AH186" s="309">
        <f t="shared" si="157"/>
        <v>0</v>
      </c>
      <c r="AI186" s="318">
        <f t="shared" si="166"/>
        <v>1068012.8116666668</v>
      </c>
      <c r="AJ186" s="319">
        <f t="shared" si="166"/>
        <v>0</v>
      </c>
      <c r="AK186" s="319">
        <f t="shared" si="166"/>
        <v>0</v>
      </c>
      <c r="AL186" s="320">
        <f t="shared" si="158"/>
        <v>0</v>
      </c>
      <c r="AM186" s="309">
        <f t="shared" si="159"/>
        <v>0</v>
      </c>
      <c r="AN186" s="319">
        <f t="shared" si="164"/>
        <v>0</v>
      </c>
      <c r="AO186" s="319">
        <f t="shared" si="165"/>
        <v>0</v>
      </c>
      <c r="AP186" s="319">
        <f t="shared" si="160"/>
        <v>0</v>
      </c>
      <c r="AQ186" s="173">
        <f t="shared" si="137"/>
        <v>0</v>
      </c>
      <c r="AR186" s="309">
        <f t="shared" si="161"/>
        <v>0</v>
      </c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 s="7"/>
      <c r="BH186" s="7"/>
      <c r="BI186" s="7"/>
      <c r="BJ186" s="7"/>
      <c r="BK186" s="7"/>
      <c r="BL186" s="7"/>
      <c r="BN186" s="278"/>
    </row>
    <row r="187" spans="1:66" s="16" customFormat="1" ht="12" customHeight="1" x14ac:dyDescent="0.25">
      <c r="A187" s="122">
        <v>15100271</v>
      </c>
      <c r="B187" s="87" t="str">
        <f t="shared" si="135"/>
        <v>15100271</v>
      </c>
      <c r="C187" s="74" t="s">
        <v>696</v>
      </c>
      <c r="D187" s="89" t="s">
        <v>1276</v>
      </c>
      <c r="E187" s="89"/>
      <c r="F187" s="74"/>
      <c r="G187" s="89"/>
      <c r="H187" s="75">
        <v>2667922.8199999998</v>
      </c>
      <c r="I187" s="75">
        <v>2667554.12</v>
      </c>
      <c r="J187" s="75">
        <v>2666929.06</v>
      </c>
      <c r="K187" s="75">
        <v>2665563.7200000002</v>
      </c>
      <c r="L187" s="75">
        <v>2665235.35</v>
      </c>
      <c r="M187" s="75">
        <v>2494041.33</v>
      </c>
      <c r="N187" s="75">
        <v>2493375.9500000002</v>
      </c>
      <c r="O187" s="75">
        <v>2493113.71</v>
      </c>
      <c r="P187" s="75">
        <v>2397739.91</v>
      </c>
      <c r="Q187" s="75">
        <v>2396540.7599999998</v>
      </c>
      <c r="R187" s="75">
        <v>2396027.71</v>
      </c>
      <c r="S187" s="75">
        <v>2396027.71</v>
      </c>
      <c r="T187" s="75">
        <v>2395352.33</v>
      </c>
      <c r="U187" s="75"/>
      <c r="V187" s="75">
        <f t="shared" si="154"/>
        <v>2521982.2420833339</v>
      </c>
      <c r="W187" s="81"/>
      <c r="X187" s="80"/>
      <c r="Y187" s="92">
        <f t="shared" si="167"/>
        <v>2395352.33</v>
      </c>
      <c r="Z187" s="319">
        <f t="shared" si="167"/>
        <v>0</v>
      </c>
      <c r="AA187" s="319">
        <f t="shared" si="167"/>
        <v>0</v>
      </c>
      <c r="AB187" s="320">
        <f t="shared" si="155"/>
        <v>0</v>
      </c>
      <c r="AC187" s="309">
        <f t="shared" si="156"/>
        <v>0</v>
      </c>
      <c r="AD187" s="319">
        <f t="shared" si="168"/>
        <v>0</v>
      </c>
      <c r="AE187" s="326">
        <f t="shared" si="162"/>
        <v>0</v>
      </c>
      <c r="AF187" s="320">
        <f t="shared" si="163"/>
        <v>0</v>
      </c>
      <c r="AG187" s="173">
        <f t="shared" si="136"/>
        <v>0</v>
      </c>
      <c r="AH187" s="309">
        <f t="shared" si="157"/>
        <v>0</v>
      </c>
      <c r="AI187" s="318">
        <f t="shared" si="166"/>
        <v>2521982.2420833339</v>
      </c>
      <c r="AJ187" s="319">
        <f t="shared" si="166"/>
        <v>0</v>
      </c>
      <c r="AK187" s="319">
        <f t="shared" si="166"/>
        <v>0</v>
      </c>
      <c r="AL187" s="320">
        <f t="shared" si="158"/>
        <v>0</v>
      </c>
      <c r="AM187" s="309">
        <f t="shared" si="159"/>
        <v>0</v>
      </c>
      <c r="AN187" s="319">
        <f t="shared" si="164"/>
        <v>0</v>
      </c>
      <c r="AO187" s="319">
        <f t="shared" si="165"/>
        <v>0</v>
      </c>
      <c r="AP187" s="319">
        <f t="shared" si="160"/>
        <v>0</v>
      </c>
      <c r="AQ187" s="173">
        <f t="shared" si="137"/>
        <v>0</v>
      </c>
      <c r="AR187" s="309">
        <f t="shared" si="161"/>
        <v>0</v>
      </c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 s="7"/>
      <c r="BH187" s="7"/>
      <c r="BI187" s="7"/>
      <c r="BJ187" s="7"/>
      <c r="BK187" s="7"/>
      <c r="BL187" s="7"/>
      <c r="BN187" s="278"/>
    </row>
    <row r="188" spans="1:66" s="16" customFormat="1" ht="12" customHeight="1" x14ac:dyDescent="0.25">
      <c r="A188" s="127">
        <v>15100291</v>
      </c>
      <c r="B188" s="146" t="str">
        <f t="shared" si="135"/>
        <v>15100291</v>
      </c>
      <c r="C188" s="74" t="s">
        <v>876</v>
      </c>
      <c r="D188" s="89" t="s">
        <v>1276</v>
      </c>
      <c r="E188" s="89"/>
      <c r="F188" s="74"/>
      <c r="G188" s="89"/>
      <c r="H188" s="75">
        <v>381079.33</v>
      </c>
      <c r="I188" s="75">
        <v>381079.33</v>
      </c>
      <c r="J188" s="75">
        <v>381079.33</v>
      </c>
      <c r="K188" s="75">
        <v>381079.33</v>
      </c>
      <c r="L188" s="75">
        <v>381079.33</v>
      </c>
      <c r="M188" s="75">
        <v>381079.32</v>
      </c>
      <c r="N188" s="75">
        <v>381079.32</v>
      </c>
      <c r="O188" s="75">
        <v>381079.32</v>
      </c>
      <c r="P188" s="75">
        <v>268409.18</v>
      </c>
      <c r="Q188" s="75">
        <v>268409.18</v>
      </c>
      <c r="R188" s="75">
        <v>332921.21000000002</v>
      </c>
      <c r="S188" s="75">
        <v>425109.17</v>
      </c>
      <c r="T188" s="75">
        <v>435318.14</v>
      </c>
      <c r="U188" s="75"/>
      <c r="V188" s="75">
        <f t="shared" si="154"/>
        <v>364216.89624999999</v>
      </c>
      <c r="W188" s="81"/>
      <c r="X188" s="80"/>
      <c r="Y188" s="92">
        <f t="shared" si="167"/>
        <v>435318.14</v>
      </c>
      <c r="Z188" s="319">
        <f t="shared" si="167"/>
        <v>0</v>
      </c>
      <c r="AA188" s="319">
        <f t="shared" si="167"/>
        <v>0</v>
      </c>
      <c r="AB188" s="320">
        <f t="shared" si="155"/>
        <v>0</v>
      </c>
      <c r="AC188" s="309">
        <f t="shared" si="156"/>
        <v>0</v>
      </c>
      <c r="AD188" s="319">
        <f t="shared" si="168"/>
        <v>0</v>
      </c>
      <c r="AE188" s="326">
        <f t="shared" si="162"/>
        <v>0</v>
      </c>
      <c r="AF188" s="320">
        <f t="shared" si="163"/>
        <v>0</v>
      </c>
      <c r="AG188" s="173">
        <f t="shared" si="136"/>
        <v>0</v>
      </c>
      <c r="AH188" s="309">
        <f t="shared" si="157"/>
        <v>0</v>
      </c>
      <c r="AI188" s="318">
        <f t="shared" si="166"/>
        <v>364216.89624999999</v>
      </c>
      <c r="AJ188" s="319">
        <f t="shared" si="166"/>
        <v>0</v>
      </c>
      <c r="AK188" s="319">
        <f t="shared" si="166"/>
        <v>0</v>
      </c>
      <c r="AL188" s="320">
        <f t="shared" si="158"/>
        <v>0</v>
      </c>
      <c r="AM188" s="309">
        <f t="shared" si="159"/>
        <v>0</v>
      </c>
      <c r="AN188" s="319">
        <f t="shared" si="164"/>
        <v>0</v>
      </c>
      <c r="AO188" s="319">
        <f t="shared" si="165"/>
        <v>0</v>
      </c>
      <c r="AP188" s="319">
        <f t="shared" si="160"/>
        <v>0</v>
      </c>
      <c r="AQ188" s="173">
        <f t="shared" si="137"/>
        <v>0</v>
      </c>
      <c r="AR188" s="309">
        <f t="shared" si="161"/>
        <v>0</v>
      </c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 s="7"/>
      <c r="BH188" s="7"/>
      <c r="BI188" s="7"/>
      <c r="BJ188" s="7"/>
      <c r="BK188" s="7"/>
      <c r="BL188" s="7"/>
      <c r="BN188" s="278"/>
    </row>
    <row r="189" spans="1:66" s="16" customFormat="1" ht="12" customHeight="1" x14ac:dyDescent="0.25">
      <c r="A189" s="122">
        <v>15111001</v>
      </c>
      <c r="B189" s="87" t="str">
        <f t="shared" si="135"/>
        <v>15111001</v>
      </c>
      <c r="C189" s="74" t="s">
        <v>361</v>
      </c>
      <c r="D189" s="89" t="s">
        <v>1276</v>
      </c>
      <c r="E189" s="89"/>
      <c r="F189" s="74"/>
      <c r="G189" s="89"/>
      <c r="H189" s="75">
        <v>235220.82</v>
      </c>
      <c r="I189" s="75">
        <v>234989.9</v>
      </c>
      <c r="J189" s="75">
        <v>234989.9</v>
      </c>
      <c r="K189" s="75">
        <v>234910.11</v>
      </c>
      <c r="L189" s="75">
        <v>234910.11</v>
      </c>
      <c r="M189" s="75">
        <v>234910.11</v>
      </c>
      <c r="N189" s="75">
        <v>234271.63</v>
      </c>
      <c r="O189" s="75">
        <v>234271.63</v>
      </c>
      <c r="P189" s="75">
        <v>234271.63</v>
      </c>
      <c r="Q189" s="75">
        <v>234271.63</v>
      </c>
      <c r="R189" s="75">
        <v>234271.63</v>
      </c>
      <c r="S189" s="75">
        <v>234271.63</v>
      </c>
      <c r="T189" s="75">
        <v>234271.63</v>
      </c>
      <c r="U189" s="75"/>
      <c r="V189" s="75">
        <f t="shared" si="154"/>
        <v>234590.51124999995</v>
      </c>
      <c r="W189" s="81"/>
      <c r="X189" s="80"/>
      <c r="Y189" s="92">
        <f t="shared" si="167"/>
        <v>234271.63</v>
      </c>
      <c r="Z189" s="319">
        <f t="shared" si="167"/>
        <v>0</v>
      </c>
      <c r="AA189" s="319">
        <f t="shared" si="167"/>
        <v>0</v>
      </c>
      <c r="AB189" s="320">
        <f t="shared" si="155"/>
        <v>0</v>
      </c>
      <c r="AC189" s="309">
        <f t="shared" si="156"/>
        <v>0</v>
      </c>
      <c r="AD189" s="319">
        <f t="shared" si="168"/>
        <v>0</v>
      </c>
      <c r="AE189" s="326">
        <f t="shared" si="162"/>
        <v>0</v>
      </c>
      <c r="AF189" s="320">
        <f t="shared" si="163"/>
        <v>0</v>
      </c>
      <c r="AG189" s="173">
        <f t="shared" si="136"/>
        <v>0</v>
      </c>
      <c r="AH189" s="309">
        <f t="shared" si="157"/>
        <v>0</v>
      </c>
      <c r="AI189" s="318">
        <f t="shared" si="166"/>
        <v>234590.51124999995</v>
      </c>
      <c r="AJ189" s="319">
        <f t="shared" si="166"/>
        <v>0</v>
      </c>
      <c r="AK189" s="319">
        <f t="shared" si="166"/>
        <v>0</v>
      </c>
      <c r="AL189" s="320">
        <f t="shared" si="158"/>
        <v>0</v>
      </c>
      <c r="AM189" s="309">
        <f t="shared" si="159"/>
        <v>0</v>
      </c>
      <c r="AN189" s="319">
        <f t="shared" si="164"/>
        <v>0</v>
      </c>
      <c r="AO189" s="319">
        <f t="shared" si="165"/>
        <v>0</v>
      </c>
      <c r="AP189" s="319">
        <f t="shared" si="160"/>
        <v>0</v>
      </c>
      <c r="AQ189" s="173">
        <f t="shared" si="137"/>
        <v>0</v>
      </c>
      <c r="AR189" s="309">
        <f t="shared" si="161"/>
        <v>0</v>
      </c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 s="7"/>
      <c r="BH189" s="7"/>
      <c r="BI189" s="7"/>
      <c r="BJ189" s="7"/>
      <c r="BK189" s="7"/>
      <c r="BL189" s="7"/>
      <c r="BN189" s="278"/>
    </row>
    <row r="190" spans="1:66" s="16" customFormat="1" ht="12" customHeight="1" x14ac:dyDescent="0.25">
      <c r="A190" s="122">
        <v>15400023</v>
      </c>
      <c r="B190" s="87" t="str">
        <f t="shared" si="135"/>
        <v>15400023</v>
      </c>
      <c r="C190" s="74" t="s">
        <v>435</v>
      </c>
      <c r="D190" s="89" t="s">
        <v>1276</v>
      </c>
      <c r="E190" s="89"/>
      <c r="F190" s="74"/>
      <c r="G190" s="89"/>
      <c r="H190" s="75">
        <v>62969834.170000002</v>
      </c>
      <c r="I190" s="75">
        <v>60995178.740000002</v>
      </c>
      <c r="J190" s="75">
        <v>60965246.729999997</v>
      </c>
      <c r="K190" s="75">
        <v>70579460</v>
      </c>
      <c r="L190" s="75">
        <v>66479584.689999998</v>
      </c>
      <c r="M190" s="75">
        <v>67303491.409999996</v>
      </c>
      <c r="N190" s="75">
        <v>65650276.25</v>
      </c>
      <c r="O190" s="75">
        <v>67454117.180000007</v>
      </c>
      <c r="P190" s="75">
        <v>64331812.25</v>
      </c>
      <c r="Q190" s="75">
        <v>73479283.299999997</v>
      </c>
      <c r="R190" s="75">
        <v>70981404.480000004</v>
      </c>
      <c r="S190" s="75">
        <v>73149636.239999995</v>
      </c>
      <c r="T190" s="75">
        <v>75376320.739999995</v>
      </c>
      <c r="U190" s="75"/>
      <c r="V190" s="75">
        <f t="shared" si="154"/>
        <v>67545214.060416669</v>
      </c>
      <c r="W190" s="81"/>
      <c r="X190" s="80"/>
      <c r="Y190" s="92">
        <f t="shared" si="167"/>
        <v>75376320.739999995</v>
      </c>
      <c r="Z190" s="319">
        <f t="shared" si="167"/>
        <v>0</v>
      </c>
      <c r="AA190" s="319">
        <f t="shared" si="167"/>
        <v>0</v>
      </c>
      <c r="AB190" s="320">
        <f t="shared" si="155"/>
        <v>0</v>
      </c>
      <c r="AC190" s="309">
        <f t="shared" si="156"/>
        <v>0</v>
      </c>
      <c r="AD190" s="319">
        <f t="shared" si="168"/>
        <v>0</v>
      </c>
      <c r="AE190" s="326">
        <f t="shared" si="162"/>
        <v>0</v>
      </c>
      <c r="AF190" s="320">
        <f t="shared" si="163"/>
        <v>0</v>
      </c>
      <c r="AG190" s="173">
        <f t="shared" si="136"/>
        <v>0</v>
      </c>
      <c r="AH190" s="309">
        <f t="shared" si="157"/>
        <v>0</v>
      </c>
      <c r="AI190" s="318">
        <f t="shared" si="166"/>
        <v>67545214.060416669</v>
      </c>
      <c r="AJ190" s="319">
        <f t="shared" si="166"/>
        <v>0</v>
      </c>
      <c r="AK190" s="319">
        <f t="shared" si="166"/>
        <v>0</v>
      </c>
      <c r="AL190" s="320">
        <f t="shared" si="158"/>
        <v>0</v>
      </c>
      <c r="AM190" s="309">
        <f t="shared" si="159"/>
        <v>0</v>
      </c>
      <c r="AN190" s="319">
        <f t="shared" si="164"/>
        <v>0</v>
      </c>
      <c r="AO190" s="319">
        <f t="shared" si="165"/>
        <v>0</v>
      </c>
      <c r="AP190" s="319">
        <f t="shared" si="160"/>
        <v>0</v>
      </c>
      <c r="AQ190" s="173">
        <f t="shared" si="137"/>
        <v>0</v>
      </c>
      <c r="AR190" s="309">
        <f t="shared" si="161"/>
        <v>0</v>
      </c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 s="7"/>
      <c r="BH190" s="7"/>
      <c r="BI190" s="7"/>
      <c r="BJ190" s="7"/>
      <c r="BK190" s="7"/>
      <c r="BL190" s="7"/>
      <c r="BN190" s="278"/>
    </row>
    <row r="191" spans="1:66" s="16" customFormat="1" ht="12" customHeight="1" x14ac:dyDescent="0.25">
      <c r="A191" s="122">
        <v>15400033</v>
      </c>
      <c r="B191" s="87" t="str">
        <f t="shared" si="135"/>
        <v>15400033</v>
      </c>
      <c r="C191" s="74" t="s">
        <v>595</v>
      </c>
      <c r="D191" s="89" t="s">
        <v>1276</v>
      </c>
      <c r="E191" s="89"/>
      <c r="F191" s="74"/>
      <c r="G191" s="89"/>
      <c r="H191" s="75">
        <v>-62405479.329999998</v>
      </c>
      <c r="I191" s="75">
        <v>-59999344.840000004</v>
      </c>
      <c r="J191" s="75">
        <v>-59969412.829999998</v>
      </c>
      <c r="K191" s="75">
        <v>-68846473.560000002</v>
      </c>
      <c r="L191" s="75">
        <v>-64743054.240000002</v>
      </c>
      <c r="M191" s="75">
        <v>-62936940.649999999</v>
      </c>
      <c r="N191" s="75">
        <v>-64449512.049999997</v>
      </c>
      <c r="O191" s="75">
        <v>-66130826.630000003</v>
      </c>
      <c r="P191" s="75">
        <v>-62592312.82</v>
      </c>
      <c r="Q191" s="75">
        <v>-72139582.939999998</v>
      </c>
      <c r="R191" s="75">
        <v>-69333988.010000005</v>
      </c>
      <c r="S191" s="75">
        <v>-71237943.689999998</v>
      </c>
      <c r="T191" s="75">
        <v>-72983638.599999994</v>
      </c>
      <c r="U191" s="75"/>
      <c r="V191" s="75">
        <f t="shared" si="154"/>
        <v>-65839495.935416669</v>
      </c>
      <c r="W191" s="81"/>
      <c r="X191" s="80"/>
      <c r="Y191" s="92">
        <f t="shared" si="167"/>
        <v>-72983638.599999994</v>
      </c>
      <c r="Z191" s="319">
        <f t="shared" si="167"/>
        <v>0</v>
      </c>
      <c r="AA191" s="319">
        <f t="shared" si="167"/>
        <v>0</v>
      </c>
      <c r="AB191" s="320">
        <f t="shared" si="155"/>
        <v>0</v>
      </c>
      <c r="AC191" s="309">
        <f t="shared" si="156"/>
        <v>0</v>
      </c>
      <c r="AD191" s="319">
        <f t="shared" si="168"/>
        <v>0</v>
      </c>
      <c r="AE191" s="326">
        <f t="shared" si="162"/>
        <v>0</v>
      </c>
      <c r="AF191" s="320">
        <f t="shared" si="163"/>
        <v>0</v>
      </c>
      <c r="AG191" s="173">
        <f t="shared" si="136"/>
        <v>0</v>
      </c>
      <c r="AH191" s="309">
        <f t="shared" si="157"/>
        <v>0</v>
      </c>
      <c r="AI191" s="318">
        <f t="shared" si="166"/>
        <v>-65839495.935416669</v>
      </c>
      <c r="AJ191" s="319">
        <f t="shared" si="166"/>
        <v>0</v>
      </c>
      <c r="AK191" s="319">
        <f t="shared" si="166"/>
        <v>0</v>
      </c>
      <c r="AL191" s="320">
        <f t="shared" si="158"/>
        <v>0</v>
      </c>
      <c r="AM191" s="309">
        <f t="shared" si="159"/>
        <v>0</v>
      </c>
      <c r="AN191" s="319">
        <f t="shared" si="164"/>
        <v>0</v>
      </c>
      <c r="AO191" s="319">
        <f t="shared" si="165"/>
        <v>0</v>
      </c>
      <c r="AP191" s="319">
        <f t="shared" si="160"/>
        <v>0</v>
      </c>
      <c r="AQ191" s="173">
        <f t="shared" si="137"/>
        <v>0</v>
      </c>
      <c r="AR191" s="309">
        <f t="shared" si="161"/>
        <v>0</v>
      </c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 s="7"/>
      <c r="BH191" s="7"/>
      <c r="BI191" s="7"/>
      <c r="BJ191" s="7"/>
      <c r="BK191" s="7"/>
      <c r="BL191" s="7"/>
      <c r="BN191" s="278"/>
    </row>
    <row r="192" spans="1:66" s="16" customFormat="1" ht="12" customHeight="1" x14ac:dyDescent="0.25">
      <c r="A192" s="122">
        <v>15400041</v>
      </c>
      <c r="B192" s="87" t="str">
        <f t="shared" si="135"/>
        <v>15400041</v>
      </c>
      <c r="C192" s="74" t="s">
        <v>265</v>
      </c>
      <c r="D192" s="89" t="s">
        <v>1276</v>
      </c>
      <c r="E192" s="89"/>
      <c r="F192" s="74"/>
      <c r="G192" s="89"/>
      <c r="H192" s="75">
        <v>5272194.83</v>
      </c>
      <c r="I192" s="75">
        <v>5288947.83</v>
      </c>
      <c r="J192" s="75">
        <v>5223353.87</v>
      </c>
      <c r="K192" s="75">
        <v>4975898.53</v>
      </c>
      <c r="L192" s="75">
        <v>4791723.8099999996</v>
      </c>
      <c r="M192" s="75">
        <v>4812388.91</v>
      </c>
      <c r="N192" s="75">
        <v>4894174.08</v>
      </c>
      <c r="O192" s="75">
        <v>4865170.5199999996</v>
      </c>
      <c r="P192" s="75">
        <v>5095569.17</v>
      </c>
      <c r="Q192" s="75">
        <v>5085371.5199999996</v>
      </c>
      <c r="R192" s="75">
        <v>5186175.33</v>
      </c>
      <c r="S192" s="75">
        <v>6128018.0800000001</v>
      </c>
      <c r="T192" s="75">
        <v>6171376.3099999996</v>
      </c>
      <c r="U192" s="75"/>
      <c r="V192" s="75">
        <f t="shared" si="154"/>
        <v>5172381.4349999996</v>
      </c>
      <c r="W192" s="81"/>
      <c r="X192" s="80"/>
      <c r="Y192" s="92">
        <f t="shared" si="167"/>
        <v>6171376.3099999996</v>
      </c>
      <c r="Z192" s="319">
        <f t="shared" si="167"/>
        <v>0</v>
      </c>
      <c r="AA192" s="319">
        <f t="shared" si="167"/>
        <v>0</v>
      </c>
      <c r="AB192" s="320">
        <f t="shared" si="155"/>
        <v>0</v>
      </c>
      <c r="AC192" s="309">
        <f t="shared" si="156"/>
        <v>0</v>
      </c>
      <c r="AD192" s="319">
        <f t="shared" si="168"/>
        <v>0</v>
      </c>
      <c r="AE192" s="326">
        <f t="shared" si="162"/>
        <v>0</v>
      </c>
      <c r="AF192" s="320">
        <f t="shared" si="163"/>
        <v>0</v>
      </c>
      <c r="AG192" s="173">
        <f t="shared" si="136"/>
        <v>0</v>
      </c>
      <c r="AH192" s="309">
        <f t="shared" si="157"/>
        <v>0</v>
      </c>
      <c r="AI192" s="318">
        <f t="shared" si="166"/>
        <v>5172381.4349999996</v>
      </c>
      <c r="AJ192" s="319">
        <f t="shared" si="166"/>
        <v>0</v>
      </c>
      <c r="AK192" s="319">
        <f t="shared" si="166"/>
        <v>0</v>
      </c>
      <c r="AL192" s="320">
        <f t="shared" si="158"/>
        <v>0</v>
      </c>
      <c r="AM192" s="309">
        <f t="shared" si="159"/>
        <v>0</v>
      </c>
      <c r="AN192" s="319">
        <f t="shared" si="164"/>
        <v>0</v>
      </c>
      <c r="AO192" s="319">
        <f t="shared" si="165"/>
        <v>0</v>
      </c>
      <c r="AP192" s="319">
        <f t="shared" si="160"/>
        <v>0</v>
      </c>
      <c r="AQ192" s="173">
        <f t="shared" si="137"/>
        <v>0</v>
      </c>
      <c r="AR192" s="309">
        <f t="shared" si="161"/>
        <v>0</v>
      </c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 s="7"/>
      <c r="BH192" s="7"/>
      <c r="BI192" s="7"/>
      <c r="BJ192" s="7"/>
      <c r="BK192" s="7"/>
      <c r="BL192" s="7"/>
      <c r="BN192" s="278"/>
    </row>
    <row r="193" spans="1:66" s="16" customFormat="1" ht="12" customHeight="1" x14ac:dyDescent="0.25">
      <c r="A193" s="122">
        <v>15400061</v>
      </c>
      <c r="B193" s="87" t="str">
        <f t="shared" si="135"/>
        <v>15400061</v>
      </c>
      <c r="C193" s="74" t="s">
        <v>16</v>
      </c>
      <c r="D193" s="89" t="s">
        <v>1276</v>
      </c>
      <c r="E193" s="89"/>
      <c r="F193" s="74"/>
      <c r="G193" s="89"/>
      <c r="H193" s="75">
        <v>28175710.469999999</v>
      </c>
      <c r="I193" s="75">
        <v>28156768.899999999</v>
      </c>
      <c r="J193" s="75">
        <v>28199735.41</v>
      </c>
      <c r="K193" s="75">
        <v>28157187.239999998</v>
      </c>
      <c r="L193" s="75">
        <v>28121275.829999998</v>
      </c>
      <c r="M193" s="75">
        <v>28542754.079999998</v>
      </c>
      <c r="N193" s="75">
        <v>28424409.77</v>
      </c>
      <c r="O193" s="75">
        <v>28387562.719999999</v>
      </c>
      <c r="P193" s="75">
        <v>29327760.620000001</v>
      </c>
      <c r="Q193" s="75">
        <v>29381712.879999999</v>
      </c>
      <c r="R193" s="75">
        <v>29560837.969999999</v>
      </c>
      <c r="S193" s="75">
        <v>29768243.289999999</v>
      </c>
      <c r="T193" s="75">
        <v>29565923.149999999</v>
      </c>
      <c r="U193" s="75"/>
      <c r="V193" s="75">
        <f t="shared" si="154"/>
        <v>28741588.793333333</v>
      </c>
      <c r="W193" s="81"/>
      <c r="X193" s="80"/>
      <c r="Y193" s="92">
        <f t="shared" si="167"/>
        <v>29565923.149999999</v>
      </c>
      <c r="Z193" s="319">
        <f t="shared" si="167"/>
        <v>0</v>
      </c>
      <c r="AA193" s="319">
        <f t="shared" si="167"/>
        <v>0</v>
      </c>
      <c r="AB193" s="320">
        <f t="shared" si="155"/>
        <v>0</v>
      </c>
      <c r="AC193" s="309">
        <f t="shared" si="156"/>
        <v>0</v>
      </c>
      <c r="AD193" s="319">
        <f t="shared" si="168"/>
        <v>0</v>
      </c>
      <c r="AE193" s="326">
        <f t="shared" si="162"/>
        <v>0</v>
      </c>
      <c r="AF193" s="320">
        <f t="shared" si="163"/>
        <v>0</v>
      </c>
      <c r="AG193" s="173">
        <f t="shared" si="136"/>
        <v>0</v>
      </c>
      <c r="AH193" s="309">
        <f t="shared" si="157"/>
        <v>0</v>
      </c>
      <c r="AI193" s="318">
        <f t="shared" si="166"/>
        <v>28741588.793333333</v>
      </c>
      <c r="AJ193" s="319">
        <f t="shared" si="166"/>
        <v>0</v>
      </c>
      <c r="AK193" s="319">
        <f t="shared" si="166"/>
        <v>0</v>
      </c>
      <c r="AL193" s="320">
        <f t="shared" si="158"/>
        <v>0</v>
      </c>
      <c r="AM193" s="309">
        <f t="shared" si="159"/>
        <v>0</v>
      </c>
      <c r="AN193" s="319">
        <f t="shared" si="164"/>
        <v>0</v>
      </c>
      <c r="AO193" s="319">
        <f t="shared" si="165"/>
        <v>0</v>
      </c>
      <c r="AP193" s="319">
        <f t="shared" si="160"/>
        <v>0</v>
      </c>
      <c r="AQ193" s="173">
        <f t="shared" si="137"/>
        <v>0</v>
      </c>
      <c r="AR193" s="309">
        <f t="shared" si="161"/>
        <v>0</v>
      </c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 s="7"/>
      <c r="BH193" s="7"/>
      <c r="BI193" s="7"/>
      <c r="BJ193" s="7"/>
      <c r="BK193" s="7"/>
      <c r="BL193" s="7"/>
      <c r="BN193" s="278"/>
    </row>
    <row r="194" spans="1:66" s="16" customFormat="1" ht="12" customHeight="1" x14ac:dyDescent="0.25">
      <c r="A194" s="122">
        <v>15400091</v>
      </c>
      <c r="B194" s="87" t="s">
        <v>1125</v>
      </c>
      <c r="C194" s="74" t="s">
        <v>1050</v>
      </c>
      <c r="D194" s="89" t="s">
        <v>1276</v>
      </c>
      <c r="E194" s="89"/>
      <c r="F194" s="139">
        <v>43191</v>
      </c>
      <c r="G194" s="89"/>
      <c r="H194" s="75">
        <v>169145.54</v>
      </c>
      <c r="I194" s="75">
        <v>169145.54</v>
      </c>
      <c r="J194" s="75">
        <v>169145.54</v>
      </c>
      <c r="K194" s="75">
        <v>169145.54</v>
      </c>
      <c r="L194" s="75">
        <v>169145.54</v>
      </c>
      <c r="M194" s="75">
        <v>169145.54</v>
      </c>
      <c r="N194" s="75">
        <v>169145.54</v>
      </c>
      <c r="O194" s="75">
        <v>169145.54</v>
      </c>
      <c r="P194" s="75">
        <v>169145.54</v>
      </c>
      <c r="Q194" s="75">
        <v>169145.54</v>
      </c>
      <c r="R194" s="75">
        <v>169145.54</v>
      </c>
      <c r="S194" s="75">
        <v>169145.54</v>
      </c>
      <c r="T194" s="75">
        <v>169145.54</v>
      </c>
      <c r="U194" s="75"/>
      <c r="V194" s="75">
        <f t="shared" si="154"/>
        <v>169145.54</v>
      </c>
      <c r="W194" s="81"/>
      <c r="X194" s="80"/>
      <c r="Y194" s="92">
        <f t="shared" si="167"/>
        <v>169145.54</v>
      </c>
      <c r="Z194" s="319">
        <f t="shared" si="167"/>
        <v>0</v>
      </c>
      <c r="AA194" s="319">
        <f t="shared" si="167"/>
        <v>0</v>
      </c>
      <c r="AB194" s="320">
        <f t="shared" si="155"/>
        <v>0</v>
      </c>
      <c r="AC194" s="309">
        <f t="shared" si="156"/>
        <v>0</v>
      </c>
      <c r="AD194" s="319">
        <f t="shared" si="168"/>
        <v>0</v>
      </c>
      <c r="AE194" s="326">
        <f t="shared" si="162"/>
        <v>0</v>
      </c>
      <c r="AF194" s="320">
        <f t="shared" si="163"/>
        <v>0</v>
      </c>
      <c r="AG194" s="173">
        <f t="shared" si="136"/>
        <v>0</v>
      </c>
      <c r="AH194" s="309">
        <f t="shared" si="157"/>
        <v>0</v>
      </c>
      <c r="AI194" s="318">
        <f t="shared" si="166"/>
        <v>169145.54</v>
      </c>
      <c r="AJ194" s="319">
        <f t="shared" si="166"/>
        <v>0</v>
      </c>
      <c r="AK194" s="319">
        <f t="shared" si="166"/>
        <v>0</v>
      </c>
      <c r="AL194" s="320">
        <f t="shared" si="158"/>
        <v>0</v>
      </c>
      <c r="AM194" s="309">
        <f t="shared" si="159"/>
        <v>0</v>
      </c>
      <c r="AN194" s="319">
        <f t="shared" si="164"/>
        <v>0</v>
      </c>
      <c r="AO194" s="319">
        <f t="shared" si="165"/>
        <v>0</v>
      </c>
      <c r="AP194" s="319">
        <f t="shared" si="160"/>
        <v>0</v>
      </c>
      <c r="AQ194" s="173"/>
      <c r="AR194" s="309">
        <f t="shared" si="161"/>
        <v>0</v>
      </c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 s="7"/>
      <c r="BH194" s="7"/>
      <c r="BI194" s="7"/>
      <c r="BJ194" s="7"/>
      <c r="BK194" s="7"/>
      <c r="BL194" s="7"/>
      <c r="BN194" s="278"/>
    </row>
    <row r="195" spans="1:66" s="16" customFormat="1" ht="12" customHeight="1" x14ac:dyDescent="0.25">
      <c r="A195" s="122">
        <v>15400101</v>
      </c>
      <c r="B195" s="87" t="str">
        <f t="shared" si="135"/>
        <v>15400101</v>
      </c>
      <c r="C195" s="74" t="s">
        <v>154</v>
      </c>
      <c r="D195" s="89" t="s">
        <v>1276</v>
      </c>
      <c r="E195" s="89"/>
      <c r="F195" s="74"/>
      <c r="G195" s="89"/>
      <c r="H195" s="75">
        <v>65748725.469999999</v>
      </c>
      <c r="I195" s="75">
        <v>66382340.159999996</v>
      </c>
      <c r="J195" s="75">
        <v>55091207.920000002</v>
      </c>
      <c r="K195" s="75">
        <v>55070530.859999999</v>
      </c>
      <c r="L195" s="75">
        <v>54559943.18</v>
      </c>
      <c r="M195" s="75">
        <v>55862723.509999998</v>
      </c>
      <c r="N195" s="75">
        <v>55745615.140000001</v>
      </c>
      <c r="O195" s="75">
        <v>55296226.950000003</v>
      </c>
      <c r="P195" s="75">
        <v>54647421.460000001</v>
      </c>
      <c r="Q195" s="75">
        <v>54431853.539999999</v>
      </c>
      <c r="R195" s="75">
        <v>56095640.399999999</v>
      </c>
      <c r="S195" s="75">
        <v>56488461.700000003</v>
      </c>
      <c r="T195" s="75">
        <v>55782002.520000003</v>
      </c>
      <c r="U195" s="75"/>
      <c r="V195" s="75">
        <f t="shared" si="154"/>
        <v>56703110.734583341</v>
      </c>
      <c r="W195" s="81"/>
      <c r="X195" s="80"/>
      <c r="Y195" s="92">
        <f t="shared" si="167"/>
        <v>55782002.520000003</v>
      </c>
      <c r="Z195" s="319">
        <f t="shared" si="167"/>
        <v>0</v>
      </c>
      <c r="AA195" s="319">
        <f t="shared" si="167"/>
        <v>0</v>
      </c>
      <c r="AB195" s="320">
        <f t="shared" si="155"/>
        <v>0</v>
      </c>
      <c r="AC195" s="309">
        <f t="shared" si="156"/>
        <v>0</v>
      </c>
      <c r="AD195" s="319">
        <f t="shared" si="168"/>
        <v>0</v>
      </c>
      <c r="AE195" s="326">
        <f t="shared" si="162"/>
        <v>0</v>
      </c>
      <c r="AF195" s="320">
        <f t="shared" si="163"/>
        <v>0</v>
      </c>
      <c r="AG195" s="173">
        <f t="shared" si="136"/>
        <v>0</v>
      </c>
      <c r="AH195" s="309">
        <f t="shared" si="157"/>
        <v>0</v>
      </c>
      <c r="AI195" s="318">
        <f t="shared" si="166"/>
        <v>56703110.734583341</v>
      </c>
      <c r="AJ195" s="319">
        <f t="shared" si="166"/>
        <v>0</v>
      </c>
      <c r="AK195" s="319">
        <f t="shared" si="166"/>
        <v>0</v>
      </c>
      <c r="AL195" s="320">
        <f t="shared" si="158"/>
        <v>0</v>
      </c>
      <c r="AM195" s="309">
        <f t="shared" si="159"/>
        <v>0</v>
      </c>
      <c r="AN195" s="319">
        <f t="shared" si="164"/>
        <v>0</v>
      </c>
      <c r="AO195" s="319">
        <f t="shared" si="165"/>
        <v>0</v>
      </c>
      <c r="AP195" s="319">
        <f t="shared" si="160"/>
        <v>0</v>
      </c>
      <c r="AQ195" s="173">
        <f t="shared" si="137"/>
        <v>0</v>
      </c>
      <c r="AR195" s="309">
        <f t="shared" si="161"/>
        <v>0</v>
      </c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 s="7"/>
      <c r="BH195" s="7"/>
      <c r="BI195" s="7"/>
      <c r="BJ195" s="7"/>
      <c r="BK195" s="7"/>
      <c r="BL195" s="7"/>
      <c r="BN195" s="281"/>
    </row>
    <row r="196" spans="1:66" s="16" customFormat="1" ht="12" customHeight="1" x14ac:dyDescent="0.25">
      <c r="A196" s="122">
        <v>15400102</v>
      </c>
      <c r="B196" s="87" t="str">
        <f t="shared" si="135"/>
        <v>15400102</v>
      </c>
      <c r="C196" s="74" t="s">
        <v>155</v>
      </c>
      <c r="D196" s="89" t="s">
        <v>1276</v>
      </c>
      <c r="E196" s="89"/>
      <c r="F196" s="74"/>
      <c r="G196" s="89"/>
      <c r="H196" s="75">
        <v>14135019.720000001</v>
      </c>
      <c r="I196" s="75">
        <v>13954720.220000001</v>
      </c>
      <c r="J196" s="75">
        <v>14039718.390000001</v>
      </c>
      <c r="K196" s="75">
        <v>13747415.810000001</v>
      </c>
      <c r="L196" s="75">
        <v>13432391.74</v>
      </c>
      <c r="M196" s="75">
        <v>12893048.42</v>
      </c>
      <c r="N196" s="75">
        <v>12714979.27</v>
      </c>
      <c r="O196" s="75">
        <v>12870946.109999999</v>
      </c>
      <c r="P196" s="75">
        <v>12901988.189999999</v>
      </c>
      <c r="Q196" s="75">
        <v>13239982.130000001</v>
      </c>
      <c r="R196" s="75">
        <v>13196498.49</v>
      </c>
      <c r="S196" s="75">
        <v>12969865.300000001</v>
      </c>
      <c r="T196" s="75">
        <v>13000977.51</v>
      </c>
      <c r="U196" s="75"/>
      <c r="V196" s="75">
        <f t="shared" si="154"/>
        <v>13294129.390416667</v>
      </c>
      <c r="W196" s="81"/>
      <c r="X196" s="80"/>
      <c r="Y196" s="92">
        <f t="shared" si="167"/>
        <v>13000977.51</v>
      </c>
      <c r="Z196" s="319">
        <f t="shared" si="167"/>
        <v>0</v>
      </c>
      <c r="AA196" s="319">
        <f t="shared" si="167"/>
        <v>0</v>
      </c>
      <c r="AB196" s="320">
        <f t="shared" si="155"/>
        <v>0</v>
      </c>
      <c r="AC196" s="309">
        <f t="shared" si="156"/>
        <v>0</v>
      </c>
      <c r="AD196" s="319">
        <f t="shared" si="168"/>
        <v>0</v>
      </c>
      <c r="AE196" s="326">
        <f t="shared" si="162"/>
        <v>0</v>
      </c>
      <c r="AF196" s="320">
        <f t="shared" si="163"/>
        <v>0</v>
      </c>
      <c r="AG196" s="173">
        <f t="shared" si="136"/>
        <v>0</v>
      </c>
      <c r="AH196" s="309">
        <f t="shared" si="157"/>
        <v>0</v>
      </c>
      <c r="AI196" s="318">
        <f t="shared" si="166"/>
        <v>13294129.390416667</v>
      </c>
      <c r="AJ196" s="319">
        <f t="shared" si="166"/>
        <v>0</v>
      </c>
      <c r="AK196" s="319">
        <f t="shared" si="166"/>
        <v>0</v>
      </c>
      <c r="AL196" s="320">
        <f t="shared" si="158"/>
        <v>0</v>
      </c>
      <c r="AM196" s="309">
        <f t="shared" si="159"/>
        <v>0</v>
      </c>
      <c r="AN196" s="319">
        <f t="shared" si="164"/>
        <v>0</v>
      </c>
      <c r="AO196" s="319">
        <f t="shared" si="165"/>
        <v>0</v>
      </c>
      <c r="AP196" s="319">
        <f t="shared" si="160"/>
        <v>0</v>
      </c>
      <c r="AQ196" s="173">
        <f t="shared" si="137"/>
        <v>0</v>
      </c>
      <c r="AR196" s="309">
        <f t="shared" si="161"/>
        <v>0</v>
      </c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 s="7"/>
      <c r="BH196" s="7"/>
      <c r="BI196" s="7"/>
      <c r="BJ196" s="7"/>
      <c r="BK196" s="7"/>
      <c r="BL196" s="7"/>
      <c r="BN196" s="281"/>
    </row>
    <row r="197" spans="1:66" s="16" customFormat="1" ht="12" customHeight="1" x14ac:dyDescent="0.25">
      <c r="A197" s="122">
        <v>15400103</v>
      </c>
      <c r="B197" s="87" t="str">
        <f t="shared" si="135"/>
        <v>15400103</v>
      </c>
      <c r="C197" s="74" t="s">
        <v>326</v>
      </c>
      <c r="D197" s="89" t="s">
        <v>1276</v>
      </c>
      <c r="E197" s="89"/>
      <c r="F197" s="74"/>
      <c r="G197" s="89"/>
      <c r="H197" s="75">
        <v>13481497.109999999</v>
      </c>
      <c r="I197" s="75">
        <v>13223614.76</v>
      </c>
      <c r="J197" s="75">
        <v>13140687.57</v>
      </c>
      <c r="K197" s="75">
        <v>12662500.75</v>
      </c>
      <c r="L197" s="75">
        <v>12025115.560000001</v>
      </c>
      <c r="M197" s="75">
        <v>11856211.279999999</v>
      </c>
      <c r="N197" s="75">
        <v>11586536.060000001</v>
      </c>
      <c r="O197" s="75">
        <v>11272146.119999999</v>
      </c>
      <c r="P197" s="75">
        <v>10784415.73</v>
      </c>
      <c r="Q197" s="75">
        <v>10428002.66</v>
      </c>
      <c r="R197" s="75">
        <v>10349987.140000001</v>
      </c>
      <c r="S197" s="75">
        <v>10520526.01</v>
      </c>
      <c r="T197" s="75">
        <v>10163290.439999999</v>
      </c>
      <c r="U197" s="75"/>
      <c r="V197" s="75">
        <f t="shared" si="154"/>
        <v>11639344.784583336</v>
      </c>
      <c r="W197" s="81"/>
      <c r="X197" s="80"/>
      <c r="Y197" s="92">
        <f t="shared" si="167"/>
        <v>10163290.439999999</v>
      </c>
      <c r="Z197" s="319">
        <f t="shared" si="167"/>
        <v>0</v>
      </c>
      <c r="AA197" s="319">
        <f t="shared" si="167"/>
        <v>0</v>
      </c>
      <c r="AB197" s="320">
        <f t="shared" si="155"/>
        <v>0</v>
      </c>
      <c r="AC197" s="309">
        <f t="shared" si="156"/>
        <v>0</v>
      </c>
      <c r="AD197" s="319">
        <f t="shared" si="168"/>
        <v>0</v>
      </c>
      <c r="AE197" s="326">
        <f t="shared" si="162"/>
        <v>0</v>
      </c>
      <c r="AF197" s="320">
        <f t="shared" si="163"/>
        <v>0</v>
      </c>
      <c r="AG197" s="173">
        <f t="shared" si="136"/>
        <v>0</v>
      </c>
      <c r="AH197" s="309">
        <f t="shared" si="157"/>
        <v>0</v>
      </c>
      <c r="AI197" s="318">
        <f t="shared" si="166"/>
        <v>11639344.784583336</v>
      </c>
      <c r="AJ197" s="319">
        <f t="shared" si="166"/>
        <v>0</v>
      </c>
      <c r="AK197" s="319">
        <f t="shared" si="166"/>
        <v>0</v>
      </c>
      <c r="AL197" s="320">
        <f t="shared" si="158"/>
        <v>0</v>
      </c>
      <c r="AM197" s="309">
        <f t="shared" si="159"/>
        <v>0</v>
      </c>
      <c r="AN197" s="319">
        <f t="shared" si="164"/>
        <v>0</v>
      </c>
      <c r="AO197" s="319">
        <f t="shared" si="165"/>
        <v>0</v>
      </c>
      <c r="AP197" s="319">
        <f t="shared" si="160"/>
        <v>0</v>
      </c>
      <c r="AQ197" s="173">
        <f t="shared" si="137"/>
        <v>0</v>
      </c>
      <c r="AR197" s="309">
        <f t="shared" si="161"/>
        <v>0</v>
      </c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 s="7"/>
      <c r="BH197" s="7"/>
      <c r="BI197" s="7"/>
      <c r="BJ197" s="7"/>
      <c r="BK197" s="7"/>
      <c r="BL197" s="7"/>
      <c r="BN197" s="281"/>
    </row>
    <row r="198" spans="1:66" s="16" customFormat="1" ht="12" customHeight="1" x14ac:dyDescent="0.25">
      <c r="A198" s="122">
        <v>15400181</v>
      </c>
      <c r="B198" s="87" t="str">
        <f t="shared" si="135"/>
        <v>15400181</v>
      </c>
      <c r="C198" s="74" t="s">
        <v>685</v>
      </c>
      <c r="D198" s="89" t="s">
        <v>1276</v>
      </c>
      <c r="E198" s="89"/>
      <c r="F198" s="74"/>
      <c r="G198" s="89"/>
      <c r="H198" s="75">
        <v>3167871.57</v>
      </c>
      <c r="I198" s="75">
        <v>3149334.22</v>
      </c>
      <c r="J198" s="75">
        <v>3124091.09</v>
      </c>
      <c r="K198" s="75">
        <v>3139104.43</v>
      </c>
      <c r="L198" s="75">
        <v>3207760.31</v>
      </c>
      <c r="M198" s="75">
        <v>3208369.95</v>
      </c>
      <c r="N198" s="75">
        <v>3179918.65</v>
      </c>
      <c r="O198" s="75">
        <v>3187428.96</v>
      </c>
      <c r="P198" s="75">
        <v>3228591.27</v>
      </c>
      <c r="Q198" s="75">
        <v>3234646.36</v>
      </c>
      <c r="R198" s="75">
        <v>3253283.57</v>
      </c>
      <c r="S198" s="75">
        <v>3237289.39</v>
      </c>
      <c r="T198" s="75">
        <v>3147236.77</v>
      </c>
      <c r="U198" s="75"/>
      <c r="V198" s="75">
        <f t="shared" si="154"/>
        <v>3192281.0308333333</v>
      </c>
      <c r="W198" s="81"/>
      <c r="X198" s="80"/>
      <c r="Y198" s="92">
        <f t="shared" si="167"/>
        <v>3147236.77</v>
      </c>
      <c r="Z198" s="319">
        <f t="shared" si="167"/>
        <v>0</v>
      </c>
      <c r="AA198" s="319">
        <f t="shared" si="167"/>
        <v>0</v>
      </c>
      <c r="AB198" s="320">
        <f t="shared" si="155"/>
        <v>0</v>
      </c>
      <c r="AC198" s="309">
        <f t="shared" si="156"/>
        <v>0</v>
      </c>
      <c r="AD198" s="319">
        <f t="shared" si="168"/>
        <v>0</v>
      </c>
      <c r="AE198" s="326">
        <f t="shared" si="162"/>
        <v>0</v>
      </c>
      <c r="AF198" s="320">
        <f t="shared" si="163"/>
        <v>0</v>
      </c>
      <c r="AG198" s="173">
        <f t="shared" si="136"/>
        <v>0</v>
      </c>
      <c r="AH198" s="309">
        <f t="shared" si="157"/>
        <v>0</v>
      </c>
      <c r="AI198" s="318">
        <f t="shared" si="166"/>
        <v>3192281.0308333333</v>
      </c>
      <c r="AJ198" s="319">
        <f t="shared" si="166"/>
        <v>0</v>
      </c>
      <c r="AK198" s="319">
        <f t="shared" si="166"/>
        <v>0</v>
      </c>
      <c r="AL198" s="320">
        <f t="shared" si="158"/>
        <v>0</v>
      </c>
      <c r="AM198" s="309">
        <f t="shared" si="159"/>
        <v>0</v>
      </c>
      <c r="AN198" s="319">
        <f t="shared" si="164"/>
        <v>0</v>
      </c>
      <c r="AO198" s="319">
        <f t="shared" si="165"/>
        <v>0</v>
      </c>
      <c r="AP198" s="319">
        <f t="shared" si="160"/>
        <v>0</v>
      </c>
      <c r="AQ198" s="173">
        <f t="shared" si="137"/>
        <v>0</v>
      </c>
      <c r="AR198" s="309">
        <f t="shared" si="161"/>
        <v>0</v>
      </c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 s="7"/>
      <c r="BH198" s="7"/>
      <c r="BI198" s="7"/>
      <c r="BJ198" s="7"/>
      <c r="BK198" s="7"/>
      <c r="BL198" s="7"/>
      <c r="BN198" s="278"/>
    </row>
    <row r="199" spans="1:66" s="16" customFormat="1" ht="12" customHeight="1" x14ac:dyDescent="0.25">
      <c r="A199" s="122">
        <v>15600003</v>
      </c>
      <c r="B199" s="87" t="str">
        <f t="shared" si="135"/>
        <v>15600003</v>
      </c>
      <c r="C199" s="74" t="s">
        <v>775</v>
      </c>
      <c r="D199" s="89" t="s">
        <v>158</v>
      </c>
      <c r="E199" s="89"/>
      <c r="F199" s="74"/>
      <c r="G199" s="89"/>
      <c r="H199" s="75">
        <v>139012.74</v>
      </c>
      <c r="I199" s="75">
        <v>248742.92</v>
      </c>
      <c r="J199" s="75">
        <v>268427.40000000002</v>
      </c>
      <c r="K199" s="75">
        <v>165122.23999999999</v>
      </c>
      <c r="L199" s="75">
        <v>75524.55</v>
      </c>
      <c r="M199" s="75">
        <v>106688.31</v>
      </c>
      <c r="N199" s="75">
        <v>133577.28</v>
      </c>
      <c r="O199" s="75">
        <v>220413.03</v>
      </c>
      <c r="P199" s="75">
        <v>194329.24</v>
      </c>
      <c r="Q199" s="75">
        <v>166140.01999999999</v>
      </c>
      <c r="R199" s="75">
        <v>148023.92000000001</v>
      </c>
      <c r="S199" s="75">
        <v>172923.09</v>
      </c>
      <c r="T199" s="75">
        <v>119658.3</v>
      </c>
      <c r="U199" s="75"/>
      <c r="V199" s="75">
        <f t="shared" si="154"/>
        <v>169103.96000000002</v>
      </c>
      <c r="W199" s="81"/>
      <c r="X199" s="80"/>
      <c r="Y199" s="79"/>
      <c r="Z199" s="320"/>
      <c r="AA199" s="320"/>
      <c r="AB199" s="320">
        <f t="shared" si="155"/>
        <v>119658.3</v>
      </c>
      <c r="AC199" s="309">
        <f t="shared" si="156"/>
        <v>0</v>
      </c>
      <c r="AD199" s="319">
        <f t="shared" si="168"/>
        <v>0</v>
      </c>
      <c r="AE199" s="326">
        <f t="shared" si="162"/>
        <v>0</v>
      </c>
      <c r="AF199" s="320">
        <f t="shared" si="163"/>
        <v>119658.3</v>
      </c>
      <c r="AG199" s="173">
        <f t="shared" si="136"/>
        <v>119658.3</v>
      </c>
      <c r="AH199" s="309">
        <f t="shared" si="157"/>
        <v>0</v>
      </c>
      <c r="AI199" s="78">
        <f t="shared" ref="AI199:AK206" si="169">IF($D199=AI$5,$V199,0)</f>
        <v>0</v>
      </c>
      <c r="AJ199" s="320">
        <f t="shared" si="169"/>
        <v>0</v>
      </c>
      <c r="AK199" s="320">
        <f t="shared" si="169"/>
        <v>0</v>
      </c>
      <c r="AL199" s="320">
        <f t="shared" si="158"/>
        <v>169103.96000000002</v>
      </c>
      <c r="AM199" s="309">
        <f t="shared" si="159"/>
        <v>0</v>
      </c>
      <c r="AN199" s="319">
        <f t="shared" si="164"/>
        <v>0</v>
      </c>
      <c r="AO199" s="319">
        <f t="shared" si="165"/>
        <v>0</v>
      </c>
      <c r="AP199" s="319">
        <f t="shared" si="160"/>
        <v>169103.96000000002</v>
      </c>
      <c r="AQ199" s="173">
        <f t="shared" si="137"/>
        <v>169103.96000000002</v>
      </c>
      <c r="AR199" s="309">
        <f t="shared" si="161"/>
        <v>0</v>
      </c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 s="7"/>
      <c r="BH199" s="7"/>
      <c r="BI199" s="7"/>
      <c r="BJ199" s="7"/>
      <c r="BK199" s="7"/>
      <c r="BL199" s="7"/>
      <c r="BN199" s="281"/>
    </row>
    <row r="200" spans="1:66" s="16" customFormat="1" ht="12" customHeight="1" x14ac:dyDescent="0.25">
      <c r="A200" s="122">
        <v>15810001</v>
      </c>
      <c r="B200" s="87" t="str">
        <f t="shared" si="135"/>
        <v>15810001</v>
      </c>
      <c r="C200" s="74" t="s">
        <v>822</v>
      </c>
      <c r="D200" s="89" t="s">
        <v>1276</v>
      </c>
      <c r="E200" s="89"/>
      <c r="F200" s="74"/>
      <c r="G200" s="89"/>
      <c r="H200" s="75">
        <v>480427.7</v>
      </c>
      <c r="I200" s="75">
        <v>480427.7</v>
      </c>
      <c r="J200" s="75">
        <v>480427.7</v>
      </c>
      <c r="K200" s="75">
        <v>480427.7</v>
      </c>
      <c r="L200" s="75">
        <v>480427.7</v>
      </c>
      <c r="M200" s="75">
        <v>406890.95</v>
      </c>
      <c r="N200" s="75">
        <v>406890.95</v>
      </c>
      <c r="O200" s="75">
        <v>406890.95</v>
      </c>
      <c r="P200" s="75">
        <v>406890.95</v>
      </c>
      <c r="Q200" s="75">
        <v>406890.95</v>
      </c>
      <c r="R200" s="75">
        <v>406890.95</v>
      </c>
      <c r="S200" s="75">
        <v>406890.95</v>
      </c>
      <c r="T200" s="75">
        <v>406890.95</v>
      </c>
      <c r="U200" s="75"/>
      <c r="V200" s="75">
        <f t="shared" si="154"/>
        <v>434467.23125000013</v>
      </c>
      <c r="W200" s="81"/>
      <c r="X200" s="80"/>
      <c r="Y200" s="92">
        <f t="shared" ref="Y200:AA206" si="170">IF($D200=Y$5,$T200,0)</f>
        <v>406890.95</v>
      </c>
      <c r="Z200" s="319">
        <f t="shared" si="170"/>
        <v>0</v>
      </c>
      <c r="AA200" s="319">
        <f t="shared" si="170"/>
        <v>0</v>
      </c>
      <c r="AB200" s="320">
        <f t="shared" si="155"/>
        <v>0</v>
      </c>
      <c r="AC200" s="309">
        <f t="shared" si="156"/>
        <v>0</v>
      </c>
      <c r="AD200" s="319">
        <f t="shared" si="168"/>
        <v>0</v>
      </c>
      <c r="AE200" s="326">
        <f t="shared" si="162"/>
        <v>0</v>
      </c>
      <c r="AF200" s="320">
        <f t="shared" si="163"/>
        <v>0</v>
      </c>
      <c r="AG200" s="173">
        <f t="shared" si="136"/>
        <v>0</v>
      </c>
      <c r="AH200" s="309">
        <f t="shared" si="157"/>
        <v>0</v>
      </c>
      <c r="AI200" s="318">
        <f t="shared" si="169"/>
        <v>434467.23125000013</v>
      </c>
      <c r="AJ200" s="319">
        <f t="shared" si="169"/>
        <v>0</v>
      </c>
      <c r="AK200" s="319">
        <f t="shared" si="169"/>
        <v>0</v>
      </c>
      <c r="AL200" s="320">
        <f t="shared" si="158"/>
        <v>0</v>
      </c>
      <c r="AM200" s="309">
        <f t="shared" si="159"/>
        <v>0</v>
      </c>
      <c r="AN200" s="319">
        <f t="shared" si="164"/>
        <v>0</v>
      </c>
      <c r="AO200" s="319">
        <f t="shared" si="165"/>
        <v>0</v>
      </c>
      <c r="AP200" s="319">
        <f t="shared" si="160"/>
        <v>0</v>
      </c>
      <c r="AQ200" s="173">
        <f t="shared" si="137"/>
        <v>0</v>
      </c>
      <c r="AR200" s="309">
        <f t="shared" si="161"/>
        <v>0</v>
      </c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 s="7"/>
      <c r="BH200" s="7"/>
      <c r="BI200" s="7"/>
      <c r="BJ200" s="7"/>
      <c r="BK200" s="7"/>
      <c r="BL200" s="7"/>
      <c r="BN200" s="281"/>
    </row>
    <row r="201" spans="1:66" s="16" customFormat="1" ht="12" customHeight="1" x14ac:dyDescent="0.25">
      <c r="A201" s="122">
        <v>16300023</v>
      </c>
      <c r="B201" s="87" t="str">
        <f t="shared" ref="B201:B207" si="171">TEXT(A201,"##")</f>
        <v>16300023</v>
      </c>
      <c r="C201" s="74" t="s">
        <v>341</v>
      </c>
      <c r="D201" s="89" t="s">
        <v>1276</v>
      </c>
      <c r="E201" s="89"/>
      <c r="F201" s="74"/>
      <c r="G201" s="89"/>
      <c r="H201" s="75">
        <v>27432.71</v>
      </c>
      <c r="I201" s="75">
        <v>-179141.9</v>
      </c>
      <c r="J201" s="75">
        <v>-298757.64</v>
      </c>
      <c r="K201" s="75">
        <v>-445742.19</v>
      </c>
      <c r="L201" s="75">
        <v>-545486.02</v>
      </c>
      <c r="M201" s="75">
        <v>-405765.29</v>
      </c>
      <c r="N201" s="75">
        <v>-399640.98</v>
      </c>
      <c r="O201" s="75">
        <v>-390533</v>
      </c>
      <c r="P201" s="75">
        <v>-355782.8</v>
      </c>
      <c r="Q201" s="75">
        <v>-265133.98</v>
      </c>
      <c r="R201" s="75">
        <v>-165004.41</v>
      </c>
      <c r="S201" s="75">
        <v>-94303.65</v>
      </c>
      <c r="T201" s="75">
        <v>-337983.81</v>
      </c>
      <c r="U201" s="75"/>
      <c r="V201" s="75">
        <f t="shared" si="154"/>
        <v>-308380.61749999999</v>
      </c>
      <c r="W201" s="81"/>
      <c r="X201" s="80"/>
      <c r="Y201" s="92">
        <f t="shared" si="170"/>
        <v>-337983.81</v>
      </c>
      <c r="Z201" s="319">
        <f t="shared" si="170"/>
        <v>0</v>
      </c>
      <c r="AA201" s="319">
        <f t="shared" si="170"/>
        <v>0</v>
      </c>
      <c r="AB201" s="320">
        <f t="shared" si="155"/>
        <v>0</v>
      </c>
      <c r="AC201" s="309">
        <f t="shared" si="156"/>
        <v>0</v>
      </c>
      <c r="AD201" s="319">
        <f t="shared" si="168"/>
        <v>0</v>
      </c>
      <c r="AE201" s="326">
        <f t="shared" si="162"/>
        <v>0</v>
      </c>
      <c r="AF201" s="320">
        <f t="shared" si="163"/>
        <v>0</v>
      </c>
      <c r="AG201" s="173">
        <f t="shared" si="136"/>
        <v>0</v>
      </c>
      <c r="AH201" s="309">
        <f t="shared" si="157"/>
        <v>0</v>
      </c>
      <c r="AI201" s="318">
        <f t="shared" si="169"/>
        <v>-308380.61749999999</v>
      </c>
      <c r="AJ201" s="319">
        <f t="shared" si="169"/>
        <v>0</v>
      </c>
      <c r="AK201" s="319">
        <f t="shared" si="169"/>
        <v>0</v>
      </c>
      <c r="AL201" s="320">
        <f t="shared" si="158"/>
        <v>0</v>
      </c>
      <c r="AM201" s="309">
        <f t="shared" si="159"/>
        <v>0</v>
      </c>
      <c r="AN201" s="319">
        <f t="shared" si="164"/>
        <v>0</v>
      </c>
      <c r="AO201" s="319">
        <f t="shared" si="165"/>
        <v>0</v>
      </c>
      <c r="AP201" s="319">
        <f t="shared" si="160"/>
        <v>0</v>
      </c>
      <c r="AQ201" s="173">
        <f t="shared" si="137"/>
        <v>0</v>
      </c>
      <c r="AR201" s="309">
        <f t="shared" si="161"/>
        <v>0</v>
      </c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 s="7"/>
      <c r="BH201" s="7"/>
      <c r="BI201" s="7"/>
      <c r="BJ201" s="7"/>
      <c r="BK201" s="7"/>
      <c r="BL201" s="7"/>
      <c r="BN201" s="282"/>
    </row>
    <row r="202" spans="1:66" s="16" customFormat="1" ht="12" customHeight="1" x14ac:dyDescent="0.25">
      <c r="A202" s="122">
        <v>16300063</v>
      </c>
      <c r="B202" s="87" t="str">
        <f t="shared" si="171"/>
        <v>16300063</v>
      </c>
      <c r="C202" s="74" t="s">
        <v>342</v>
      </c>
      <c r="D202" s="89" t="s">
        <v>1276</v>
      </c>
      <c r="E202" s="89"/>
      <c r="F202" s="74"/>
      <c r="G202" s="89"/>
      <c r="H202" s="75">
        <v>299212.59999999998</v>
      </c>
      <c r="I202" s="75">
        <v>340344.94</v>
      </c>
      <c r="J202" s="75">
        <v>351606.35</v>
      </c>
      <c r="K202" s="75">
        <v>360008.43</v>
      </c>
      <c r="L202" s="75">
        <v>388827.96</v>
      </c>
      <c r="M202" s="75">
        <v>414763.16</v>
      </c>
      <c r="N202" s="75">
        <v>410847.82</v>
      </c>
      <c r="O202" s="75">
        <v>399696.97</v>
      </c>
      <c r="P202" s="75">
        <v>390768.78</v>
      </c>
      <c r="Q202" s="75">
        <v>439137.31</v>
      </c>
      <c r="R202" s="75">
        <v>491568.21</v>
      </c>
      <c r="S202" s="75">
        <v>508320.33</v>
      </c>
      <c r="T202" s="75">
        <v>392376.19</v>
      </c>
      <c r="U202" s="75"/>
      <c r="V202" s="75">
        <f t="shared" si="154"/>
        <v>403473.72124999994</v>
      </c>
      <c r="W202" s="81"/>
      <c r="X202" s="80"/>
      <c r="Y202" s="92">
        <f t="shared" si="170"/>
        <v>392376.19</v>
      </c>
      <c r="Z202" s="319">
        <f t="shared" si="170"/>
        <v>0</v>
      </c>
      <c r="AA202" s="319">
        <f t="shared" si="170"/>
        <v>0</v>
      </c>
      <c r="AB202" s="320">
        <f t="shared" si="155"/>
        <v>0</v>
      </c>
      <c r="AC202" s="309">
        <f t="shared" si="156"/>
        <v>0</v>
      </c>
      <c r="AD202" s="319">
        <f t="shared" si="168"/>
        <v>0</v>
      </c>
      <c r="AE202" s="326">
        <f t="shared" si="162"/>
        <v>0</v>
      </c>
      <c r="AF202" s="320">
        <f t="shared" si="163"/>
        <v>0</v>
      </c>
      <c r="AG202" s="173">
        <f t="shared" si="136"/>
        <v>0</v>
      </c>
      <c r="AH202" s="309">
        <f t="shared" si="157"/>
        <v>0</v>
      </c>
      <c r="AI202" s="318">
        <f t="shared" si="169"/>
        <v>403473.72124999994</v>
      </c>
      <c r="AJ202" s="319">
        <f t="shared" si="169"/>
        <v>0</v>
      </c>
      <c r="AK202" s="319">
        <f t="shared" si="169"/>
        <v>0</v>
      </c>
      <c r="AL202" s="320">
        <f t="shared" si="158"/>
        <v>0</v>
      </c>
      <c r="AM202" s="309">
        <f t="shared" si="159"/>
        <v>0</v>
      </c>
      <c r="AN202" s="319">
        <f t="shared" si="164"/>
        <v>0</v>
      </c>
      <c r="AO202" s="319">
        <f t="shared" si="165"/>
        <v>0</v>
      </c>
      <c r="AP202" s="319">
        <f t="shared" si="160"/>
        <v>0</v>
      </c>
      <c r="AQ202" s="173">
        <f t="shared" si="137"/>
        <v>0</v>
      </c>
      <c r="AR202" s="309">
        <f t="shared" si="161"/>
        <v>0</v>
      </c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 s="7"/>
      <c r="BH202" s="7"/>
      <c r="BI202" s="7"/>
      <c r="BJ202" s="7"/>
      <c r="BK202" s="7"/>
      <c r="BL202" s="7"/>
      <c r="BN202" s="278"/>
    </row>
    <row r="203" spans="1:66" s="16" customFormat="1" ht="12" customHeight="1" x14ac:dyDescent="0.25">
      <c r="A203" s="122">
        <v>16410002</v>
      </c>
      <c r="B203" s="87" t="str">
        <f t="shared" si="171"/>
        <v>16410002</v>
      </c>
      <c r="C203" s="74" t="s">
        <v>352</v>
      </c>
      <c r="D203" s="89" t="s">
        <v>1276</v>
      </c>
      <c r="E203" s="89"/>
      <c r="F203" s="74"/>
      <c r="G203" s="89"/>
      <c r="H203" s="75">
        <v>13570460.130000001</v>
      </c>
      <c r="I203" s="75">
        <v>13824567.73</v>
      </c>
      <c r="J203" s="75">
        <v>14043146.16</v>
      </c>
      <c r="K203" s="75">
        <v>15420073.59</v>
      </c>
      <c r="L203" s="75">
        <v>14756848.359999999</v>
      </c>
      <c r="M203" s="75">
        <v>16076181.289999999</v>
      </c>
      <c r="N203" s="75">
        <v>13762152.24</v>
      </c>
      <c r="O203" s="75">
        <v>12797895.32</v>
      </c>
      <c r="P203" s="75">
        <v>8614433.2899999991</v>
      </c>
      <c r="Q203" s="75">
        <v>8515659.6899999995</v>
      </c>
      <c r="R203" s="75">
        <v>7978039.4500000002</v>
      </c>
      <c r="S203" s="75">
        <v>14454771.5</v>
      </c>
      <c r="T203" s="75">
        <v>17062895.510000002</v>
      </c>
      <c r="U203" s="75"/>
      <c r="V203" s="75">
        <f t="shared" si="154"/>
        <v>12963370.536666667</v>
      </c>
      <c r="W203" s="81"/>
      <c r="X203" s="80"/>
      <c r="Y203" s="92">
        <f t="shared" si="170"/>
        <v>17062895.510000002</v>
      </c>
      <c r="Z203" s="319">
        <f t="shared" si="170"/>
        <v>0</v>
      </c>
      <c r="AA203" s="319">
        <f t="shared" si="170"/>
        <v>0</v>
      </c>
      <c r="AB203" s="320">
        <f t="shared" si="155"/>
        <v>0</v>
      </c>
      <c r="AC203" s="309">
        <f t="shared" si="156"/>
        <v>0</v>
      </c>
      <c r="AD203" s="319">
        <f t="shared" si="168"/>
        <v>0</v>
      </c>
      <c r="AE203" s="326">
        <f t="shared" si="162"/>
        <v>0</v>
      </c>
      <c r="AF203" s="320">
        <f t="shared" si="163"/>
        <v>0</v>
      </c>
      <c r="AG203" s="173">
        <f t="shared" si="136"/>
        <v>0</v>
      </c>
      <c r="AH203" s="309">
        <f t="shared" si="157"/>
        <v>0</v>
      </c>
      <c r="AI203" s="318">
        <f t="shared" si="169"/>
        <v>12963370.536666667</v>
      </c>
      <c r="AJ203" s="319">
        <f t="shared" si="169"/>
        <v>0</v>
      </c>
      <c r="AK203" s="319">
        <f t="shared" si="169"/>
        <v>0</v>
      </c>
      <c r="AL203" s="320">
        <f t="shared" si="158"/>
        <v>0</v>
      </c>
      <c r="AM203" s="309">
        <f t="shared" si="159"/>
        <v>0</v>
      </c>
      <c r="AN203" s="319">
        <f t="shared" si="164"/>
        <v>0</v>
      </c>
      <c r="AO203" s="319">
        <f t="shared" si="165"/>
        <v>0</v>
      </c>
      <c r="AP203" s="319">
        <f t="shared" si="160"/>
        <v>0</v>
      </c>
      <c r="AQ203" s="173">
        <f t="shared" si="137"/>
        <v>0</v>
      </c>
      <c r="AR203" s="309">
        <f t="shared" si="161"/>
        <v>0</v>
      </c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 s="7"/>
      <c r="BH203" s="7"/>
      <c r="BI203" s="7"/>
      <c r="BJ203" s="7"/>
      <c r="BK203" s="7"/>
      <c r="BL203" s="7"/>
      <c r="BN203" s="278"/>
    </row>
    <row r="204" spans="1:66" s="16" customFormat="1" ht="12" customHeight="1" x14ac:dyDescent="0.25">
      <c r="A204" s="122">
        <v>16410012</v>
      </c>
      <c r="B204" s="87" t="str">
        <f t="shared" si="171"/>
        <v>16410012</v>
      </c>
      <c r="C204" s="74" t="s">
        <v>216</v>
      </c>
      <c r="D204" s="89" t="s">
        <v>1276</v>
      </c>
      <c r="E204" s="89"/>
      <c r="F204" s="74"/>
      <c r="G204" s="89"/>
      <c r="H204" s="75">
        <v>1878507.59</v>
      </c>
      <c r="I204" s="75">
        <v>1866725.38</v>
      </c>
      <c r="J204" s="75">
        <v>1859295.89</v>
      </c>
      <c r="K204" s="75">
        <v>2316466.06</v>
      </c>
      <c r="L204" s="75">
        <v>2322726.7000000002</v>
      </c>
      <c r="M204" s="75">
        <v>2415760.25</v>
      </c>
      <c r="N204" s="75">
        <v>2454982.13</v>
      </c>
      <c r="O204" s="75">
        <v>1886686.34</v>
      </c>
      <c r="P204" s="75">
        <v>1281589.3799999999</v>
      </c>
      <c r="Q204" s="75">
        <v>1318364.23</v>
      </c>
      <c r="R204" s="75">
        <v>1324076.8500000001</v>
      </c>
      <c r="S204" s="75">
        <v>1879516.94</v>
      </c>
      <c r="T204" s="75">
        <v>2314719.46</v>
      </c>
      <c r="U204" s="75"/>
      <c r="V204" s="75">
        <f t="shared" si="154"/>
        <v>1918566.9729166667</v>
      </c>
      <c r="W204" s="81"/>
      <c r="X204" s="80"/>
      <c r="Y204" s="92">
        <f t="shared" si="170"/>
        <v>2314719.46</v>
      </c>
      <c r="Z204" s="319">
        <f t="shared" si="170"/>
        <v>0</v>
      </c>
      <c r="AA204" s="319">
        <f t="shared" si="170"/>
        <v>0</v>
      </c>
      <c r="AB204" s="320">
        <f t="shared" si="155"/>
        <v>0</v>
      </c>
      <c r="AC204" s="309">
        <f t="shared" si="156"/>
        <v>0</v>
      </c>
      <c r="AD204" s="319">
        <f t="shared" si="168"/>
        <v>0</v>
      </c>
      <c r="AE204" s="326">
        <f t="shared" si="162"/>
        <v>0</v>
      </c>
      <c r="AF204" s="320">
        <f t="shared" si="163"/>
        <v>0</v>
      </c>
      <c r="AG204" s="173">
        <f t="shared" si="136"/>
        <v>0</v>
      </c>
      <c r="AH204" s="309">
        <f t="shared" si="157"/>
        <v>0</v>
      </c>
      <c r="AI204" s="318">
        <f t="shared" si="169"/>
        <v>1918566.9729166667</v>
      </c>
      <c r="AJ204" s="319">
        <f t="shared" si="169"/>
        <v>0</v>
      </c>
      <c r="AK204" s="319">
        <f t="shared" si="169"/>
        <v>0</v>
      </c>
      <c r="AL204" s="320">
        <f t="shared" si="158"/>
        <v>0</v>
      </c>
      <c r="AM204" s="309">
        <f t="shared" si="159"/>
        <v>0</v>
      </c>
      <c r="AN204" s="319">
        <f t="shared" si="164"/>
        <v>0</v>
      </c>
      <c r="AO204" s="319">
        <f t="shared" si="165"/>
        <v>0</v>
      </c>
      <c r="AP204" s="319">
        <f t="shared" si="160"/>
        <v>0</v>
      </c>
      <c r="AQ204" s="173">
        <f t="shared" si="137"/>
        <v>0</v>
      </c>
      <c r="AR204" s="309">
        <f t="shared" si="161"/>
        <v>0</v>
      </c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 s="7"/>
      <c r="BH204" s="7"/>
      <c r="BI204" s="7"/>
      <c r="BJ204" s="7"/>
      <c r="BK204" s="7"/>
      <c r="BL204" s="7"/>
      <c r="BN204" s="278"/>
    </row>
    <row r="205" spans="1:66" s="16" customFormat="1" ht="12" customHeight="1" x14ac:dyDescent="0.25">
      <c r="A205" s="122">
        <v>16410022</v>
      </c>
      <c r="B205" s="87" t="str">
        <f t="shared" si="171"/>
        <v>16410022</v>
      </c>
      <c r="C205" s="74" t="s">
        <v>74</v>
      </c>
      <c r="D205" s="89" t="s">
        <v>1276</v>
      </c>
      <c r="E205" s="89"/>
      <c r="F205" s="74"/>
      <c r="G205" s="89"/>
      <c r="H205" s="75">
        <v>18191353.57</v>
      </c>
      <c r="I205" s="75">
        <v>19117706.170000002</v>
      </c>
      <c r="J205" s="75">
        <v>19186166.75</v>
      </c>
      <c r="K205" s="75">
        <v>20764926.379999999</v>
      </c>
      <c r="L205" s="75">
        <v>21194822.329999998</v>
      </c>
      <c r="M205" s="75">
        <v>19486262.489999998</v>
      </c>
      <c r="N205" s="75">
        <v>14478067.710000001</v>
      </c>
      <c r="O205" s="75">
        <v>11516198.119999999</v>
      </c>
      <c r="P205" s="75">
        <v>8738297.0600000005</v>
      </c>
      <c r="Q205" s="75">
        <v>11824844.939999999</v>
      </c>
      <c r="R205" s="75">
        <v>14448095.619999999</v>
      </c>
      <c r="S205" s="75">
        <v>20076098.25</v>
      </c>
      <c r="T205" s="75">
        <v>24701430.809999999</v>
      </c>
      <c r="U205" s="75"/>
      <c r="V205" s="75">
        <f t="shared" si="154"/>
        <v>16856489.834166665</v>
      </c>
      <c r="W205" s="81"/>
      <c r="X205" s="80"/>
      <c r="Y205" s="92">
        <f t="shared" si="170"/>
        <v>24701430.809999999</v>
      </c>
      <c r="Z205" s="319">
        <f t="shared" si="170"/>
        <v>0</v>
      </c>
      <c r="AA205" s="319">
        <f t="shared" si="170"/>
        <v>0</v>
      </c>
      <c r="AB205" s="320">
        <f t="shared" si="155"/>
        <v>0</v>
      </c>
      <c r="AC205" s="309">
        <f t="shared" si="156"/>
        <v>0</v>
      </c>
      <c r="AD205" s="319">
        <f t="shared" si="168"/>
        <v>0</v>
      </c>
      <c r="AE205" s="326">
        <f t="shared" si="162"/>
        <v>0</v>
      </c>
      <c r="AF205" s="320">
        <f t="shared" si="163"/>
        <v>0</v>
      </c>
      <c r="AG205" s="173">
        <f t="shared" ref="AG205:AG207" si="172">SUM(AD205:AF205)</f>
        <v>0</v>
      </c>
      <c r="AH205" s="309">
        <f t="shared" si="157"/>
        <v>0</v>
      </c>
      <c r="AI205" s="318">
        <f t="shared" si="169"/>
        <v>16856489.834166665</v>
      </c>
      <c r="AJ205" s="319">
        <f t="shared" si="169"/>
        <v>0</v>
      </c>
      <c r="AK205" s="319">
        <f t="shared" si="169"/>
        <v>0</v>
      </c>
      <c r="AL205" s="320">
        <f t="shared" si="158"/>
        <v>0</v>
      </c>
      <c r="AM205" s="309">
        <f t="shared" si="159"/>
        <v>0</v>
      </c>
      <c r="AN205" s="319">
        <f t="shared" si="164"/>
        <v>0</v>
      </c>
      <c r="AO205" s="319">
        <f t="shared" si="165"/>
        <v>0</v>
      </c>
      <c r="AP205" s="319">
        <f t="shared" si="160"/>
        <v>0</v>
      </c>
      <c r="AQ205" s="173">
        <f t="shared" ref="AQ205:AQ207" si="173">SUM(AN205:AP205)</f>
        <v>0</v>
      </c>
      <c r="AR205" s="309">
        <f t="shared" si="161"/>
        <v>0</v>
      </c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 s="7"/>
      <c r="BH205" s="7"/>
      <c r="BI205" s="7"/>
      <c r="BJ205" s="7"/>
      <c r="BK205" s="7"/>
      <c r="BL205" s="7"/>
      <c r="BN205" s="278"/>
    </row>
    <row r="206" spans="1:66" s="16" customFormat="1" ht="12" customHeight="1" x14ac:dyDescent="0.25">
      <c r="A206" s="122">
        <v>16420012</v>
      </c>
      <c r="B206" s="87" t="str">
        <f t="shared" si="171"/>
        <v>16420012</v>
      </c>
      <c r="C206" s="74" t="s">
        <v>35</v>
      </c>
      <c r="D206" s="89" t="s">
        <v>1276</v>
      </c>
      <c r="E206" s="89"/>
      <c r="F206" s="74"/>
      <c r="G206" s="89"/>
      <c r="H206" s="75">
        <v>49051.21</v>
      </c>
      <c r="I206" s="75">
        <v>44277.31</v>
      </c>
      <c r="J206" s="75">
        <v>66466.89</v>
      </c>
      <c r="K206" s="75">
        <v>59762.48</v>
      </c>
      <c r="L206" s="75">
        <v>62674.44</v>
      </c>
      <c r="M206" s="75">
        <v>59223.48</v>
      </c>
      <c r="N206" s="75">
        <v>74680.3</v>
      </c>
      <c r="O206" s="75">
        <v>75841.31</v>
      </c>
      <c r="P206" s="75">
        <v>73519.38</v>
      </c>
      <c r="Q206" s="75">
        <v>66189.45</v>
      </c>
      <c r="R206" s="75">
        <v>54167.37</v>
      </c>
      <c r="S206" s="75">
        <v>46933.1</v>
      </c>
      <c r="T206" s="75">
        <v>40657.49</v>
      </c>
      <c r="U206" s="75"/>
      <c r="V206" s="75">
        <f t="shared" si="154"/>
        <v>60715.821666666656</v>
      </c>
      <c r="W206" s="81"/>
      <c r="X206" s="80"/>
      <c r="Y206" s="92">
        <f t="shared" si="170"/>
        <v>40657.49</v>
      </c>
      <c r="Z206" s="319">
        <f t="shared" si="170"/>
        <v>0</v>
      </c>
      <c r="AA206" s="319">
        <f t="shared" si="170"/>
        <v>0</v>
      </c>
      <c r="AB206" s="320">
        <f t="shared" si="155"/>
        <v>0</v>
      </c>
      <c r="AC206" s="309">
        <f t="shared" si="156"/>
        <v>0</v>
      </c>
      <c r="AD206" s="319">
        <f t="shared" si="168"/>
        <v>0</v>
      </c>
      <c r="AE206" s="326">
        <f t="shared" si="162"/>
        <v>0</v>
      </c>
      <c r="AF206" s="320">
        <f t="shared" si="163"/>
        <v>0</v>
      </c>
      <c r="AG206" s="173">
        <f t="shared" si="172"/>
        <v>0</v>
      </c>
      <c r="AH206" s="309">
        <f t="shared" si="157"/>
        <v>0</v>
      </c>
      <c r="AI206" s="318">
        <f t="shared" si="169"/>
        <v>60715.821666666656</v>
      </c>
      <c r="AJ206" s="319">
        <f t="shared" si="169"/>
        <v>0</v>
      </c>
      <c r="AK206" s="319">
        <f t="shared" si="169"/>
        <v>0</v>
      </c>
      <c r="AL206" s="320">
        <f t="shared" si="158"/>
        <v>0</v>
      </c>
      <c r="AM206" s="309">
        <f t="shared" si="159"/>
        <v>0</v>
      </c>
      <c r="AN206" s="319">
        <f t="shared" si="164"/>
        <v>0</v>
      </c>
      <c r="AO206" s="319">
        <f t="shared" si="165"/>
        <v>0</v>
      </c>
      <c r="AP206" s="319">
        <f t="shared" si="160"/>
        <v>0</v>
      </c>
      <c r="AQ206" s="173">
        <f t="shared" si="173"/>
        <v>0</v>
      </c>
      <c r="AR206" s="309">
        <f t="shared" si="161"/>
        <v>0</v>
      </c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 s="7"/>
      <c r="BH206" s="7"/>
      <c r="BI206" s="7"/>
      <c r="BJ206" s="7"/>
      <c r="BK206" s="7"/>
      <c r="BL206" s="7"/>
      <c r="BN206" s="278"/>
    </row>
    <row r="207" spans="1:66" s="16" customFormat="1" ht="12" customHeight="1" x14ac:dyDescent="0.25">
      <c r="A207" s="122">
        <v>16500373</v>
      </c>
      <c r="B207" s="87" t="str">
        <f t="shared" si="171"/>
        <v>16500373</v>
      </c>
      <c r="C207" s="74" t="s">
        <v>119</v>
      </c>
      <c r="D207" s="89" t="s">
        <v>1276</v>
      </c>
      <c r="E207" s="89"/>
      <c r="F207" s="74"/>
      <c r="G207" s="89"/>
      <c r="H207" s="75">
        <v>27680.52</v>
      </c>
      <c r="I207" s="75">
        <v>15845.2</v>
      </c>
      <c r="J207" s="75">
        <v>26637.21</v>
      </c>
      <c r="K207" s="75">
        <v>24788.35</v>
      </c>
      <c r="L207" s="75">
        <v>79303.520000000004</v>
      </c>
      <c r="M207" s="75">
        <v>143625.39000000001</v>
      </c>
      <c r="N207" s="75">
        <v>77061.38</v>
      </c>
      <c r="O207" s="75">
        <v>25485.74</v>
      </c>
      <c r="P207" s="75">
        <v>28780.84</v>
      </c>
      <c r="Q207" s="75">
        <v>18294.16</v>
      </c>
      <c r="R207" s="75">
        <v>13916.72</v>
      </c>
      <c r="S207" s="75">
        <v>17700.849999999999</v>
      </c>
      <c r="T207" s="75">
        <v>24604.44</v>
      </c>
      <c r="U207" s="75"/>
      <c r="V207" s="75">
        <f t="shared" si="154"/>
        <v>41465.153333333328</v>
      </c>
      <c r="W207" s="81"/>
      <c r="X207" s="80"/>
      <c r="Y207" s="92">
        <f t="shared" ref="Y207:AA207" si="174">IF($D207=Y$5,$T207,0)</f>
        <v>24604.44</v>
      </c>
      <c r="Z207" s="319">
        <f t="shared" si="174"/>
        <v>0</v>
      </c>
      <c r="AA207" s="319">
        <f t="shared" si="174"/>
        <v>0</v>
      </c>
      <c r="AB207" s="320">
        <f t="shared" si="155"/>
        <v>0</v>
      </c>
      <c r="AC207" s="309">
        <f t="shared" si="156"/>
        <v>0</v>
      </c>
      <c r="AD207" s="319">
        <f t="shared" si="168"/>
        <v>0</v>
      </c>
      <c r="AE207" s="326">
        <f t="shared" si="162"/>
        <v>0</v>
      </c>
      <c r="AF207" s="320">
        <f t="shared" si="163"/>
        <v>0</v>
      </c>
      <c r="AG207" s="173">
        <f t="shared" si="172"/>
        <v>0</v>
      </c>
      <c r="AH207" s="309">
        <f t="shared" si="157"/>
        <v>0</v>
      </c>
      <c r="AI207" s="318">
        <f t="shared" ref="AI207:AK207" si="175">IF($D207=AI$5,$V207,0)</f>
        <v>41465.153333333328</v>
      </c>
      <c r="AJ207" s="319">
        <f t="shared" si="175"/>
        <v>0</v>
      </c>
      <c r="AK207" s="319">
        <f t="shared" si="175"/>
        <v>0</v>
      </c>
      <c r="AL207" s="320">
        <f t="shared" si="158"/>
        <v>0</v>
      </c>
      <c r="AM207" s="309">
        <f t="shared" si="159"/>
        <v>0</v>
      </c>
      <c r="AN207" s="319">
        <f t="shared" si="164"/>
        <v>0</v>
      </c>
      <c r="AO207" s="319">
        <f t="shared" si="165"/>
        <v>0</v>
      </c>
      <c r="AP207" s="319">
        <f t="shared" si="160"/>
        <v>0</v>
      </c>
      <c r="AQ207" s="173">
        <f t="shared" si="173"/>
        <v>0</v>
      </c>
      <c r="AR207" s="309">
        <f t="shared" si="161"/>
        <v>0</v>
      </c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 s="7"/>
      <c r="BH207" s="7"/>
      <c r="BI207" s="7"/>
      <c r="BJ207" s="7"/>
      <c r="BK207" s="7"/>
      <c r="BL207" s="7"/>
      <c r="BN207" s="278"/>
    </row>
    <row r="208" spans="1:66" s="16" customFormat="1" ht="12" customHeight="1" x14ac:dyDescent="0.25">
      <c r="A208" s="122">
        <v>16501003</v>
      </c>
      <c r="B208" s="87" t="str">
        <f t="shared" ref="B208:B223" si="176">TEXT(A208,"##")</f>
        <v>16501003</v>
      </c>
      <c r="C208" s="74" t="s">
        <v>333</v>
      </c>
      <c r="D208" s="89" t="s">
        <v>1276</v>
      </c>
      <c r="E208" s="89"/>
      <c r="F208" s="74"/>
      <c r="G208" s="89"/>
      <c r="H208" s="75">
        <v>300</v>
      </c>
      <c r="I208" s="75">
        <v>300</v>
      </c>
      <c r="J208" s="75">
        <v>300</v>
      </c>
      <c r="K208" s="75">
        <v>300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5">
        <v>0</v>
      </c>
      <c r="S208" s="75">
        <v>0</v>
      </c>
      <c r="T208" s="75">
        <v>0</v>
      </c>
      <c r="U208" s="75"/>
      <c r="V208" s="75">
        <f t="shared" ref="V208:V210" si="177">(H208+T208+SUM(I208:S208)*2)/24</f>
        <v>87.5</v>
      </c>
      <c r="W208" s="81"/>
      <c r="X208" s="80"/>
      <c r="Y208" s="92">
        <f t="shared" ref="Y208:AA212" si="178">IF($D208=Y$5,$T208,0)</f>
        <v>0</v>
      </c>
      <c r="Z208" s="319">
        <f t="shared" si="178"/>
        <v>0</v>
      </c>
      <c r="AA208" s="319">
        <f t="shared" si="178"/>
        <v>0</v>
      </c>
      <c r="AB208" s="320">
        <f t="shared" ref="AB208:AB210" si="179">T208-SUM(Y208:AA208)</f>
        <v>0</v>
      </c>
      <c r="AC208" s="309">
        <f t="shared" ref="AC208:AC210" si="180">T208-SUM(Y208:AA208)-AB208</f>
        <v>0</v>
      </c>
      <c r="AD208" s="319">
        <f t="shared" ref="AD208:AD215" si="181">IF($D208=AD$5,$T208,IF($D208=AD$4, $T208*$AK$1,0))</f>
        <v>0</v>
      </c>
      <c r="AE208" s="326">
        <f t="shared" ref="AE208:AE210" si="182">IF($D208=AE$5,$T208,IF($D208=AE$4, $T208*$AK$2,0))</f>
        <v>0</v>
      </c>
      <c r="AF208" s="320">
        <f t="shared" ref="AF208:AF210" si="183">IF($D208=AF$5,$T208,IF($D208=AF$4, $T208*$AL$2,0))</f>
        <v>0</v>
      </c>
      <c r="AG208" s="173">
        <f t="shared" ref="AG208:AG210" si="184">SUM(AD208:AF208)</f>
        <v>0</v>
      </c>
      <c r="AH208" s="309">
        <f t="shared" ref="AH208:AH210" si="185">AG208-AB208</f>
        <v>0</v>
      </c>
      <c r="AI208" s="318">
        <f t="shared" ref="AI208:AK212" si="186">IF($D208=AI$5,$V208,0)</f>
        <v>87.5</v>
      </c>
      <c r="AJ208" s="319">
        <f t="shared" si="186"/>
        <v>0</v>
      </c>
      <c r="AK208" s="319">
        <f t="shared" si="186"/>
        <v>0</v>
      </c>
      <c r="AL208" s="320">
        <f t="shared" ref="AL208:AL210" si="187">V208-SUM(AI208:AK208)</f>
        <v>0</v>
      </c>
      <c r="AM208" s="309">
        <f t="shared" ref="AM208:AM210" si="188">V208-SUM(AI208:AK208)-AL208</f>
        <v>0</v>
      </c>
      <c r="AN208" s="319">
        <f t="shared" ref="AN208:AN210" si="189">IF($D208=AN$5,$V208,IF($D208=AN$4, $V208*$AK$1,0))</f>
        <v>0</v>
      </c>
      <c r="AO208" s="319">
        <f t="shared" ref="AO208:AO210" si="190">IF($D208=AO$5,$V208,IF($D208=AO$4, $V208*$AK$2,0))</f>
        <v>0</v>
      </c>
      <c r="AP208" s="319">
        <f t="shared" ref="AP208:AP210" si="191">IF($D208=AP$5,$V208,IF($D208=AP$4, $V208*$AL$2,0))</f>
        <v>0</v>
      </c>
      <c r="AQ208" s="173">
        <f t="shared" ref="AQ208:AQ223" si="192">SUM(AN208:AP208)</f>
        <v>0</v>
      </c>
      <c r="AR208" s="309">
        <f t="shared" ref="AR208:AR210" si="193">AQ208-AL208</f>
        <v>0</v>
      </c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 s="7"/>
      <c r="BH208" s="7"/>
      <c r="BI208" s="7"/>
      <c r="BJ208" s="7"/>
      <c r="BK208" s="7"/>
      <c r="BL208" s="7"/>
      <c r="BN208" s="278"/>
    </row>
    <row r="209" spans="1:66" s="16" customFormat="1" ht="12" customHeight="1" x14ac:dyDescent="0.25">
      <c r="A209" s="122">
        <v>16501013</v>
      </c>
      <c r="B209" s="87" t="str">
        <f t="shared" si="176"/>
        <v>16501013</v>
      </c>
      <c r="C209" s="88" t="s">
        <v>491</v>
      </c>
      <c r="D209" s="89" t="s">
        <v>1276</v>
      </c>
      <c r="E209" s="89"/>
      <c r="F209" s="74"/>
      <c r="G209" s="89"/>
      <c r="H209" s="75">
        <v>2113.2800000000002</v>
      </c>
      <c r="I209" s="75">
        <v>2113.2800000000002</v>
      </c>
      <c r="J209" s="75">
        <v>2113.2800000000002</v>
      </c>
      <c r="K209" s="75">
        <v>2113.2800000000002</v>
      </c>
      <c r="L209" s="75">
        <v>18902.03</v>
      </c>
      <c r="M209" s="75">
        <v>18902.03</v>
      </c>
      <c r="N209" s="75">
        <v>0</v>
      </c>
      <c r="O209" s="75">
        <v>0</v>
      </c>
      <c r="P209" s="75">
        <v>0</v>
      </c>
      <c r="Q209" s="75">
        <v>0</v>
      </c>
      <c r="R209" s="75">
        <v>0</v>
      </c>
      <c r="S209" s="75">
        <v>0</v>
      </c>
      <c r="T209" s="75">
        <v>0</v>
      </c>
      <c r="U209" s="75"/>
      <c r="V209" s="75">
        <f t="shared" si="177"/>
        <v>3766.7116666666661</v>
      </c>
      <c r="W209" s="81"/>
      <c r="X209" s="80"/>
      <c r="Y209" s="92">
        <f t="shared" si="178"/>
        <v>0</v>
      </c>
      <c r="Z209" s="319">
        <f t="shared" si="178"/>
        <v>0</v>
      </c>
      <c r="AA209" s="319">
        <f t="shared" si="178"/>
        <v>0</v>
      </c>
      <c r="AB209" s="320">
        <f t="shared" si="179"/>
        <v>0</v>
      </c>
      <c r="AC209" s="309">
        <f t="shared" si="180"/>
        <v>0</v>
      </c>
      <c r="AD209" s="319">
        <f t="shared" si="181"/>
        <v>0</v>
      </c>
      <c r="AE209" s="326">
        <f t="shared" si="182"/>
        <v>0</v>
      </c>
      <c r="AF209" s="320">
        <f t="shared" si="183"/>
        <v>0</v>
      </c>
      <c r="AG209" s="173">
        <f t="shared" si="184"/>
        <v>0</v>
      </c>
      <c r="AH209" s="309">
        <f t="shared" si="185"/>
        <v>0</v>
      </c>
      <c r="AI209" s="318">
        <f t="shared" si="186"/>
        <v>3766.7116666666661</v>
      </c>
      <c r="AJ209" s="319">
        <f t="shared" si="186"/>
        <v>0</v>
      </c>
      <c r="AK209" s="319">
        <f t="shared" si="186"/>
        <v>0</v>
      </c>
      <c r="AL209" s="320">
        <f t="shared" si="187"/>
        <v>0</v>
      </c>
      <c r="AM209" s="309">
        <f t="shared" si="188"/>
        <v>0</v>
      </c>
      <c r="AN209" s="319">
        <f t="shared" si="189"/>
        <v>0</v>
      </c>
      <c r="AO209" s="319">
        <f t="shared" si="190"/>
        <v>0</v>
      </c>
      <c r="AP209" s="319">
        <f t="shared" si="191"/>
        <v>0</v>
      </c>
      <c r="AQ209" s="173">
        <f t="shared" si="192"/>
        <v>0</v>
      </c>
      <c r="AR209" s="309">
        <f t="shared" si="193"/>
        <v>0</v>
      </c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 s="7"/>
      <c r="BH209" s="7"/>
      <c r="BI209" s="7"/>
      <c r="BJ209" s="7"/>
      <c r="BK209" s="7"/>
      <c r="BL209" s="7"/>
      <c r="BN209" s="278"/>
    </row>
    <row r="210" spans="1:66" s="16" customFormat="1" ht="12" customHeight="1" x14ac:dyDescent="0.25">
      <c r="A210" s="122">
        <v>16501083</v>
      </c>
      <c r="B210" s="87" t="str">
        <f t="shared" si="176"/>
        <v>16501083</v>
      </c>
      <c r="C210" s="74" t="s">
        <v>694</v>
      </c>
      <c r="D210" s="89" t="s">
        <v>1276</v>
      </c>
      <c r="E210" s="89"/>
      <c r="F210" s="74"/>
      <c r="G210" s="89"/>
      <c r="H210" s="75">
        <v>6480.94</v>
      </c>
      <c r="I210" s="75">
        <v>6230.94</v>
      </c>
      <c r="J210" s="75">
        <v>6230.94</v>
      </c>
      <c r="K210" s="75">
        <v>5730.94</v>
      </c>
      <c r="L210" s="75">
        <v>5480.94</v>
      </c>
      <c r="M210" s="75">
        <v>5230.9399999999996</v>
      </c>
      <c r="N210" s="75">
        <v>4230.9399999999996</v>
      </c>
      <c r="O210" s="75">
        <v>3980.94</v>
      </c>
      <c r="P210" s="75">
        <v>3730.94</v>
      </c>
      <c r="Q210" s="75">
        <v>2730.94</v>
      </c>
      <c r="R210" s="75">
        <v>2730.94</v>
      </c>
      <c r="S210" s="75">
        <v>1730.94</v>
      </c>
      <c r="T210" s="75">
        <v>1730.94</v>
      </c>
      <c r="U210" s="75"/>
      <c r="V210" s="75">
        <f t="shared" si="177"/>
        <v>4345.5233333333344</v>
      </c>
      <c r="W210" s="81"/>
      <c r="X210" s="80"/>
      <c r="Y210" s="92">
        <f t="shared" si="178"/>
        <v>1730.94</v>
      </c>
      <c r="Z210" s="319">
        <f t="shared" si="178"/>
        <v>0</v>
      </c>
      <c r="AA210" s="319">
        <f t="shared" si="178"/>
        <v>0</v>
      </c>
      <c r="AB210" s="320">
        <f t="shared" si="179"/>
        <v>0</v>
      </c>
      <c r="AC210" s="309">
        <f t="shared" si="180"/>
        <v>0</v>
      </c>
      <c r="AD210" s="319">
        <f t="shared" si="181"/>
        <v>0</v>
      </c>
      <c r="AE210" s="326">
        <f t="shared" si="182"/>
        <v>0</v>
      </c>
      <c r="AF210" s="320">
        <f t="shared" si="183"/>
        <v>0</v>
      </c>
      <c r="AG210" s="173">
        <f t="shared" si="184"/>
        <v>0</v>
      </c>
      <c r="AH210" s="309">
        <f t="shared" si="185"/>
        <v>0</v>
      </c>
      <c r="AI210" s="318">
        <f t="shared" si="186"/>
        <v>4345.5233333333344</v>
      </c>
      <c r="AJ210" s="319">
        <f t="shared" si="186"/>
        <v>0</v>
      </c>
      <c r="AK210" s="319">
        <f t="shared" si="186"/>
        <v>0</v>
      </c>
      <c r="AL210" s="320">
        <f t="shared" si="187"/>
        <v>0</v>
      </c>
      <c r="AM210" s="309">
        <f t="shared" si="188"/>
        <v>0</v>
      </c>
      <c r="AN210" s="319">
        <f t="shared" si="189"/>
        <v>0</v>
      </c>
      <c r="AO210" s="319">
        <f t="shared" si="190"/>
        <v>0</v>
      </c>
      <c r="AP210" s="319">
        <f t="shared" si="191"/>
        <v>0</v>
      </c>
      <c r="AQ210" s="173">
        <f t="shared" si="192"/>
        <v>0</v>
      </c>
      <c r="AR210" s="309">
        <f t="shared" si="193"/>
        <v>0</v>
      </c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 s="7"/>
      <c r="BH210" s="7"/>
      <c r="BI210" s="7"/>
      <c r="BJ210" s="7"/>
      <c r="BK210" s="7"/>
      <c r="BL210" s="7"/>
      <c r="BN210" s="278"/>
    </row>
    <row r="211" spans="1:66" s="16" customFormat="1" ht="12" customHeight="1" x14ac:dyDescent="0.35">
      <c r="A211" s="193">
        <v>16501273</v>
      </c>
      <c r="B211" s="186" t="str">
        <f t="shared" si="176"/>
        <v>16501273</v>
      </c>
      <c r="C211" s="402" t="s">
        <v>1148</v>
      </c>
      <c r="D211" s="179" t="s">
        <v>1276</v>
      </c>
      <c r="E211" s="179"/>
      <c r="F211" s="195">
        <v>43556</v>
      </c>
      <c r="G211" s="179"/>
      <c r="H211" s="181">
        <v>943417.39</v>
      </c>
      <c r="I211" s="181">
        <v>832783.17</v>
      </c>
      <c r="J211" s="181">
        <v>733497.04</v>
      </c>
      <c r="K211" s="181">
        <v>647649.53</v>
      </c>
      <c r="L211" s="181">
        <v>556697.89</v>
      </c>
      <c r="M211" s="181">
        <v>461714.07</v>
      </c>
      <c r="N211" s="181">
        <v>290088.78000000003</v>
      </c>
      <c r="O211" s="181">
        <v>118493.02</v>
      </c>
      <c r="P211" s="181">
        <v>15534.43</v>
      </c>
      <c r="Q211" s="181">
        <v>1249863.29</v>
      </c>
      <c r="R211" s="181">
        <v>1059762.07</v>
      </c>
      <c r="S211" s="181">
        <v>987014.6</v>
      </c>
      <c r="T211" s="181">
        <v>884188.31</v>
      </c>
      <c r="U211" s="181"/>
      <c r="V211" s="181">
        <f t="shared" ref="V211:V223" si="194">(H211+T211+SUM(I211:S211)*2)/24</f>
        <v>655575.06166666665</v>
      </c>
      <c r="W211" s="204"/>
      <c r="X211" s="226"/>
      <c r="Y211" s="409">
        <f t="shared" si="178"/>
        <v>884188.31</v>
      </c>
      <c r="Z211" s="410">
        <f t="shared" si="178"/>
        <v>0</v>
      </c>
      <c r="AA211" s="410">
        <f t="shared" si="178"/>
        <v>0</v>
      </c>
      <c r="AB211" s="411">
        <f t="shared" ref="AB211:AB223" si="195">T211-SUM(Y211:AA211)</f>
        <v>0</v>
      </c>
      <c r="AC211" s="412">
        <f t="shared" ref="AC211:AC223" si="196">T211-SUM(Y211:AA211)-AB211</f>
        <v>0</v>
      </c>
      <c r="AD211" s="410">
        <f t="shared" si="181"/>
        <v>0</v>
      </c>
      <c r="AE211" s="413">
        <f t="shared" ref="AE211:AE223" si="197">IF($D211=AE$5,$T211,IF($D211=AE$4, $T211*$AK$2,0))</f>
        <v>0</v>
      </c>
      <c r="AF211" s="411">
        <f t="shared" ref="AF211:AF223" si="198">IF($D211=AF$5,$T211,IF($D211=AF$4, $T211*$AL$2,0))</f>
        <v>0</v>
      </c>
      <c r="AG211" s="414">
        <f t="shared" ref="AG211:AG223" si="199">SUM(AD211:AF211)</f>
        <v>0</v>
      </c>
      <c r="AH211" s="412">
        <f t="shared" ref="AH211:AH223" si="200">AG211-AB211</f>
        <v>0</v>
      </c>
      <c r="AI211" s="415">
        <f t="shared" si="186"/>
        <v>655575.06166666665</v>
      </c>
      <c r="AJ211" s="410">
        <f t="shared" si="186"/>
        <v>0</v>
      </c>
      <c r="AK211" s="410">
        <f t="shared" si="186"/>
        <v>0</v>
      </c>
      <c r="AL211" s="411">
        <f t="shared" ref="AL211:AL223" si="201">V211-SUM(AI211:AK211)</f>
        <v>0</v>
      </c>
      <c r="AM211" s="412">
        <f t="shared" ref="AM211:AM223" si="202">V211-SUM(AI211:AK211)-AL211</f>
        <v>0</v>
      </c>
      <c r="AN211" s="410">
        <f t="shared" ref="AN211:AN223" si="203">IF($D211=AN$5,$V211,IF($D211=AN$4, $V211*$AK$1,0))</f>
        <v>0</v>
      </c>
      <c r="AO211" s="410">
        <f t="shared" ref="AO211:AO223" si="204">IF($D211=AO$5,$V211,IF($D211=AO$4, $V211*$AK$2,0))</f>
        <v>0</v>
      </c>
      <c r="AP211" s="410">
        <f t="shared" ref="AP211:AP223" si="205">IF($D211=AP$5,$V211,IF($D211=AP$4, $V211*$AL$2,0))</f>
        <v>0</v>
      </c>
      <c r="AQ211" s="414">
        <f t="shared" ref="AQ211" si="206">SUM(AN211:AP211)</f>
        <v>0</v>
      </c>
      <c r="AR211" s="412">
        <f t="shared" ref="AR211:AR223" si="207">AQ211-AL211</f>
        <v>0</v>
      </c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 s="7"/>
      <c r="BH211" s="7"/>
      <c r="BI211" s="7"/>
      <c r="BJ211" s="7"/>
      <c r="BK211" s="7"/>
      <c r="BL211" s="7"/>
      <c r="BN211" s="278"/>
    </row>
    <row r="212" spans="1:66" s="16" customFormat="1" ht="12" customHeight="1" x14ac:dyDescent="0.25">
      <c r="A212" s="193">
        <v>16501293</v>
      </c>
      <c r="B212" s="186" t="str">
        <f t="shared" si="176"/>
        <v>16501293</v>
      </c>
      <c r="C212" s="194" t="s">
        <v>1167</v>
      </c>
      <c r="D212" s="179" t="s">
        <v>1276</v>
      </c>
      <c r="E212" s="179"/>
      <c r="F212" s="195">
        <v>43617</v>
      </c>
      <c r="G212" s="179"/>
      <c r="H212" s="181">
        <v>1866287</v>
      </c>
      <c r="I212" s="181">
        <v>1866287</v>
      </c>
      <c r="J212" s="181">
        <v>1866287</v>
      </c>
      <c r="K212" s="181">
        <v>1866287</v>
      </c>
      <c r="L212" s="181">
        <v>1866287</v>
      </c>
      <c r="M212" s="181">
        <v>1866287</v>
      </c>
      <c r="N212" s="181">
        <v>1637586</v>
      </c>
      <c r="O212" s="181">
        <v>1637586</v>
      </c>
      <c r="P212" s="181">
        <v>1637586</v>
      </c>
      <c r="Q212" s="181">
        <v>1637586</v>
      </c>
      <c r="R212" s="181">
        <v>1637586</v>
      </c>
      <c r="S212" s="181">
        <v>1637586</v>
      </c>
      <c r="T212" s="181">
        <v>1637586</v>
      </c>
      <c r="U212" s="181"/>
      <c r="V212" s="181">
        <f t="shared" si="194"/>
        <v>1742407.2916666667</v>
      </c>
      <c r="W212" s="204"/>
      <c r="X212" s="226"/>
      <c r="Y212" s="409">
        <f t="shared" si="178"/>
        <v>1637586</v>
      </c>
      <c r="Z212" s="410">
        <f t="shared" si="178"/>
        <v>0</v>
      </c>
      <c r="AA212" s="410">
        <f t="shared" si="178"/>
        <v>0</v>
      </c>
      <c r="AB212" s="411">
        <f t="shared" si="195"/>
        <v>0</v>
      </c>
      <c r="AC212" s="412">
        <f t="shared" si="196"/>
        <v>0</v>
      </c>
      <c r="AD212" s="410">
        <f t="shared" si="181"/>
        <v>0</v>
      </c>
      <c r="AE212" s="413">
        <f t="shared" si="197"/>
        <v>0</v>
      </c>
      <c r="AF212" s="411">
        <f t="shared" si="198"/>
        <v>0</v>
      </c>
      <c r="AG212" s="414">
        <f t="shared" si="199"/>
        <v>0</v>
      </c>
      <c r="AH212" s="412">
        <f t="shared" si="200"/>
        <v>0</v>
      </c>
      <c r="AI212" s="415">
        <f t="shared" si="186"/>
        <v>1742407.2916666667</v>
      </c>
      <c r="AJ212" s="410">
        <f t="shared" si="186"/>
        <v>0</v>
      </c>
      <c r="AK212" s="410">
        <f t="shared" si="186"/>
        <v>0</v>
      </c>
      <c r="AL212" s="411">
        <f t="shared" si="201"/>
        <v>0</v>
      </c>
      <c r="AM212" s="412">
        <f t="shared" si="202"/>
        <v>0</v>
      </c>
      <c r="AN212" s="410">
        <f t="shared" si="203"/>
        <v>0</v>
      </c>
      <c r="AO212" s="410">
        <f t="shared" si="204"/>
        <v>0</v>
      </c>
      <c r="AP212" s="410">
        <f t="shared" si="205"/>
        <v>0</v>
      </c>
      <c r="AQ212" s="414">
        <f t="shared" ref="AQ212" si="208">SUM(AN212:AP212)</f>
        <v>0</v>
      </c>
      <c r="AR212" s="412">
        <f t="shared" si="207"/>
        <v>0</v>
      </c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 s="7"/>
      <c r="BH212" s="7"/>
      <c r="BI212" s="7"/>
      <c r="BJ212" s="7"/>
      <c r="BK212" s="7"/>
      <c r="BL212" s="7"/>
      <c r="BN212" s="278"/>
    </row>
    <row r="213" spans="1:66" s="16" customFormat="1" ht="12" customHeight="1" x14ac:dyDescent="0.25">
      <c r="A213" s="122">
        <v>16502001</v>
      </c>
      <c r="B213" s="87" t="str">
        <f t="shared" si="176"/>
        <v>16502001</v>
      </c>
      <c r="C213" s="87" t="s">
        <v>868</v>
      </c>
      <c r="D213" s="89" t="s">
        <v>158</v>
      </c>
      <c r="E213" s="89"/>
      <c r="F213" s="87"/>
      <c r="G213" s="89"/>
      <c r="H213" s="75">
        <v>8</v>
      </c>
      <c r="I213" s="75">
        <v>-1140.6400000000001</v>
      </c>
      <c r="J213" s="75">
        <v>14643.78</v>
      </c>
      <c r="K213" s="75">
        <v>12419.78</v>
      </c>
      <c r="L213" s="75">
        <v>10555.26</v>
      </c>
      <c r="M213" s="75">
        <v>9407.7800000000007</v>
      </c>
      <c r="N213" s="75">
        <v>7543.26</v>
      </c>
      <c r="O213" s="75">
        <v>6037.26</v>
      </c>
      <c r="P213" s="75">
        <v>4531.26</v>
      </c>
      <c r="Q213" s="75">
        <v>3025.26</v>
      </c>
      <c r="R213" s="75">
        <v>1519.26</v>
      </c>
      <c r="S213" s="75">
        <v>12.52</v>
      </c>
      <c r="T213" s="75">
        <v>13.26</v>
      </c>
      <c r="U213" s="75"/>
      <c r="V213" s="75">
        <f t="shared" si="194"/>
        <v>5713.7841666666673</v>
      </c>
      <c r="W213" s="81"/>
      <c r="X213" s="80"/>
      <c r="Y213" s="79"/>
      <c r="Z213" s="320"/>
      <c r="AA213" s="320"/>
      <c r="AB213" s="320">
        <f t="shared" si="195"/>
        <v>13.26</v>
      </c>
      <c r="AC213" s="309">
        <f t="shared" si="196"/>
        <v>0</v>
      </c>
      <c r="AD213" s="319">
        <f t="shared" si="181"/>
        <v>0</v>
      </c>
      <c r="AE213" s="326">
        <f t="shared" si="197"/>
        <v>0</v>
      </c>
      <c r="AF213" s="320">
        <f t="shared" si="198"/>
        <v>13.26</v>
      </c>
      <c r="AG213" s="173">
        <f t="shared" si="199"/>
        <v>13.26</v>
      </c>
      <c r="AH213" s="309">
        <f t="shared" si="200"/>
        <v>0</v>
      </c>
      <c r="AI213" s="78"/>
      <c r="AJ213" s="320"/>
      <c r="AK213" s="320"/>
      <c r="AL213" s="320">
        <f t="shared" si="201"/>
        <v>5713.7841666666673</v>
      </c>
      <c r="AM213" s="309">
        <f t="shared" si="202"/>
        <v>0</v>
      </c>
      <c r="AN213" s="319">
        <f t="shared" si="203"/>
        <v>0</v>
      </c>
      <c r="AO213" s="319">
        <f t="shared" si="204"/>
        <v>0</v>
      </c>
      <c r="AP213" s="319">
        <f t="shared" si="205"/>
        <v>5713.7841666666673</v>
      </c>
      <c r="AQ213" s="173">
        <f t="shared" si="192"/>
        <v>5713.7841666666673</v>
      </c>
      <c r="AR213" s="309">
        <f t="shared" si="207"/>
        <v>0</v>
      </c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 s="7"/>
      <c r="BH213" s="7"/>
      <c r="BI213" s="7"/>
      <c r="BJ213" s="7"/>
      <c r="BK213" s="7"/>
      <c r="BL213" s="7"/>
      <c r="BN213" s="278"/>
    </row>
    <row r="214" spans="1:66" s="16" customFormat="1" ht="12" customHeight="1" x14ac:dyDescent="0.25">
      <c r="A214" s="122">
        <v>16502003</v>
      </c>
      <c r="B214" s="87" t="str">
        <f t="shared" si="176"/>
        <v>16502003</v>
      </c>
      <c r="C214" s="74" t="s">
        <v>756</v>
      </c>
      <c r="D214" s="89" t="s">
        <v>1276</v>
      </c>
      <c r="E214" s="89"/>
      <c r="F214" s="74"/>
      <c r="G214" s="89"/>
      <c r="H214" s="75">
        <v>43898.61</v>
      </c>
      <c r="I214" s="75">
        <v>43898.61</v>
      </c>
      <c r="J214" s="75">
        <v>43898.61</v>
      </c>
      <c r="K214" s="75">
        <v>32923.96</v>
      </c>
      <c r="L214" s="75">
        <v>32923.96</v>
      </c>
      <c r="M214" s="75">
        <v>32923.96</v>
      </c>
      <c r="N214" s="75">
        <v>21949.31</v>
      </c>
      <c r="O214" s="75">
        <v>21949.31</v>
      </c>
      <c r="P214" s="75">
        <v>21949.31</v>
      </c>
      <c r="Q214" s="75">
        <v>10974.66</v>
      </c>
      <c r="R214" s="75">
        <v>10974.66</v>
      </c>
      <c r="S214" s="75">
        <v>10974.66</v>
      </c>
      <c r="T214" s="75">
        <v>0</v>
      </c>
      <c r="U214" s="75"/>
      <c r="V214" s="75">
        <f t="shared" si="194"/>
        <v>25607.526249999992</v>
      </c>
      <c r="W214" s="81"/>
      <c r="X214" s="80"/>
      <c r="Y214" s="92">
        <f t="shared" ref="Y214:AA214" si="209">IF($D214=Y$5,$T214,0)</f>
        <v>0</v>
      </c>
      <c r="Z214" s="319">
        <f t="shared" si="209"/>
        <v>0</v>
      </c>
      <c r="AA214" s="319">
        <f t="shared" si="209"/>
        <v>0</v>
      </c>
      <c r="AB214" s="320">
        <f t="shared" si="195"/>
        <v>0</v>
      </c>
      <c r="AC214" s="309">
        <f t="shared" si="196"/>
        <v>0</v>
      </c>
      <c r="AD214" s="319">
        <f t="shared" si="181"/>
        <v>0</v>
      </c>
      <c r="AE214" s="326">
        <f t="shared" si="197"/>
        <v>0</v>
      </c>
      <c r="AF214" s="320">
        <f t="shared" si="198"/>
        <v>0</v>
      </c>
      <c r="AG214" s="173">
        <f t="shared" si="199"/>
        <v>0</v>
      </c>
      <c r="AH214" s="309">
        <f t="shared" si="200"/>
        <v>0</v>
      </c>
      <c r="AI214" s="318">
        <f t="shared" ref="AI214:AK216" si="210">IF($D214=AI$5,$V214,0)</f>
        <v>25607.526249999992</v>
      </c>
      <c r="AJ214" s="319">
        <f t="shared" si="210"/>
        <v>0</v>
      </c>
      <c r="AK214" s="319">
        <f t="shared" si="210"/>
        <v>0</v>
      </c>
      <c r="AL214" s="320">
        <f t="shared" si="201"/>
        <v>0</v>
      </c>
      <c r="AM214" s="309">
        <f t="shared" si="202"/>
        <v>0</v>
      </c>
      <c r="AN214" s="319">
        <f t="shared" si="203"/>
        <v>0</v>
      </c>
      <c r="AO214" s="319">
        <f t="shared" si="204"/>
        <v>0</v>
      </c>
      <c r="AP214" s="319">
        <f t="shared" si="205"/>
        <v>0</v>
      </c>
      <c r="AQ214" s="173">
        <f t="shared" si="192"/>
        <v>0</v>
      </c>
      <c r="AR214" s="309">
        <f t="shared" si="207"/>
        <v>0</v>
      </c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 s="7"/>
      <c r="BH214" s="7"/>
      <c r="BI214" s="7"/>
      <c r="BJ214" s="7"/>
      <c r="BK214" s="7"/>
      <c r="BL214" s="7"/>
      <c r="BN214" s="278"/>
    </row>
    <row r="215" spans="1:66" s="16" customFormat="1" ht="12" customHeight="1" x14ac:dyDescent="0.25">
      <c r="A215" s="122">
        <v>16502021</v>
      </c>
      <c r="B215" s="87" t="str">
        <f t="shared" si="176"/>
        <v>16502021</v>
      </c>
      <c r="C215" s="87" t="s">
        <v>869</v>
      </c>
      <c r="D215" s="89" t="s">
        <v>158</v>
      </c>
      <c r="E215" s="89"/>
      <c r="F215" s="87"/>
      <c r="G215" s="89"/>
      <c r="H215" s="75">
        <v>-2</v>
      </c>
      <c r="I215" s="75">
        <v>-45867.28</v>
      </c>
      <c r="J215" s="75">
        <v>440751.72</v>
      </c>
      <c r="K215" s="75">
        <v>387127.72</v>
      </c>
      <c r="L215" s="75">
        <v>336938.78</v>
      </c>
      <c r="M215" s="75">
        <v>291072.71999999997</v>
      </c>
      <c r="N215" s="75">
        <v>240883.78</v>
      </c>
      <c r="O215" s="75">
        <v>192857.78</v>
      </c>
      <c r="P215" s="75">
        <v>144829.78</v>
      </c>
      <c r="Q215" s="75">
        <v>96801.78</v>
      </c>
      <c r="R215" s="75">
        <v>48773.78</v>
      </c>
      <c r="S215" s="75">
        <v>746.56</v>
      </c>
      <c r="T215" s="75">
        <v>745.78</v>
      </c>
      <c r="U215" s="75"/>
      <c r="V215" s="75">
        <f t="shared" si="194"/>
        <v>177940.75083333335</v>
      </c>
      <c r="W215" s="81"/>
      <c r="X215" s="80"/>
      <c r="Y215" s="79"/>
      <c r="Z215" s="320"/>
      <c r="AA215" s="320"/>
      <c r="AB215" s="320">
        <f t="shared" si="195"/>
        <v>745.78</v>
      </c>
      <c r="AC215" s="309">
        <f t="shared" si="196"/>
        <v>0</v>
      </c>
      <c r="AD215" s="319">
        <f t="shared" si="181"/>
        <v>0</v>
      </c>
      <c r="AE215" s="326">
        <f t="shared" si="197"/>
        <v>0</v>
      </c>
      <c r="AF215" s="320">
        <f t="shared" si="198"/>
        <v>745.78</v>
      </c>
      <c r="AG215" s="173">
        <f t="shared" si="199"/>
        <v>745.78</v>
      </c>
      <c r="AH215" s="309">
        <f t="shared" si="200"/>
        <v>0</v>
      </c>
      <c r="AI215" s="78">
        <f t="shared" si="210"/>
        <v>0</v>
      </c>
      <c r="AJ215" s="320">
        <f t="shared" si="210"/>
        <v>0</v>
      </c>
      <c r="AK215" s="320">
        <f t="shared" si="210"/>
        <v>0</v>
      </c>
      <c r="AL215" s="320">
        <f t="shared" si="201"/>
        <v>177940.75083333335</v>
      </c>
      <c r="AM215" s="309">
        <f t="shared" si="202"/>
        <v>0</v>
      </c>
      <c r="AN215" s="319">
        <f t="shared" si="203"/>
        <v>0</v>
      </c>
      <c r="AO215" s="319">
        <f t="shared" si="204"/>
        <v>0</v>
      </c>
      <c r="AP215" s="319">
        <f t="shared" si="205"/>
        <v>177940.75083333335</v>
      </c>
      <c r="AQ215" s="173">
        <f t="shared" si="192"/>
        <v>177940.75083333335</v>
      </c>
      <c r="AR215" s="309">
        <f t="shared" si="207"/>
        <v>0</v>
      </c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 s="7"/>
      <c r="BH215" s="7"/>
      <c r="BI215" s="7"/>
      <c r="BJ215" s="7"/>
      <c r="BK215" s="7"/>
      <c r="BL215" s="7"/>
      <c r="BN215" s="278"/>
    </row>
    <row r="216" spans="1:66" s="16" customFormat="1" ht="12" customHeight="1" x14ac:dyDescent="0.25">
      <c r="A216" s="189">
        <v>16502041</v>
      </c>
      <c r="B216" s="184" t="str">
        <f t="shared" si="176"/>
        <v>16502041</v>
      </c>
      <c r="C216" s="178" t="s">
        <v>1291</v>
      </c>
      <c r="D216" s="179" t="s">
        <v>1276</v>
      </c>
      <c r="E216" s="179"/>
      <c r="F216" s="195">
        <v>44075</v>
      </c>
      <c r="G216" s="179"/>
      <c r="H216" s="181"/>
      <c r="I216" s="181"/>
      <c r="J216" s="181"/>
      <c r="K216" s="181">
        <v>9730.6</v>
      </c>
      <c r="L216" s="181">
        <v>6676</v>
      </c>
      <c r="M216" s="181">
        <v>35340</v>
      </c>
      <c r="N216" s="181">
        <v>182118.39999999999</v>
      </c>
      <c r="O216" s="181">
        <v>256346.4</v>
      </c>
      <c r="P216" s="181">
        <v>273651.8</v>
      </c>
      <c r="Q216" s="181">
        <v>273651.8</v>
      </c>
      <c r="R216" s="181">
        <v>313319.8</v>
      </c>
      <c r="S216" s="181">
        <v>327851.8</v>
      </c>
      <c r="T216" s="181">
        <v>340023.8</v>
      </c>
      <c r="U216" s="181"/>
      <c r="V216" s="181">
        <f t="shared" si="194"/>
        <v>154058.20833333334</v>
      </c>
      <c r="W216" s="204"/>
      <c r="X216" s="226"/>
      <c r="Y216" s="409">
        <f t="shared" ref="Y216:AA216" si="211">IF($D216=Y$5,$T216,0)</f>
        <v>340023.8</v>
      </c>
      <c r="Z216" s="410">
        <f t="shared" si="211"/>
        <v>0</v>
      </c>
      <c r="AA216" s="410">
        <f t="shared" si="211"/>
        <v>0</v>
      </c>
      <c r="AB216" s="411">
        <f t="shared" ref="AB216" si="212">T216-SUM(Y216:AA216)</f>
        <v>0</v>
      </c>
      <c r="AC216" s="412">
        <f t="shared" si="196"/>
        <v>0</v>
      </c>
      <c r="AD216" s="410">
        <f t="shared" ref="AD216:AD224" si="213">IF($D216=AD$5,$T216,IF($D216=AD$4, $T216*$AK$1,0))</f>
        <v>0</v>
      </c>
      <c r="AE216" s="413">
        <f t="shared" si="197"/>
        <v>0</v>
      </c>
      <c r="AF216" s="411">
        <f t="shared" si="198"/>
        <v>0</v>
      </c>
      <c r="AG216" s="414">
        <f t="shared" ref="AG216" si="214">SUM(AD216:AF216)</f>
        <v>0</v>
      </c>
      <c r="AH216" s="412">
        <f t="shared" ref="AH216" si="215">AG216-AB216</f>
        <v>0</v>
      </c>
      <c r="AI216" s="415">
        <f t="shared" si="210"/>
        <v>154058.20833333334</v>
      </c>
      <c r="AJ216" s="410">
        <f t="shared" si="210"/>
        <v>0</v>
      </c>
      <c r="AK216" s="410">
        <f t="shared" si="210"/>
        <v>0</v>
      </c>
      <c r="AL216" s="411">
        <f t="shared" ref="AL216" si="216">V216-SUM(AI216:AK216)</f>
        <v>0</v>
      </c>
      <c r="AM216" s="412">
        <f t="shared" ref="AM216" si="217">V216-SUM(AI216:AK216)-AL216</f>
        <v>0</v>
      </c>
      <c r="AN216" s="410">
        <f t="shared" si="203"/>
        <v>0</v>
      </c>
      <c r="AO216" s="410">
        <f t="shared" si="204"/>
        <v>0</v>
      </c>
      <c r="AP216" s="410">
        <f t="shared" si="205"/>
        <v>0</v>
      </c>
      <c r="AQ216" s="414">
        <f t="shared" ref="AQ216" si="218">SUM(AN216:AP216)</f>
        <v>0</v>
      </c>
      <c r="AR216" s="412">
        <f t="shared" ref="AR216" si="219">AQ216-AL216</f>
        <v>0</v>
      </c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 s="7"/>
      <c r="BH216" s="7"/>
      <c r="BI216" s="7"/>
      <c r="BJ216" s="7"/>
      <c r="BK216" s="7"/>
      <c r="BL216" s="7"/>
      <c r="BN216" s="278"/>
    </row>
    <row r="217" spans="1:66" s="16" customFormat="1" ht="12" customHeight="1" x14ac:dyDescent="0.25">
      <c r="A217" s="189">
        <v>16502313</v>
      </c>
      <c r="B217" s="197" t="str">
        <f t="shared" si="176"/>
        <v>16502313</v>
      </c>
      <c r="C217" s="178" t="s">
        <v>1168</v>
      </c>
      <c r="D217" s="179" t="s">
        <v>1276</v>
      </c>
      <c r="E217" s="179"/>
      <c r="F217" s="235">
        <v>43617</v>
      </c>
      <c r="G217" s="179"/>
      <c r="H217" s="181">
        <v>5704351.96</v>
      </c>
      <c r="I217" s="181">
        <v>4872706.8099999996</v>
      </c>
      <c r="J217" s="181">
        <v>4041061.66</v>
      </c>
      <c r="K217" s="181">
        <v>3209416.51</v>
      </c>
      <c r="L217" s="181">
        <v>2377771.36</v>
      </c>
      <c r="M217" s="181">
        <v>1546126.21</v>
      </c>
      <c r="N217" s="181">
        <v>7548287.6299999999</v>
      </c>
      <c r="O217" s="181">
        <v>6597834.0499999998</v>
      </c>
      <c r="P217" s="181">
        <v>5647380.4699999997</v>
      </c>
      <c r="Q217" s="181">
        <v>4696926.8899999997</v>
      </c>
      <c r="R217" s="181">
        <v>8404681.3900000006</v>
      </c>
      <c r="S217" s="181">
        <v>7014297.1399999997</v>
      </c>
      <c r="T217" s="181">
        <v>7020345.9400000004</v>
      </c>
      <c r="U217" s="181"/>
      <c r="V217" s="181">
        <f t="shared" si="194"/>
        <v>5193236.5891666664</v>
      </c>
      <c r="W217" s="204"/>
      <c r="X217" s="226"/>
      <c r="Y217" s="409">
        <f t="shared" ref="Y217:AA223" si="220">IF($D217=Y$5,$T217,0)</f>
        <v>7020345.9400000004</v>
      </c>
      <c r="Z217" s="410">
        <f t="shared" si="220"/>
        <v>0</v>
      </c>
      <c r="AA217" s="410">
        <f t="shared" si="220"/>
        <v>0</v>
      </c>
      <c r="AB217" s="411">
        <f t="shared" si="195"/>
        <v>0</v>
      </c>
      <c r="AC217" s="412">
        <f t="shared" si="196"/>
        <v>0</v>
      </c>
      <c r="AD217" s="410">
        <f t="shared" si="213"/>
        <v>0</v>
      </c>
      <c r="AE217" s="413">
        <f t="shared" si="197"/>
        <v>0</v>
      </c>
      <c r="AF217" s="411">
        <f t="shared" si="198"/>
        <v>0</v>
      </c>
      <c r="AG217" s="414">
        <f t="shared" si="199"/>
        <v>0</v>
      </c>
      <c r="AH217" s="412">
        <f t="shared" si="200"/>
        <v>0</v>
      </c>
      <c r="AI217" s="415">
        <f t="shared" ref="AI217:AK222" si="221">IF($D217=AI$5,$V217,0)</f>
        <v>5193236.5891666664</v>
      </c>
      <c r="AJ217" s="410">
        <f t="shared" si="221"/>
        <v>0</v>
      </c>
      <c r="AK217" s="410">
        <f t="shared" si="221"/>
        <v>0</v>
      </c>
      <c r="AL217" s="411">
        <f t="shared" si="201"/>
        <v>0</v>
      </c>
      <c r="AM217" s="412">
        <f t="shared" si="202"/>
        <v>0</v>
      </c>
      <c r="AN217" s="410">
        <f t="shared" si="203"/>
        <v>0</v>
      </c>
      <c r="AO217" s="410">
        <f t="shared" si="204"/>
        <v>0</v>
      </c>
      <c r="AP217" s="410">
        <f t="shared" si="205"/>
        <v>0</v>
      </c>
      <c r="AQ217" s="414">
        <f t="shared" ref="AQ217:AQ221" si="222">SUM(AN217:AP217)</f>
        <v>0</v>
      </c>
      <c r="AR217" s="412">
        <f t="shared" si="207"/>
        <v>0</v>
      </c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 s="7"/>
      <c r="BH217" s="7"/>
      <c r="BI217" s="7"/>
      <c r="BJ217" s="7"/>
      <c r="BK217" s="7"/>
      <c r="BL217" s="7"/>
      <c r="BN217" s="279"/>
    </row>
    <row r="218" spans="1:66" s="16" customFormat="1" ht="12" customHeight="1" x14ac:dyDescent="0.25">
      <c r="A218" s="189">
        <v>16502323</v>
      </c>
      <c r="B218" s="197" t="str">
        <f t="shared" si="176"/>
        <v>16502323</v>
      </c>
      <c r="C218" s="178" t="s">
        <v>1169</v>
      </c>
      <c r="D218" s="179" t="s">
        <v>1276</v>
      </c>
      <c r="E218" s="179"/>
      <c r="F218" s="235">
        <v>43617</v>
      </c>
      <c r="G218" s="179"/>
      <c r="H218" s="181">
        <v>1477935.86</v>
      </c>
      <c r="I218" s="181">
        <v>1196929.99</v>
      </c>
      <c r="J218" s="181">
        <v>1576530.96</v>
      </c>
      <c r="K218" s="181">
        <v>1748050.61</v>
      </c>
      <c r="L218" s="181">
        <v>1528889.81</v>
      </c>
      <c r="M218" s="181">
        <v>1218209.01</v>
      </c>
      <c r="N218" s="181">
        <v>1475147.2</v>
      </c>
      <c r="O218" s="181">
        <v>2001634.71</v>
      </c>
      <c r="P218" s="181">
        <v>2623651.8399999999</v>
      </c>
      <c r="Q218" s="181">
        <v>2320415</v>
      </c>
      <c r="R218" s="181">
        <v>2017178.2</v>
      </c>
      <c r="S218" s="181">
        <v>1713941.4</v>
      </c>
      <c r="T218" s="181">
        <v>1410704.55</v>
      </c>
      <c r="U218" s="181"/>
      <c r="V218" s="181">
        <f t="shared" si="194"/>
        <v>1738741.5779166662</v>
      </c>
      <c r="W218" s="204"/>
      <c r="X218" s="226"/>
      <c r="Y218" s="409">
        <f t="shared" si="220"/>
        <v>1410704.55</v>
      </c>
      <c r="Z218" s="410">
        <f t="shared" si="220"/>
        <v>0</v>
      </c>
      <c r="AA218" s="410">
        <f t="shared" si="220"/>
        <v>0</v>
      </c>
      <c r="AB218" s="411">
        <f t="shared" si="195"/>
        <v>0</v>
      </c>
      <c r="AC218" s="412">
        <f t="shared" si="196"/>
        <v>0</v>
      </c>
      <c r="AD218" s="410">
        <f t="shared" si="213"/>
        <v>0</v>
      </c>
      <c r="AE218" s="413">
        <f t="shared" si="197"/>
        <v>0</v>
      </c>
      <c r="AF218" s="411">
        <f t="shared" si="198"/>
        <v>0</v>
      </c>
      <c r="AG218" s="414">
        <f t="shared" si="199"/>
        <v>0</v>
      </c>
      <c r="AH218" s="412">
        <f t="shared" si="200"/>
        <v>0</v>
      </c>
      <c r="AI218" s="415">
        <f t="shared" si="221"/>
        <v>1738741.5779166662</v>
      </c>
      <c r="AJ218" s="410">
        <f t="shared" si="221"/>
        <v>0</v>
      </c>
      <c r="AK218" s="410">
        <f t="shared" si="221"/>
        <v>0</v>
      </c>
      <c r="AL218" s="411">
        <f t="shared" si="201"/>
        <v>0</v>
      </c>
      <c r="AM218" s="412">
        <f t="shared" si="202"/>
        <v>0</v>
      </c>
      <c r="AN218" s="410">
        <f t="shared" si="203"/>
        <v>0</v>
      </c>
      <c r="AO218" s="410">
        <f t="shared" si="204"/>
        <v>0</v>
      </c>
      <c r="AP218" s="410">
        <f t="shared" si="205"/>
        <v>0</v>
      </c>
      <c r="AQ218" s="414">
        <f t="shared" si="222"/>
        <v>0</v>
      </c>
      <c r="AR218" s="412">
        <f t="shared" si="207"/>
        <v>0</v>
      </c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 s="7"/>
      <c r="BH218" s="7"/>
      <c r="BI218" s="7"/>
      <c r="BJ218" s="7"/>
      <c r="BK218" s="7"/>
      <c r="BL218" s="7"/>
      <c r="BN218" s="279"/>
    </row>
    <row r="219" spans="1:66" s="16" customFormat="1" ht="12" customHeight="1" x14ac:dyDescent="0.25">
      <c r="A219" s="189">
        <v>16502333</v>
      </c>
      <c r="B219" s="197" t="str">
        <f t="shared" si="176"/>
        <v>16502333</v>
      </c>
      <c r="C219" s="178" t="s">
        <v>1170</v>
      </c>
      <c r="D219" s="179" t="s">
        <v>1276</v>
      </c>
      <c r="E219" s="179"/>
      <c r="F219" s="235">
        <v>43617</v>
      </c>
      <c r="G219" s="179"/>
      <c r="H219" s="181">
        <v>12678447.77</v>
      </c>
      <c r="I219" s="181">
        <v>12439699.710000001</v>
      </c>
      <c r="J219" s="181">
        <v>12937766.73</v>
      </c>
      <c r="K219" s="181">
        <v>11655508.449999999</v>
      </c>
      <c r="L219" s="181">
        <v>13418144.93</v>
      </c>
      <c r="M219" s="181">
        <v>12230289.039999999</v>
      </c>
      <c r="N219" s="181">
        <v>13544356.060000001</v>
      </c>
      <c r="O219" s="181">
        <v>13989750.470000001</v>
      </c>
      <c r="P219" s="181">
        <v>14688484.699999999</v>
      </c>
      <c r="Q219" s="181">
        <v>16908301.68</v>
      </c>
      <c r="R219" s="181">
        <v>16737351.57</v>
      </c>
      <c r="S219" s="181">
        <v>12465224.369999999</v>
      </c>
      <c r="T219" s="181">
        <v>12113542.23</v>
      </c>
      <c r="U219" s="181"/>
      <c r="V219" s="181">
        <f t="shared" si="194"/>
        <v>13617572.725833334</v>
      </c>
      <c r="W219" s="204"/>
      <c r="X219" s="226"/>
      <c r="Y219" s="409">
        <f t="shared" si="220"/>
        <v>12113542.23</v>
      </c>
      <c r="Z219" s="410">
        <f t="shared" si="220"/>
        <v>0</v>
      </c>
      <c r="AA219" s="410">
        <f t="shared" si="220"/>
        <v>0</v>
      </c>
      <c r="AB219" s="411">
        <f t="shared" si="195"/>
        <v>0</v>
      </c>
      <c r="AC219" s="412">
        <f t="shared" si="196"/>
        <v>0</v>
      </c>
      <c r="AD219" s="410">
        <f t="shared" si="213"/>
        <v>0</v>
      </c>
      <c r="AE219" s="413">
        <f t="shared" si="197"/>
        <v>0</v>
      </c>
      <c r="AF219" s="411">
        <f t="shared" si="198"/>
        <v>0</v>
      </c>
      <c r="AG219" s="414">
        <f t="shared" si="199"/>
        <v>0</v>
      </c>
      <c r="AH219" s="412">
        <f t="shared" si="200"/>
        <v>0</v>
      </c>
      <c r="AI219" s="415">
        <f t="shared" si="221"/>
        <v>13617572.725833334</v>
      </c>
      <c r="AJ219" s="410">
        <f t="shared" si="221"/>
        <v>0</v>
      </c>
      <c r="AK219" s="410">
        <f t="shared" si="221"/>
        <v>0</v>
      </c>
      <c r="AL219" s="411">
        <f t="shared" si="201"/>
        <v>0</v>
      </c>
      <c r="AM219" s="412">
        <f t="shared" si="202"/>
        <v>0</v>
      </c>
      <c r="AN219" s="410">
        <f t="shared" si="203"/>
        <v>0</v>
      </c>
      <c r="AO219" s="410">
        <f t="shared" si="204"/>
        <v>0</v>
      </c>
      <c r="AP219" s="410">
        <f t="shared" si="205"/>
        <v>0</v>
      </c>
      <c r="AQ219" s="414">
        <f t="shared" si="222"/>
        <v>0</v>
      </c>
      <c r="AR219" s="412">
        <f t="shared" si="207"/>
        <v>0</v>
      </c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 s="7"/>
      <c r="BH219" s="7"/>
      <c r="BI219" s="7"/>
      <c r="BJ219" s="7"/>
      <c r="BK219" s="7"/>
      <c r="BL219" s="7"/>
      <c r="BN219" s="279"/>
    </row>
    <row r="220" spans="1:66" s="16" customFormat="1" ht="12" customHeight="1" x14ac:dyDescent="0.25">
      <c r="A220" s="189">
        <v>16502343</v>
      </c>
      <c r="B220" s="197" t="str">
        <f t="shared" si="176"/>
        <v>16502343</v>
      </c>
      <c r="C220" s="178" t="s">
        <v>1171</v>
      </c>
      <c r="D220" s="179" t="s">
        <v>1276</v>
      </c>
      <c r="E220" s="179"/>
      <c r="F220" s="235">
        <v>43617</v>
      </c>
      <c r="G220" s="179"/>
      <c r="H220" s="181">
        <v>2952805.8</v>
      </c>
      <c r="I220" s="181">
        <v>2838876.9</v>
      </c>
      <c r="J220" s="181">
        <v>2674948</v>
      </c>
      <c r="K220" s="181">
        <v>2572269.1</v>
      </c>
      <c r="L220" s="181">
        <v>2395915.2999999998</v>
      </c>
      <c r="M220" s="181">
        <v>2155135.0299999998</v>
      </c>
      <c r="N220" s="181">
        <v>2630477.4</v>
      </c>
      <c r="O220" s="181">
        <v>2370107.8199999998</v>
      </c>
      <c r="P220" s="181">
        <v>2393177.2999999998</v>
      </c>
      <c r="Q220" s="181">
        <v>2734220.67</v>
      </c>
      <c r="R220" s="181">
        <v>2521956.63</v>
      </c>
      <c r="S220" s="181">
        <v>2524191.0499999998</v>
      </c>
      <c r="T220" s="181">
        <v>2600176.42</v>
      </c>
      <c r="U220" s="181"/>
      <c r="V220" s="181">
        <f t="shared" si="194"/>
        <v>2548980.5258333334</v>
      </c>
      <c r="W220" s="204"/>
      <c r="X220" s="226"/>
      <c r="Y220" s="409">
        <f t="shared" si="220"/>
        <v>2600176.42</v>
      </c>
      <c r="Z220" s="410">
        <f t="shared" si="220"/>
        <v>0</v>
      </c>
      <c r="AA220" s="410">
        <f t="shared" si="220"/>
        <v>0</v>
      </c>
      <c r="AB220" s="411">
        <f t="shared" si="195"/>
        <v>0</v>
      </c>
      <c r="AC220" s="412">
        <f t="shared" si="196"/>
        <v>0</v>
      </c>
      <c r="AD220" s="410">
        <f t="shared" si="213"/>
        <v>0</v>
      </c>
      <c r="AE220" s="413">
        <f t="shared" si="197"/>
        <v>0</v>
      </c>
      <c r="AF220" s="411">
        <f t="shared" si="198"/>
        <v>0</v>
      </c>
      <c r="AG220" s="414">
        <f t="shared" si="199"/>
        <v>0</v>
      </c>
      <c r="AH220" s="412">
        <f t="shared" si="200"/>
        <v>0</v>
      </c>
      <c r="AI220" s="415">
        <f t="shared" si="221"/>
        <v>2548980.5258333334</v>
      </c>
      <c r="AJ220" s="410">
        <f t="shared" si="221"/>
        <v>0</v>
      </c>
      <c r="AK220" s="410">
        <f t="shared" si="221"/>
        <v>0</v>
      </c>
      <c r="AL220" s="411">
        <f t="shared" si="201"/>
        <v>0</v>
      </c>
      <c r="AM220" s="412">
        <f t="shared" si="202"/>
        <v>0</v>
      </c>
      <c r="AN220" s="410">
        <f t="shared" si="203"/>
        <v>0</v>
      </c>
      <c r="AO220" s="410">
        <f t="shared" si="204"/>
        <v>0</v>
      </c>
      <c r="AP220" s="410">
        <f t="shared" si="205"/>
        <v>0</v>
      </c>
      <c r="AQ220" s="414">
        <f t="shared" si="222"/>
        <v>0</v>
      </c>
      <c r="AR220" s="412">
        <f t="shared" si="207"/>
        <v>0</v>
      </c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 s="7"/>
      <c r="BH220" s="7"/>
      <c r="BI220" s="7"/>
      <c r="BJ220" s="7"/>
      <c r="BK220" s="7"/>
      <c r="BL220" s="7"/>
      <c r="BN220" s="279"/>
    </row>
    <row r="221" spans="1:66" s="16" customFormat="1" ht="12" customHeight="1" x14ac:dyDescent="0.25">
      <c r="A221" s="189">
        <v>16502353</v>
      </c>
      <c r="B221" s="197" t="str">
        <f t="shared" si="176"/>
        <v>16502353</v>
      </c>
      <c r="C221" s="178" t="s">
        <v>1172</v>
      </c>
      <c r="D221" s="179" t="s">
        <v>1276</v>
      </c>
      <c r="E221" s="179"/>
      <c r="F221" s="235">
        <v>43617</v>
      </c>
      <c r="G221" s="179"/>
      <c r="H221" s="181">
        <v>404022.04</v>
      </c>
      <c r="I221" s="181">
        <v>336685.04</v>
      </c>
      <c r="J221" s="181">
        <v>269348.03999999998</v>
      </c>
      <c r="K221" s="181">
        <v>202011.04</v>
      </c>
      <c r="L221" s="181">
        <v>134674.04</v>
      </c>
      <c r="M221" s="181">
        <v>67337.039999999994</v>
      </c>
      <c r="N221" s="181">
        <v>501016</v>
      </c>
      <c r="O221" s="181">
        <v>459264.66</v>
      </c>
      <c r="P221" s="181">
        <v>417513.32</v>
      </c>
      <c r="Q221" s="181">
        <v>375761.98</v>
      </c>
      <c r="R221" s="181">
        <v>334010.64</v>
      </c>
      <c r="S221" s="181">
        <v>292259.3</v>
      </c>
      <c r="T221" s="181">
        <v>250507.96</v>
      </c>
      <c r="U221" s="181"/>
      <c r="V221" s="181">
        <f t="shared" si="194"/>
        <v>309762.17499999999</v>
      </c>
      <c r="W221" s="204"/>
      <c r="X221" s="226"/>
      <c r="Y221" s="409">
        <f t="shared" si="220"/>
        <v>250507.96</v>
      </c>
      <c r="Z221" s="410">
        <f t="shared" si="220"/>
        <v>0</v>
      </c>
      <c r="AA221" s="410">
        <f t="shared" si="220"/>
        <v>0</v>
      </c>
      <c r="AB221" s="411">
        <f t="shared" si="195"/>
        <v>0</v>
      </c>
      <c r="AC221" s="412">
        <f t="shared" si="196"/>
        <v>0</v>
      </c>
      <c r="AD221" s="410">
        <f t="shared" si="213"/>
        <v>0</v>
      </c>
      <c r="AE221" s="413">
        <f t="shared" si="197"/>
        <v>0</v>
      </c>
      <c r="AF221" s="411">
        <f t="shared" si="198"/>
        <v>0</v>
      </c>
      <c r="AG221" s="414">
        <f t="shared" si="199"/>
        <v>0</v>
      </c>
      <c r="AH221" s="412">
        <f t="shared" si="200"/>
        <v>0</v>
      </c>
      <c r="AI221" s="415">
        <f t="shared" si="221"/>
        <v>309762.17499999999</v>
      </c>
      <c r="AJ221" s="410">
        <f t="shared" si="221"/>
        <v>0</v>
      </c>
      <c r="AK221" s="410">
        <f t="shared" si="221"/>
        <v>0</v>
      </c>
      <c r="AL221" s="411">
        <f t="shared" si="201"/>
        <v>0</v>
      </c>
      <c r="AM221" s="412">
        <f t="shared" si="202"/>
        <v>0</v>
      </c>
      <c r="AN221" s="410">
        <f t="shared" si="203"/>
        <v>0</v>
      </c>
      <c r="AO221" s="410">
        <f t="shared" si="204"/>
        <v>0</v>
      </c>
      <c r="AP221" s="410">
        <f t="shared" si="205"/>
        <v>0</v>
      </c>
      <c r="AQ221" s="414">
        <f t="shared" si="222"/>
        <v>0</v>
      </c>
      <c r="AR221" s="412">
        <f t="shared" si="207"/>
        <v>0</v>
      </c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 s="7"/>
      <c r="BH221" s="7"/>
      <c r="BI221" s="7"/>
      <c r="BJ221" s="7"/>
      <c r="BK221" s="7"/>
      <c r="BL221" s="7"/>
      <c r="BN221" s="279"/>
    </row>
    <row r="222" spans="1:66" s="16" customFormat="1" ht="12" customHeight="1" x14ac:dyDescent="0.25">
      <c r="A222" s="189">
        <v>16502363</v>
      </c>
      <c r="B222" s="197" t="str">
        <f t="shared" si="176"/>
        <v>16502363</v>
      </c>
      <c r="C222" s="178" t="s">
        <v>1155</v>
      </c>
      <c r="D222" s="179" t="s">
        <v>1276</v>
      </c>
      <c r="E222" s="179"/>
      <c r="F222" s="235">
        <v>43586</v>
      </c>
      <c r="G222" s="179"/>
      <c r="H222" s="181">
        <v>368035.97</v>
      </c>
      <c r="I222" s="181">
        <v>264295.78000000003</v>
      </c>
      <c r="J222" s="181">
        <v>160555.59</v>
      </c>
      <c r="K222" s="181">
        <v>205260.04</v>
      </c>
      <c r="L222" s="181">
        <v>177621.3</v>
      </c>
      <c r="M222" s="181">
        <v>149982.56</v>
      </c>
      <c r="N222" s="181">
        <v>122343.82</v>
      </c>
      <c r="O222" s="181">
        <v>109956.85</v>
      </c>
      <c r="P222" s="181">
        <v>97569.88</v>
      </c>
      <c r="Q222" s="181">
        <v>85182.91</v>
      </c>
      <c r="R222" s="181">
        <v>772246.62</v>
      </c>
      <c r="S222" s="181">
        <v>619969.51</v>
      </c>
      <c r="T222" s="181">
        <v>467692.4</v>
      </c>
      <c r="U222" s="181"/>
      <c r="V222" s="181">
        <f t="shared" si="194"/>
        <v>265237.42041666672</v>
      </c>
      <c r="W222" s="204"/>
      <c r="X222" s="226"/>
      <c r="Y222" s="409">
        <f t="shared" si="220"/>
        <v>467692.4</v>
      </c>
      <c r="Z222" s="410">
        <f t="shared" si="220"/>
        <v>0</v>
      </c>
      <c r="AA222" s="410">
        <f t="shared" si="220"/>
        <v>0</v>
      </c>
      <c r="AB222" s="411">
        <f t="shared" si="195"/>
        <v>0</v>
      </c>
      <c r="AC222" s="412">
        <f t="shared" si="196"/>
        <v>0</v>
      </c>
      <c r="AD222" s="410">
        <f t="shared" si="213"/>
        <v>0</v>
      </c>
      <c r="AE222" s="413">
        <f t="shared" si="197"/>
        <v>0</v>
      </c>
      <c r="AF222" s="411">
        <f t="shared" si="198"/>
        <v>0</v>
      </c>
      <c r="AG222" s="414">
        <f t="shared" si="199"/>
        <v>0</v>
      </c>
      <c r="AH222" s="412">
        <f t="shared" si="200"/>
        <v>0</v>
      </c>
      <c r="AI222" s="415">
        <f t="shared" si="221"/>
        <v>265237.42041666672</v>
      </c>
      <c r="AJ222" s="410">
        <f t="shared" si="221"/>
        <v>0</v>
      </c>
      <c r="AK222" s="410">
        <f t="shared" si="221"/>
        <v>0</v>
      </c>
      <c r="AL222" s="411">
        <f t="shared" si="201"/>
        <v>0</v>
      </c>
      <c r="AM222" s="412">
        <f t="shared" si="202"/>
        <v>0</v>
      </c>
      <c r="AN222" s="410">
        <f t="shared" si="203"/>
        <v>0</v>
      </c>
      <c r="AO222" s="410">
        <f t="shared" si="204"/>
        <v>0</v>
      </c>
      <c r="AP222" s="410">
        <f t="shared" si="205"/>
        <v>0</v>
      </c>
      <c r="AQ222" s="414">
        <f t="shared" ref="AQ222" si="223">SUM(AN222:AP222)</f>
        <v>0</v>
      </c>
      <c r="AR222" s="412">
        <f t="shared" si="207"/>
        <v>0</v>
      </c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 s="7"/>
      <c r="BH222" s="7"/>
      <c r="BI222" s="7"/>
      <c r="BJ222" s="7"/>
      <c r="BK222" s="7"/>
      <c r="BL222" s="7"/>
      <c r="BN222" s="279"/>
    </row>
    <row r="223" spans="1:66" s="16" customFormat="1" ht="12" customHeight="1" x14ac:dyDescent="0.25">
      <c r="A223" s="122">
        <v>16502382</v>
      </c>
      <c r="B223" s="87" t="str">
        <f t="shared" si="176"/>
        <v>16502382</v>
      </c>
      <c r="C223" s="87" t="s">
        <v>877</v>
      </c>
      <c r="D223" s="89" t="s">
        <v>158</v>
      </c>
      <c r="E223" s="89"/>
      <c r="F223" s="87"/>
      <c r="G223" s="89"/>
      <c r="H223" s="75">
        <v>441125</v>
      </c>
      <c r="I223" s="75">
        <v>1121325</v>
      </c>
      <c r="J223" s="75">
        <v>1111161.67</v>
      </c>
      <c r="K223" s="75">
        <v>1434231.2</v>
      </c>
      <c r="L223" s="75">
        <v>1283797.3500000001</v>
      </c>
      <c r="M223" s="75">
        <v>1135388.5</v>
      </c>
      <c r="N223" s="75">
        <v>1270046.2</v>
      </c>
      <c r="O223" s="75">
        <v>1120387.3500000001</v>
      </c>
      <c r="P223" s="75">
        <v>974478.5</v>
      </c>
      <c r="Q223" s="75">
        <v>1113131.1399999999</v>
      </c>
      <c r="R223" s="75">
        <v>1023572.29</v>
      </c>
      <c r="S223" s="75">
        <v>932963.44</v>
      </c>
      <c r="T223" s="75">
        <v>921216.13</v>
      </c>
      <c r="U223" s="75"/>
      <c r="V223" s="75">
        <f t="shared" si="194"/>
        <v>1100137.7670833336</v>
      </c>
      <c r="W223" s="108"/>
      <c r="X223" s="84"/>
      <c r="Y223" s="92">
        <f t="shared" si="220"/>
        <v>0</v>
      </c>
      <c r="Z223" s="319">
        <f t="shared" si="220"/>
        <v>0</v>
      </c>
      <c r="AA223" s="319">
        <f t="shared" si="220"/>
        <v>0</v>
      </c>
      <c r="AB223" s="320">
        <f t="shared" si="195"/>
        <v>921216.13</v>
      </c>
      <c r="AC223" s="309">
        <f t="shared" si="196"/>
        <v>0</v>
      </c>
      <c r="AD223" s="319">
        <f t="shared" si="213"/>
        <v>0</v>
      </c>
      <c r="AE223" s="326">
        <f t="shared" si="197"/>
        <v>0</v>
      </c>
      <c r="AF223" s="320">
        <f t="shared" si="198"/>
        <v>921216.13</v>
      </c>
      <c r="AG223" s="173">
        <f t="shared" si="199"/>
        <v>921216.13</v>
      </c>
      <c r="AH223" s="309">
        <f t="shared" si="200"/>
        <v>0</v>
      </c>
      <c r="AI223" s="318"/>
      <c r="AJ223" s="319"/>
      <c r="AK223" s="319"/>
      <c r="AL223" s="320">
        <f t="shared" si="201"/>
        <v>1100137.7670833336</v>
      </c>
      <c r="AM223" s="309">
        <f t="shared" si="202"/>
        <v>0</v>
      </c>
      <c r="AN223" s="319">
        <f t="shared" si="203"/>
        <v>0</v>
      </c>
      <c r="AO223" s="319">
        <f t="shared" si="204"/>
        <v>0</v>
      </c>
      <c r="AP223" s="319">
        <f t="shared" si="205"/>
        <v>1100137.7670833336</v>
      </c>
      <c r="AQ223" s="173">
        <f t="shared" si="192"/>
        <v>1100137.7670833336</v>
      </c>
      <c r="AR223" s="309">
        <f t="shared" si="207"/>
        <v>0</v>
      </c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 s="7"/>
      <c r="BH223" s="7"/>
      <c r="BI223" s="7"/>
      <c r="BJ223" s="7"/>
      <c r="BK223" s="7"/>
      <c r="BL223" s="7"/>
      <c r="BN223" s="279"/>
    </row>
    <row r="224" spans="1:66" s="16" customFormat="1" ht="12" customHeight="1" x14ac:dyDescent="0.35">
      <c r="A224" s="189">
        <v>16504011</v>
      </c>
      <c r="B224" s="192" t="str">
        <f t="shared" ref="B224:B251" si="224">TEXT(A224,"##")</f>
        <v>16504011</v>
      </c>
      <c r="C224" s="403" t="s">
        <v>1291</v>
      </c>
      <c r="D224" s="179" t="s">
        <v>1276</v>
      </c>
      <c r="E224" s="179"/>
      <c r="F224" s="195">
        <v>44075</v>
      </c>
      <c r="G224" s="179"/>
      <c r="H224" s="181"/>
      <c r="I224" s="181"/>
      <c r="J224" s="181"/>
      <c r="K224" s="181">
        <v>35599.53</v>
      </c>
      <c r="L224" s="181">
        <v>109214.39999999999</v>
      </c>
      <c r="M224" s="181">
        <v>130422.39999999999</v>
      </c>
      <c r="N224" s="181">
        <v>0</v>
      </c>
      <c r="O224" s="181">
        <v>0</v>
      </c>
      <c r="P224" s="181">
        <v>0</v>
      </c>
      <c r="Q224" s="181">
        <v>0</v>
      </c>
      <c r="R224" s="181">
        <v>0</v>
      </c>
      <c r="S224" s="181">
        <v>0</v>
      </c>
      <c r="T224" s="181">
        <v>0</v>
      </c>
      <c r="U224" s="181"/>
      <c r="V224" s="181">
        <f t="shared" ref="V224" si="225">(H224+T224+SUM(I224:S224)*2)/24</f>
        <v>22936.360833333329</v>
      </c>
      <c r="W224" s="204"/>
      <c r="X224" s="226"/>
      <c r="Y224" s="409">
        <f t="shared" ref="Y224:AA229" si="226">IF($D224=Y$5,$T224,0)</f>
        <v>0</v>
      </c>
      <c r="Z224" s="410">
        <f t="shared" si="226"/>
        <v>0</v>
      </c>
      <c r="AA224" s="410">
        <f t="shared" si="226"/>
        <v>0</v>
      </c>
      <c r="AB224" s="411">
        <f t="shared" ref="AB224" si="227">T224-SUM(Y224:AA224)</f>
        <v>0</v>
      </c>
      <c r="AC224" s="412">
        <f t="shared" ref="AC224" si="228">T224-SUM(Y224:AA224)-AB224</f>
        <v>0</v>
      </c>
      <c r="AD224" s="410">
        <f t="shared" si="213"/>
        <v>0</v>
      </c>
      <c r="AE224" s="413">
        <f t="shared" ref="AE224:AE240" si="229">IF($D224=AE$5,$T224,IF($D224=AE$4, $T224*$AK$2,0))</f>
        <v>0</v>
      </c>
      <c r="AF224" s="411">
        <f t="shared" ref="AF224:AF240" si="230">IF($D224=AF$5,$T224,IF($D224=AF$4, $T224*$AL$2,0))</f>
        <v>0</v>
      </c>
      <c r="AG224" s="414">
        <f t="shared" ref="AG224" si="231">SUM(AD224:AF224)</f>
        <v>0</v>
      </c>
      <c r="AH224" s="412">
        <f t="shared" ref="AH224" si="232">AG224-AB224</f>
        <v>0</v>
      </c>
      <c r="AI224" s="415">
        <f t="shared" ref="AI224:AK224" si="233">IF($D224=AI$5,$V224,0)</f>
        <v>22936.360833333329</v>
      </c>
      <c r="AJ224" s="410">
        <f t="shared" si="233"/>
        <v>0</v>
      </c>
      <c r="AK224" s="410">
        <f t="shared" si="233"/>
        <v>0</v>
      </c>
      <c r="AL224" s="411">
        <f t="shared" ref="AL224" si="234">V224-SUM(AI224:AK224)</f>
        <v>0</v>
      </c>
      <c r="AM224" s="412">
        <f t="shared" ref="AM224" si="235">V224-SUM(AI224:AK224)-AL224</f>
        <v>0</v>
      </c>
      <c r="AN224" s="410">
        <f t="shared" ref="AN224:AN241" si="236">IF($D224=AN$5,$V224,IF($D224=AN$4, $V224*$AK$1,0))</f>
        <v>0</v>
      </c>
      <c r="AO224" s="410">
        <f t="shared" ref="AO224:AO241" si="237">IF($D224=AO$5,$V224,IF($D224=AO$4, $V224*$AK$2,0))</f>
        <v>0</v>
      </c>
      <c r="AP224" s="410">
        <f t="shared" ref="AP224:AP238" si="238">IF($D224=AP$5,$V224,IF($D224=AP$4, $V224*$AL$2,0))</f>
        <v>0</v>
      </c>
      <c r="AQ224" s="414">
        <f t="shared" ref="AQ224" si="239">SUM(AN224:AP224)</f>
        <v>0</v>
      </c>
      <c r="AR224" s="412">
        <f t="shared" ref="AR224" si="240">AQ224-AL224</f>
        <v>0</v>
      </c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 s="7"/>
      <c r="BH224" s="7"/>
      <c r="BI224" s="7"/>
      <c r="BJ224" s="7"/>
      <c r="BK224" s="7"/>
      <c r="BL224" s="7"/>
      <c r="BN224" s="278"/>
    </row>
    <row r="225" spans="1:66" s="16" customFormat="1" ht="12" customHeight="1" x14ac:dyDescent="0.25">
      <c r="A225" s="122">
        <v>16504112</v>
      </c>
      <c r="B225" s="87" t="str">
        <f t="shared" si="224"/>
        <v>16504112</v>
      </c>
      <c r="C225" s="74" t="s">
        <v>881</v>
      </c>
      <c r="D225" s="89" t="s">
        <v>158</v>
      </c>
      <c r="E225" s="89"/>
      <c r="F225" s="74"/>
      <c r="G225" s="89"/>
      <c r="H225" s="75">
        <v>355650</v>
      </c>
      <c r="I225" s="75">
        <v>355650</v>
      </c>
      <c r="J225" s="75">
        <v>355650</v>
      </c>
      <c r="K225" s="75">
        <v>829688.29</v>
      </c>
      <c r="L225" s="75">
        <v>829688.29</v>
      </c>
      <c r="M225" s="75">
        <v>829688.29</v>
      </c>
      <c r="N225" s="75">
        <v>545371.74</v>
      </c>
      <c r="O225" s="75">
        <v>545371.74</v>
      </c>
      <c r="P225" s="75">
        <v>545371.74</v>
      </c>
      <c r="Q225" s="75">
        <v>257060.25</v>
      </c>
      <c r="R225" s="75">
        <v>257060.25</v>
      </c>
      <c r="S225" s="75">
        <v>257060.25</v>
      </c>
      <c r="T225" s="75">
        <v>179248.71</v>
      </c>
      <c r="U225" s="75"/>
      <c r="V225" s="75">
        <f t="shared" ref="V225:V237" si="241">(H225+T225+SUM(I225:S225)*2)/24</f>
        <v>489592.51625000004</v>
      </c>
      <c r="W225" s="108"/>
      <c r="X225" s="84"/>
      <c r="Y225" s="92">
        <f t="shared" si="226"/>
        <v>0</v>
      </c>
      <c r="Z225" s="319">
        <f t="shared" si="226"/>
        <v>0</v>
      </c>
      <c r="AA225" s="319">
        <f t="shared" si="226"/>
        <v>0</v>
      </c>
      <c r="AB225" s="320">
        <f t="shared" ref="AB225:AB238" si="242">T225-SUM(Y225:AA225)</f>
        <v>179248.71</v>
      </c>
      <c r="AC225" s="309">
        <f t="shared" ref="AC225:AC238" si="243">T225-SUM(Y225:AA225)-AB225</f>
        <v>0</v>
      </c>
      <c r="AD225" s="319">
        <f t="shared" ref="AD225:AD249" si="244">IF($D225=AD$5,$T225,IF($D225=AD$4, $T225*$AK$1,0))</f>
        <v>0</v>
      </c>
      <c r="AE225" s="326">
        <f t="shared" si="229"/>
        <v>0</v>
      </c>
      <c r="AF225" s="320">
        <f t="shared" si="230"/>
        <v>179248.71</v>
      </c>
      <c r="AG225" s="173">
        <f t="shared" ref="AG225:AG238" si="245">SUM(AD225:AF225)</f>
        <v>179248.71</v>
      </c>
      <c r="AH225" s="309">
        <f t="shared" ref="AH225:AH238" si="246">AG225-AB225</f>
        <v>0</v>
      </c>
      <c r="AI225" s="318"/>
      <c r="AJ225" s="319"/>
      <c r="AK225" s="319"/>
      <c r="AL225" s="320">
        <f t="shared" ref="AL225:AL238" si="247">V225-SUM(AI225:AK225)</f>
        <v>489592.51625000004</v>
      </c>
      <c r="AM225" s="309">
        <f t="shared" ref="AM225:AM238" si="248">V225-SUM(AI225:AK225)-AL225</f>
        <v>0</v>
      </c>
      <c r="AN225" s="319">
        <f t="shared" si="236"/>
        <v>0</v>
      </c>
      <c r="AO225" s="319">
        <f t="shared" si="237"/>
        <v>0</v>
      </c>
      <c r="AP225" s="319">
        <f t="shared" si="238"/>
        <v>489592.51625000004</v>
      </c>
      <c r="AQ225" s="173">
        <f t="shared" ref="AQ225:AQ266" si="249">SUM(AN225:AP225)</f>
        <v>489592.51625000004</v>
      </c>
      <c r="AR225" s="309">
        <f t="shared" ref="AR225:AR238" si="250">AQ225-AL225</f>
        <v>0</v>
      </c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 s="7"/>
      <c r="BH225" s="7"/>
      <c r="BI225" s="7"/>
      <c r="BJ225" s="7"/>
      <c r="BK225" s="7"/>
      <c r="BL225" s="7"/>
      <c r="BN225" s="74"/>
    </row>
    <row r="226" spans="1:66" s="16" customFormat="1" ht="12" customHeight="1" x14ac:dyDescent="0.25">
      <c r="A226" s="128">
        <v>16504171</v>
      </c>
      <c r="B226" s="145" t="str">
        <f t="shared" si="224"/>
        <v>16504171</v>
      </c>
      <c r="C226" s="74" t="s">
        <v>878</v>
      </c>
      <c r="D226" s="89" t="s">
        <v>1276</v>
      </c>
      <c r="E226" s="89"/>
      <c r="F226" s="74"/>
      <c r="G226" s="89"/>
      <c r="H226" s="75">
        <v>4767630.2300000004</v>
      </c>
      <c r="I226" s="75">
        <v>4767630.2300000004</v>
      </c>
      <c r="J226" s="75">
        <v>4999604.43</v>
      </c>
      <c r="K226" s="75">
        <v>4999604.43</v>
      </c>
      <c r="L226" s="75">
        <v>4999604.43</v>
      </c>
      <c r="M226" s="75">
        <v>5455760.9199999999</v>
      </c>
      <c r="N226" s="75">
        <v>5455760.9199999999</v>
      </c>
      <c r="O226" s="75">
        <v>5923951.8399999999</v>
      </c>
      <c r="P226" s="75">
        <v>5923951.8399999999</v>
      </c>
      <c r="Q226" s="75">
        <v>5923951.8399999999</v>
      </c>
      <c r="R226" s="75">
        <v>6391238.46</v>
      </c>
      <c r="S226" s="75">
        <v>6391238.46</v>
      </c>
      <c r="T226" s="75">
        <v>6391238.46</v>
      </c>
      <c r="U226" s="75"/>
      <c r="V226" s="75">
        <f t="shared" si="241"/>
        <v>5567644.3454166679</v>
      </c>
      <c r="W226" s="81"/>
      <c r="X226" s="80"/>
      <c r="Y226" s="92">
        <f t="shared" si="226"/>
        <v>6391238.46</v>
      </c>
      <c r="Z226" s="319">
        <f t="shared" si="226"/>
        <v>0</v>
      </c>
      <c r="AA226" s="319">
        <f t="shared" si="226"/>
        <v>0</v>
      </c>
      <c r="AB226" s="320">
        <f t="shared" si="242"/>
        <v>0</v>
      </c>
      <c r="AC226" s="309">
        <f t="shared" si="243"/>
        <v>0</v>
      </c>
      <c r="AD226" s="319">
        <f t="shared" si="244"/>
        <v>0</v>
      </c>
      <c r="AE226" s="326">
        <f t="shared" si="229"/>
        <v>0</v>
      </c>
      <c r="AF226" s="320">
        <f t="shared" si="230"/>
        <v>0</v>
      </c>
      <c r="AG226" s="173">
        <f t="shared" si="245"/>
        <v>0</v>
      </c>
      <c r="AH226" s="309">
        <f t="shared" si="246"/>
        <v>0</v>
      </c>
      <c r="AI226" s="318">
        <f t="shared" ref="AI226:AK232" si="251">IF($D226=AI$5,$V226,0)</f>
        <v>5567644.3454166679</v>
      </c>
      <c r="AJ226" s="319">
        <f t="shared" si="251"/>
        <v>0</v>
      </c>
      <c r="AK226" s="319">
        <f t="shared" si="251"/>
        <v>0</v>
      </c>
      <c r="AL226" s="320">
        <f t="shared" si="247"/>
        <v>0</v>
      </c>
      <c r="AM226" s="309">
        <f t="shared" si="248"/>
        <v>0</v>
      </c>
      <c r="AN226" s="319">
        <f t="shared" si="236"/>
        <v>0</v>
      </c>
      <c r="AO226" s="319">
        <f t="shared" si="237"/>
        <v>0</v>
      </c>
      <c r="AP226" s="319">
        <f t="shared" si="238"/>
        <v>0</v>
      </c>
      <c r="AQ226" s="173">
        <f t="shared" si="249"/>
        <v>0</v>
      </c>
      <c r="AR226" s="309">
        <f t="shared" si="250"/>
        <v>0</v>
      </c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 s="7"/>
      <c r="BH226" s="7"/>
      <c r="BI226" s="7"/>
      <c r="BJ226" s="7"/>
      <c r="BK226" s="7"/>
      <c r="BL226" s="7"/>
      <c r="BN226" s="74"/>
    </row>
    <row r="227" spans="1:66" s="16" customFormat="1" ht="12" customHeight="1" x14ac:dyDescent="0.25">
      <c r="A227" s="128">
        <v>16504181</v>
      </c>
      <c r="B227" s="145" t="str">
        <f t="shared" si="224"/>
        <v>16504181</v>
      </c>
      <c r="C227" s="74" t="s">
        <v>879</v>
      </c>
      <c r="D227" s="89" t="s">
        <v>1276</v>
      </c>
      <c r="E227" s="89"/>
      <c r="F227" s="74"/>
      <c r="G227" s="89"/>
      <c r="H227" s="75">
        <v>2616826.77</v>
      </c>
      <c r="I227" s="75">
        <v>2616826.77</v>
      </c>
      <c r="J227" s="75">
        <v>2744157.92</v>
      </c>
      <c r="K227" s="75">
        <v>2744157.92</v>
      </c>
      <c r="L227" s="75">
        <v>2744157.92</v>
      </c>
      <c r="M227" s="75">
        <v>2994543.22</v>
      </c>
      <c r="N227" s="75">
        <v>2994543.22</v>
      </c>
      <c r="O227" s="75">
        <v>3251534.24</v>
      </c>
      <c r="P227" s="75">
        <v>3251534.24</v>
      </c>
      <c r="Q227" s="75">
        <v>3251534.24</v>
      </c>
      <c r="R227" s="75">
        <v>3508028.89</v>
      </c>
      <c r="S227" s="75">
        <v>3508028.89</v>
      </c>
      <c r="T227" s="75">
        <v>3508028.89</v>
      </c>
      <c r="U227" s="75"/>
      <c r="V227" s="75">
        <f t="shared" si="241"/>
        <v>3055956.2750000004</v>
      </c>
      <c r="W227" s="81"/>
      <c r="X227" s="80"/>
      <c r="Y227" s="92">
        <f t="shared" si="226"/>
        <v>3508028.89</v>
      </c>
      <c r="Z227" s="319">
        <f t="shared" si="226"/>
        <v>0</v>
      </c>
      <c r="AA227" s="319">
        <f t="shared" si="226"/>
        <v>0</v>
      </c>
      <c r="AB227" s="320">
        <f t="shared" si="242"/>
        <v>0</v>
      </c>
      <c r="AC227" s="309">
        <f t="shared" si="243"/>
        <v>0</v>
      </c>
      <c r="AD227" s="319">
        <f t="shared" si="244"/>
        <v>0</v>
      </c>
      <c r="AE227" s="326">
        <f t="shared" si="229"/>
        <v>0</v>
      </c>
      <c r="AF227" s="320">
        <f t="shared" si="230"/>
        <v>0</v>
      </c>
      <c r="AG227" s="173">
        <f t="shared" si="245"/>
        <v>0</v>
      </c>
      <c r="AH227" s="309">
        <f t="shared" si="246"/>
        <v>0</v>
      </c>
      <c r="AI227" s="318">
        <f t="shared" si="251"/>
        <v>3055956.2750000004</v>
      </c>
      <c r="AJ227" s="319">
        <f t="shared" si="251"/>
        <v>0</v>
      </c>
      <c r="AK227" s="319">
        <f t="shared" si="251"/>
        <v>0</v>
      </c>
      <c r="AL227" s="320">
        <f t="shared" si="247"/>
        <v>0</v>
      </c>
      <c r="AM227" s="309">
        <f t="shared" si="248"/>
        <v>0</v>
      </c>
      <c r="AN227" s="319">
        <f t="shared" si="236"/>
        <v>0</v>
      </c>
      <c r="AO227" s="319">
        <f t="shared" si="237"/>
        <v>0</v>
      </c>
      <c r="AP227" s="319">
        <f t="shared" si="238"/>
        <v>0</v>
      </c>
      <c r="AQ227" s="173">
        <f t="shared" si="249"/>
        <v>0</v>
      </c>
      <c r="AR227" s="309">
        <f t="shared" si="250"/>
        <v>0</v>
      </c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 s="7"/>
      <c r="BH227" s="7"/>
      <c r="BI227" s="7"/>
      <c r="BJ227" s="7"/>
      <c r="BK227" s="7"/>
      <c r="BL227" s="7"/>
      <c r="BN227" s="74"/>
    </row>
    <row r="228" spans="1:66" s="16" customFormat="1" ht="12" customHeight="1" x14ac:dyDescent="0.25">
      <c r="A228" s="128">
        <v>16504191</v>
      </c>
      <c r="B228" s="145" t="str">
        <f t="shared" si="224"/>
        <v>16504191</v>
      </c>
      <c r="C228" s="74" t="s">
        <v>880</v>
      </c>
      <c r="D228" s="89" t="s">
        <v>1276</v>
      </c>
      <c r="E228" s="89"/>
      <c r="F228" s="74"/>
      <c r="G228" s="89"/>
      <c r="H228" s="75">
        <v>76058.37</v>
      </c>
      <c r="I228" s="75">
        <v>76058.37</v>
      </c>
      <c r="J228" s="75">
        <v>79762.55</v>
      </c>
      <c r="K228" s="75">
        <v>79762.55</v>
      </c>
      <c r="L228" s="75">
        <v>79762.55</v>
      </c>
      <c r="M228" s="75">
        <v>87046.48</v>
      </c>
      <c r="N228" s="75">
        <v>87046.48</v>
      </c>
      <c r="O228" s="75">
        <v>94522.58</v>
      </c>
      <c r="P228" s="75">
        <v>94522.58</v>
      </c>
      <c r="Q228" s="75">
        <v>94522.58</v>
      </c>
      <c r="R228" s="75">
        <v>101984.24</v>
      </c>
      <c r="S228" s="75">
        <v>101984.24</v>
      </c>
      <c r="T228" s="75">
        <v>101984.24</v>
      </c>
      <c r="U228" s="75"/>
      <c r="V228" s="75">
        <f t="shared" si="241"/>
        <v>88833.042083333319</v>
      </c>
      <c r="W228" s="81"/>
      <c r="X228" s="80"/>
      <c r="Y228" s="92">
        <f t="shared" si="226"/>
        <v>101984.24</v>
      </c>
      <c r="Z228" s="319">
        <f t="shared" si="226"/>
        <v>0</v>
      </c>
      <c r="AA228" s="319">
        <f t="shared" si="226"/>
        <v>0</v>
      </c>
      <c r="AB228" s="320">
        <f t="shared" si="242"/>
        <v>0</v>
      </c>
      <c r="AC228" s="309">
        <f t="shared" si="243"/>
        <v>0</v>
      </c>
      <c r="AD228" s="319">
        <f t="shared" si="244"/>
        <v>0</v>
      </c>
      <c r="AE228" s="326">
        <f t="shared" si="229"/>
        <v>0</v>
      </c>
      <c r="AF228" s="320">
        <f t="shared" si="230"/>
        <v>0</v>
      </c>
      <c r="AG228" s="173">
        <f t="shared" si="245"/>
        <v>0</v>
      </c>
      <c r="AH228" s="309">
        <f t="shared" si="246"/>
        <v>0</v>
      </c>
      <c r="AI228" s="318">
        <f t="shared" si="251"/>
        <v>88833.042083333319</v>
      </c>
      <c r="AJ228" s="319">
        <f t="shared" si="251"/>
        <v>0</v>
      </c>
      <c r="AK228" s="319">
        <f t="shared" si="251"/>
        <v>0</v>
      </c>
      <c r="AL228" s="320">
        <f t="shared" si="247"/>
        <v>0</v>
      </c>
      <c r="AM228" s="309">
        <f t="shared" si="248"/>
        <v>0</v>
      </c>
      <c r="AN228" s="319">
        <f t="shared" si="236"/>
        <v>0</v>
      </c>
      <c r="AO228" s="319">
        <f t="shared" si="237"/>
        <v>0</v>
      </c>
      <c r="AP228" s="319">
        <f t="shared" si="238"/>
        <v>0</v>
      </c>
      <c r="AQ228" s="173">
        <f t="shared" si="249"/>
        <v>0</v>
      </c>
      <c r="AR228" s="309">
        <f t="shared" si="250"/>
        <v>0</v>
      </c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 s="7"/>
      <c r="BH228" s="7"/>
      <c r="BI228" s="7"/>
      <c r="BJ228" s="7"/>
      <c r="BK228" s="7"/>
      <c r="BL228" s="7"/>
      <c r="BN228" s="74"/>
    </row>
    <row r="229" spans="1:66" s="16" customFormat="1" ht="12" customHeight="1" x14ac:dyDescent="0.25">
      <c r="A229" s="128">
        <v>16504201</v>
      </c>
      <c r="B229" s="145" t="str">
        <f t="shared" si="224"/>
        <v>16504201</v>
      </c>
      <c r="C229" s="89" t="s">
        <v>918</v>
      </c>
      <c r="D229" s="89" t="s">
        <v>1276</v>
      </c>
      <c r="E229" s="89"/>
      <c r="F229" s="89"/>
      <c r="G229" s="89"/>
      <c r="H229" s="75">
        <v>33006</v>
      </c>
      <c r="I229" s="75">
        <v>33006</v>
      </c>
      <c r="J229" s="75">
        <v>33006</v>
      </c>
      <c r="K229" s="75">
        <v>33006</v>
      </c>
      <c r="L229" s="75">
        <v>33006</v>
      </c>
      <c r="M229" s="75">
        <v>33006</v>
      </c>
      <c r="N229" s="75">
        <v>33006</v>
      </c>
      <c r="O229" s="75">
        <v>33006</v>
      </c>
      <c r="P229" s="75">
        <v>33006</v>
      </c>
      <c r="Q229" s="75">
        <v>33006</v>
      </c>
      <c r="R229" s="75">
        <v>33006</v>
      </c>
      <c r="S229" s="75">
        <v>33006</v>
      </c>
      <c r="T229" s="75">
        <v>33006</v>
      </c>
      <c r="U229" s="75"/>
      <c r="V229" s="75">
        <f t="shared" si="241"/>
        <v>33006</v>
      </c>
      <c r="W229" s="81"/>
      <c r="X229" s="80"/>
      <c r="Y229" s="92">
        <f t="shared" si="226"/>
        <v>33006</v>
      </c>
      <c r="Z229" s="319">
        <f t="shared" si="226"/>
        <v>0</v>
      </c>
      <c r="AA229" s="319">
        <f t="shared" si="226"/>
        <v>0</v>
      </c>
      <c r="AB229" s="320">
        <f t="shared" si="242"/>
        <v>0</v>
      </c>
      <c r="AC229" s="309">
        <f t="shared" si="243"/>
        <v>0</v>
      </c>
      <c r="AD229" s="319">
        <f t="shared" si="244"/>
        <v>0</v>
      </c>
      <c r="AE229" s="326">
        <f t="shared" si="229"/>
        <v>0</v>
      </c>
      <c r="AF229" s="320">
        <f t="shared" si="230"/>
        <v>0</v>
      </c>
      <c r="AG229" s="173">
        <f t="shared" si="245"/>
        <v>0</v>
      </c>
      <c r="AH229" s="309">
        <f t="shared" si="246"/>
        <v>0</v>
      </c>
      <c r="AI229" s="318">
        <f t="shared" si="251"/>
        <v>33006</v>
      </c>
      <c r="AJ229" s="319">
        <f t="shared" si="251"/>
        <v>0</v>
      </c>
      <c r="AK229" s="319">
        <f t="shared" si="251"/>
        <v>0</v>
      </c>
      <c r="AL229" s="320">
        <f t="shared" si="247"/>
        <v>0</v>
      </c>
      <c r="AM229" s="309">
        <f t="shared" si="248"/>
        <v>0</v>
      </c>
      <c r="AN229" s="319">
        <f t="shared" si="236"/>
        <v>0</v>
      </c>
      <c r="AO229" s="319">
        <f t="shared" si="237"/>
        <v>0</v>
      </c>
      <c r="AP229" s="319">
        <f t="shared" si="238"/>
        <v>0</v>
      </c>
      <c r="AQ229" s="173">
        <f t="shared" si="249"/>
        <v>0</v>
      </c>
      <c r="AR229" s="309">
        <f t="shared" si="250"/>
        <v>0</v>
      </c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 s="7"/>
      <c r="BH229" s="7"/>
      <c r="BI229" s="7"/>
      <c r="BJ229" s="7"/>
      <c r="BK229" s="7"/>
      <c r="BL229" s="7"/>
      <c r="BN229" s="74"/>
    </row>
    <row r="230" spans="1:66" s="16" customFormat="1" ht="12" customHeight="1" x14ac:dyDescent="0.25">
      <c r="A230" s="122">
        <v>16504261</v>
      </c>
      <c r="B230" s="87" t="str">
        <f t="shared" si="224"/>
        <v>16504261</v>
      </c>
      <c r="C230" s="74" t="s">
        <v>882</v>
      </c>
      <c r="D230" s="89" t="s">
        <v>1276</v>
      </c>
      <c r="E230" s="89"/>
      <c r="F230" s="159"/>
      <c r="G230" s="89"/>
      <c r="H230" s="75">
        <v>3764590.14</v>
      </c>
      <c r="I230" s="75">
        <v>3976037.29</v>
      </c>
      <c r="J230" s="75">
        <v>3976037.29</v>
      </c>
      <c r="K230" s="75">
        <v>3976037.29</v>
      </c>
      <c r="L230" s="75">
        <v>4412779.91</v>
      </c>
      <c r="M230" s="75">
        <v>4412779.91</v>
      </c>
      <c r="N230" s="75">
        <v>4412779.91</v>
      </c>
      <c r="O230" s="75">
        <v>4763764.12</v>
      </c>
      <c r="P230" s="75">
        <v>4763764.12</v>
      </c>
      <c r="Q230" s="75">
        <v>4763764.12</v>
      </c>
      <c r="R230" s="75">
        <v>5189999.26</v>
      </c>
      <c r="S230" s="75">
        <v>5189999.26</v>
      </c>
      <c r="T230" s="75">
        <v>5189999.26</v>
      </c>
      <c r="U230" s="75"/>
      <c r="V230" s="75">
        <f t="shared" si="241"/>
        <v>4526253.0983333336</v>
      </c>
      <c r="W230" s="81"/>
      <c r="X230" s="80"/>
      <c r="Y230" s="92">
        <f t="shared" ref="Y230:AA232" si="252">IF($D230=Y$5,$T230,0)</f>
        <v>5189999.26</v>
      </c>
      <c r="Z230" s="319">
        <f t="shared" si="252"/>
        <v>0</v>
      </c>
      <c r="AA230" s="319">
        <f t="shared" si="252"/>
        <v>0</v>
      </c>
      <c r="AB230" s="320">
        <f t="shared" si="242"/>
        <v>0</v>
      </c>
      <c r="AC230" s="309">
        <f t="shared" si="243"/>
        <v>0</v>
      </c>
      <c r="AD230" s="319">
        <f t="shared" si="244"/>
        <v>0</v>
      </c>
      <c r="AE230" s="326">
        <f t="shared" si="229"/>
        <v>0</v>
      </c>
      <c r="AF230" s="320">
        <f t="shared" si="230"/>
        <v>0</v>
      </c>
      <c r="AG230" s="173">
        <f t="shared" si="245"/>
        <v>0</v>
      </c>
      <c r="AH230" s="309">
        <f t="shared" si="246"/>
        <v>0</v>
      </c>
      <c r="AI230" s="318">
        <f t="shared" si="251"/>
        <v>4526253.0983333336</v>
      </c>
      <c r="AJ230" s="319">
        <f t="shared" si="251"/>
        <v>0</v>
      </c>
      <c r="AK230" s="319">
        <f t="shared" si="251"/>
        <v>0</v>
      </c>
      <c r="AL230" s="320">
        <f t="shared" si="247"/>
        <v>0</v>
      </c>
      <c r="AM230" s="309">
        <f t="shared" si="248"/>
        <v>0</v>
      </c>
      <c r="AN230" s="319">
        <f t="shared" si="236"/>
        <v>0</v>
      </c>
      <c r="AO230" s="319">
        <f t="shared" si="237"/>
        <v>0</v>
      </c>
      <c r="AP230" s="319">
        <f t="shared" si="238"/>
        <v>0</v>
      </c>
      <c r="AQ230" s="173">
        <f t="shared" si="249"/>
        <v>0</v>
      </c>
      <c r="AR230" s="309">
        <f t="shared" si="250"/>
        <v>0</v>
      </c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 s="7"/>
      <c r="BH230" s="7"/>
      <c r="BI230" s="7"/>
      <c r="BJ230" s="7"/>
      <c r="BK230" s="7"/>
      <c r="BL230" s="7"/>
      <c r="BN230" s="74"/>
    </row>
    <row r="231" spans="1:66" s="16" customFormat="1" ht="12" customHeight="1" x14ac:dyDescent="0.25">
      <c r="A231" s="122">
        <v>16504271</v>
      </c>
      <c r="B231" s="87" t="str">
        <f t="shared" si="224"/>
        <v>16504271</v>
      </c>
      <c r="C231" s="74" t="s">
        <v>883</v>
      </c>
      <c r="D231" s="89" t="s">
        <v>1276</v>
      </c>
      <c r="E231" s="89"/>
      <c r="F231" s="159"/>
      <c r="G231" s="89"/>
      <c r="H231" s="75">
        <v>2066391.8</v>
      </c>
      <c r="I231" s="75">
        <v>2182455.61</v>
      </c>
      <c r="J231" s="75">
        <v>2182455.61</v>
      </c>
      <c r="K231" s="75">
        <v>2182455.61</v>
      </c>
      <c r="L231" s="75">
        <v>2422184.59</v>
      </c>
      <c r="M231" s="75">
        <v>2422184.59</v>
      </c>
      <c r="N231" s="75">
        <v>2422184.59</v>
      </c>
      <c r="O231" s="75">
        <v>2614840.61</v>
      </c>
      <c r="P231" s="75">
        <v>2614840.61</v>
      </c>
      <c r="Q231" s="75">
        <v>2614840.61</v>
      </c>
      <c r="R231" s="75">
        <v>2848802.01</v>
      </c>
      <c r="S231" s="75">
        <v>2848802.01</v>
      </c>
      <c r="T231" s="75">
        <v>2848802.01</v>
      </c>
      <c r="U231" s="75"/>
      <c r="V231" s="75">
        <f t="shared" si="241"/>
        <v>2484470.2795833331</v>
      </c>
      <c r="W231" s="81"/>
      <c r="X231" s="80"/>
      <c r="Y231" s="92">
        <f t="shared" si="252"/>
        <v>2848802.01</v>
      </c>
      <c r="Z231" s="319">
        <f t="shared" si="252"/>
        <v>0</v>
      </c>
      <c r="AA231" s="319">
        <f t="shared" si="252"/>
        <v>0</v>
      </c>
      <c r="AB231" s="320">
        <f t="shared" si="242"/>
        <v>0</v>
      </c>
      <c r="AC231" s="309">
        <f t="shared" si="243"/>
        <v>0</v>
      </c>
      <c r="AD231" s="319">
        <f t="shared" si="244"/>
        <v>0</v>
      </c>
      <c r="AE231" s="326">
        <f t="shared" si="229"/>
        <v>0</v>
      </c>
      <c r="AF231" s="320">
        <f t="shared" si="230"/>
        <v>0</v>
      </c>
      <c r="AG231" s="173">
        <f t="shared" si="245"/>
        <v>0</v>
      </c>
      <c r="AH231" s="309">
        <f t="shared" si="246"/>
        <v>0</v>
      </c>
      <c r="AI231" s="318">
        <f t="shared" si="251"/>
        <v>2484470.2795833331</v>
      </c>
      <c r="AJ231" s="319">
        <f t="shared" si="251"/>
        <v>0</v>
      </c>
      <c r="AK231" s="319">
        <f t="shared" si="251"/>
        <v>0</v>
      </c>
      <c r="AL231" s="320">
        <f t="shared" si="247"/>
        <v>0</v>
      </c>
      <c r="AM231" s="309">
        <f t="shared" si="248"/>
        <v>0</v>
      </c>
      <c r="AN231" s="319">
        <f t="shared" si="236"/>
        <v>0</v>
      </c>
      <c r="AO231" s="319">
        <f t="shared" si="237"/>
        <v>0</v>
      </c>
      <c r="AP231" s="319">
        <f t="shared" si="238"/>
        <v>0</v>
      </c>
      <c r="AQ231" s="173">
        <f t="shared" si="249"/>
        <v>0</v>
      </c>
      <c r="AR231" s="309">
        <f t="shared" si="250"/>
        <v>0</v>
      </c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 s="7"/>
      <c r="BH231" s="7"/>
      <c r="BI231" s="7"/>
      <c r="BJ231" s="7"/>
      <c r="BK231" s="7"/>
      <c r="BL231" s="7"/>
      <c r="BN231" s="74"/>
    </row>
    <row r="232" spans="1:66" s="16" customFormat="1" ht="12" customHeight="1" x14ac:dyDescent="0.25">
      <c r="A232" s="128">
        <v>16504281</v>
      </c>
      <c r="B232" s="145" t="str">
        <f t="shared" si="224"/>
        <v>16504281</v>
      </c>
      <c r="C232" s="385" t="s">
        <v>950</v>
      </c>
      <c r="D232" s="89" t="s">
        <v>1276</v>
      </c>
      <c r="E232" s="89"/>
      <c r="F232" s="139">
        <v>42995</v>
      </c>
      <c r="G232" s="89"/>
      <c r="H232" s="75">
        <v>60113.2</v>
      </c>
      <c r="I232" s="75">
        <v>63489.61</v>
      </c>
      <c r="J232" s="75">
        <v>63489.61</v>
      </c>
      <c r="K232" s="75">
        <v>63489.61</v>
      </c>
      <c r="L232" s="75">
        <v>70463.539999999994</v>
      </c>
      <c r="M232" s="75">
        <v>70463.539999999994</v>
      </c>
      <c r="N232" s="75">
        <v>70463.539999999994</v>
      </c>
      <c r="O232" s="75">
        <v>76068.08</v>
      </c>
      <c r="P232" s="75">
        <v>76068.08</v>
      </c>
      <c r="Q232" s="75">
        <v>76068.08</v>
      </c>
      <c r="R232" s="75">
        <v>82874.23</v>
      </c>
      <c r="S232" s="75">
        <v>82874.23</v>
      </c>
      <c r="T232" s="75">
        <v>82874.23</v>
      </c>
      <c r="U232" s="75"/>
      <c r="V232" s="75">
        <f t="shared" si="241"/>
        <v>72275.48874999999</v>
      </c>
      <c r="W232" s="81"/>
      <c r="X232" s="80"/>
      <c r="Y232" s="92">
        <f t="shared" si="252"/>
        <v>82874.23</v>
      </c>
      <c r="Z232" s="319">
        <f t="shared" si="252"/>
        <v>0</v>
      </c>
      <c r="AA232" s="319">
        <f t="shared" si="252"/>
        <v>0</v>
      </c>
      <c r="AB232" s="320">
        <f t="shared" si="242"/>
        <v>0</v>
      </c>
      <c r="AC232" s="309">
        <f t="shared" si="243"/>
        <v>0</v>
      </c>
      <c r="AD232" s="319">
        <f t="shared" si="244"/>
        <v>0</v>
      </c>
      <c r="AE232" s="326">
        <f t="shared" si="229"/>
        <v>0</v>
      </c>
      <c r="AF232" s="320">
        <f t="shared" si="230"/>
        <v>0</v>
      </c>
      <c r="AG232" s="173">
        <f t="shared" si="245"/>
        <v>0</v>
      </c>
      <c r="AH232" s="309">
        <f t="shared" si="246"/>
        <v>0</v>
      </c>
      <c r="AI232" s="318">
        <f t="shared" si="251"/>
        <v>72275.48874999999</v>
      </c>
      <c r="AJ232" s="319">
        <f t="shared" si="251"/>
        <v>0</v>
      </c>
      <c r="AK232" s="319">
        <f t="shared" si="251"/>
        <v>0</v>
      </c>
      <c r="AL232" s="320">
        <f t="shared" si="247"/>
        <v>0</v>
      </c>
      <c r="AM232" s="309">
        <f t="shared" si="248"/>
        <v>0</v>
      </c>
      <c r="AN232" s="319">
        <f t="shared" si="236"/>
        <v>0</v>
      </c>
      <c r="AO232" s="319">
        <f t="shared" si="237"/>
        <v>0</v>
      </c>
      <c r="AP232" s="319">
        <f t="shared" si="238"/>
        <v>0</v>
      </c>
      <c r="AQ232" s="173">
        <f t="shared" si="249"/>
        <v>0</v>
      </c>
      <c r="AR232" s="309">
        <f t="shared" si="250"/>
        <v>0</v>
      </c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 s="7"/>
      <c r="BH232" s="7"/>
      <c r="BI232" s="7"/>
      <c r="BJ232" s="7"/>
      <c r="BK232" s="7"/>
      <c r="BL232" s="7"/>
      <c r="BN232" s="74"/>
    </row>
    <row r="233" spans="1:66" s="16" customFormat="1" ht="12" customHeight="1" x14ac:dyDescent="0.25">
      <c r="A233" s="192">
        <v>16504543</v>
      </c>
      <c r="B233" s="192" t="str">
        <f t="shared" si="224"/>
        <v>16504543</v>
      </c>
      <c r="C233" s="178" t="s">
        <v>1199</v>
      </c>
      <c r="D233" s="179" t="s">
        <v>1276</v>
      </c>
      <c r="E233" s="179"/>
      <c r="F233" s="195">
        <v>43739</v>
      </c>
      <c r="G233" s="179"/>
      <c r="H233" s="181">
        <v>100642.14</v>
      </c>
      <c r="I233" s="181">
        <v>93932.66</v>
      </c>
      <c r="J233" s="181">
        <v>87223.18</v>
      </c>
      <c r="K233" s="181">
        <v>80513.7</v>
      </c>
      <c r="L233" s="181">
        <v>73804.22</v>
      </c>
      <c r="M233" s="181">
        <v>67094.740000000005</v>
      </c>
      <c r="N233" s="181">
        <v>60385.26</v>
      </c>
      <c r="O233" s="181">
        <v>53675.78</v>
      </c>
      <c r="P233" s="181">
        <v>-0.04</v>
      </c>
      <c r="Q233" s="181">
        <v>0</v>
      </c>
      <c r="R233" s="181">
        <v>0</v>
      </c>
      <c r="S233" s="181">
        <v>0</v>
      </c>
      <c r="T233" s="181">
        <v>0</v>
      </c>
      <c r="U233" s="181"/>
      <c r="V233" s="181">
        <f t="shared" si="241"/>
        <v>47245.880833333336</v>
      </c>
      <c r="W233" s="204"/>
      <c r="X233" s="226"/>
      <c r="Y233" s="409">
        <f t="shared" ref="Y233:AA240" si="253">IF($D233=Y$5,$T233,0)</f>
        <v>0</v>
      </c>
      <c r="Z233" s="410">
        <f t="shared" si="253"/>
        <v>0</v>
      </c>
      <c r="AA233" s="410">
        <f t="shared" si="253"/>
        <v>0</v>
      </c>
      <c r="AB233" s="411">
        <f t="shared" si="242"/>
        <v>0</v>
      </c>
      <c r="AC233" s="412">
        <f t="shared" si="243"/>
        <v>0</v>
      </c>
      <c r="AD233" s="410">
        <f t="shared" si="244"/>
        <v>0</v>
      </c>
      <c r="AE233" s="413">
        <f t="shared" si="229"/>
        <v>0</v>
      </c>
      <c r="AF233" s="411">
        <f t="shared" si="230"/>
        <v>0</v>
      </c>
      <c r="AG233" s="414">
        <f t="shared" si="245"/>
        <v>0</v>
      </c>
      <c r="AH233" s="412">
        <f t="shared" si="246"/>
        <v>0</v>
      </c>
      <c r="AI233" s="415">
        <f t="shared" ref="AI233:AK237" si="254">IF($D233=AI$5,$V233,0)</f>
        <v>47245.880833333336</v>
      </c>
      <c r="AJ233" s="410">
        <f t="shared" si="254"/>
        <v>0</v>
      </c>
      <c r="AK233" s="410">
        <f t="shared" si="254"/>
        <v>0</v>
      </c>
      <c r="AL233" s="411">
        <f t="shared" si="247"/>
        <v>0</v>
      </c>
      <c r="AM233" s="412">
        <f t="shared" si="248"/>
        <v>0</v>
      </c>
      <c r="AN233" s="410">
        <f t="shared" si="236"/>
        <v>0</v>
      </c>
      <c r="AO233" s="410">
        <f t="shared" si="237"/>
        <v>0</v>
      </c>
      <c r="AP233" s="410">
        <f t="shared" si="238"/>
        <v>0</v>
      </c>
      <c r="AQ233" s="414">
        <f t="shared" ref="AQ233" si="255">SUM(AN233:AP233)</f>
        <v>0</v>
      </c>
      <c r="AR233" s="412">
        <f t="shared" si="250"/>
        <v>0</v>
      </c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 s="7"/>
      <c r="BH233" s="7"/>
      <c r="BI233" s="7"/>
      <c r="BJ233" s="7"/>
      <c r="BK233" s="7"/>
      <c r="BL233" s="7"/>
      <c r="BN233" s="74"/>
    </row>
    <row r="234" spans="1:66" s="16" customFormat="1" ht="12" customHeight="1" x14ac:dyDescent="0.25">
      <c r="A234" s="192">
        <v>16504553</v>
      </c>
      <c r="B234" s="192" t="str">
        <f t="shared" si="224"/>
        <v>16504553</v>
      </c>
      <c r="C234" s="178" t="s">
        <v>1173</v>
      </c>
      <c r="D234" s="179" t="s">
        <v>1276</v>
      </c>
      <c r="E234" s="179"/>
      <c r="F234" s="195">
        <v>43617</v>
      </c>
      <c r="G234" s="179"/>
      <c r="H234" s="181">
        <v>2025296.12</v>
      </c>
      <c r="I234" s="181">
        <v>1881210.23</v>
      </c>
      <c r="J234" s="181">
        <v>1677427.47</v>
      </c>
      <c r="K234" s="181">
        <v>1692089.26</v>
      </c>
      <c r="L234" s="181">
        <v>1472240.76</v>
      </c>
      <c r="M234" s="181">
        <v>1930176.83</v>
      </c>
      <c r="N234" s="181">
        <v>2065447.23</v>
      </c>
      <c r="O234" s="181">
        <v>1859395.65</v>
      </c>
      <c r="P234" s="181">
        <v>1704280.87</v>
      </c>
      <c r="Q234" s="181">
        <v>2546108.63</v>
      </c>
      <c r="R234" s="181">
        <v>2480547.73</v>
      </c>
      <c r="S234" s="181">
        <v>3358430.23</v>
      </c>
      <c r="T234" s="181">
        <v>3033357.74</v>
      </c>
      <c r="U234" s="181"/>
      <c r="V234" s="181">
        <f t="shared" si="241"/>
        <v>2099723.4849999999</v>
      </c>
      <c r="W234" s="204"/>
      <c r="X234" s="226"/>
      <c r="Y234" s="409">
        <f t="shared" si="253"/>
        <v>3033357.74</v>
      </c>
      <c r="Z234" s="410">
        <f t="shared" si="253"/>
        <v>0</v>
      </c>
      <c r="AA234" s="410">
        <f t="shared" si="253"/>
        <v>0</v>
      </c>
      <c r="AB234" s="411">
        <f t="shared" si="242"/>
        <v>0</v>
      </c>
      <c r="AC234" s="412">
        <f t="shared" si="243"/>
        <v>0</v>
      </c>
      <c r="AD234" s="410">
        <f t="shared" si="244"/>
        <v>0</v>
      </c>
      <c r="AE234" s="413">
        <f t="shared" si="229"/>
        <v>0</v>
      </c>
      <c r="AF234" s="411">
        <f t="shared" si="230"/>
        <v>0</v>
      </c>
      <c r="AG234" s="414">
        <f t="shared" si="245"/>
        <v>0</v>
      </c>
      <c r="AH234" s="412">
        <f t="shared" si="246"/>
        <v>0</v>
      </c>
      <c r="AI234" s="415">
        <f t="shared" si="254"/>
        <v>2099723.4849999999</v>
      </c>
      <c r="AJ234" s="410">
        <f t="shared" si="254"/>
        <v>0</v>
      </c>
      <c r="AK234" s="410">
        <f t="shared" si="254"/>
        <v>0</v>
      </c>
      <c r="AL234" s="411">
        <f t="shared" si="247"/>
        <v>0</v>
      </c>
      <c r="AM234" s="412">
        <f t="shared" si="248"/>
        <v>0</v>
      </c>
      <c r="AN234" s="410">
        <f t="shared" si="236"/>
        <v>0</v>
      </c>
      <c r="AO234" s="410">
        <f t="shared" si="237"/>
        <v>0</v>
      </c>
      <c r="AP234" s="410">
        <f t="shared" si="238"/>
        <v>0</v>
      </c>
      <c r="AQ234" s="414">
        <f t="shared" ref="AQ234" si="256">SUM(AN234:AP234)</f>
        <v>0</v>
      </c>
      <c r="AR234" s="412">
        <f t="shared" si="250"/>
        <v>0</v>
      </c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 s="7"/>
      <c r="BH234" s="7"/>
      <c r="BI234" s="7"/>
      <c r="BJ234" s="7"/>
      <c r="BK234" s="7"/>
      <c r="BL234" s="7"/>
      <c r="BN234" s="74"/>
    </row>
    <row r="235" spans="1:66" s="16" customFormat="1" ht="12" customHeight="1" x14ac:dyDescent="0.25">
      <c r="A235" s="192">
        <v>16504563</v>
      </c>
      <c r="B235" s="192" t="str">
        <f t="shared" si="224"/>
        <v>16504563</v>
      </c>
      <c r="C235" s="178" t="s">
        <v>1232</v>
      </c>
      <c r="D235" s="179" t="s">
        <v>1276</v>
      </c>
      <c r="E235" s="179"/>
      <c r="F235" s="195">
        <v>43831</v>
      </c>
      <c r="G235" s="179"/>
      <c r="H235" s="181">
        <v>90235.76</v>
      </c>
      <c r="I235" s="181">
        <v>75196.47</v>
      </c>
      <c r="J235" s="181">
        <v>60157.18</v>
      </c>
      <c r="K235" s="181">
        <v>45117.89</v>
      </c>
      <c r="L235" s="181">
        <v>30078.6</v>
      </c>
      <c r="M235" s="181">
        <v>15039.31</v>
      </c>
      <c r="N235" s="181">
        <v>0</v>
      </c>
      <c r="O235" s="181">
        <v>0</v>
      </c>
      <c r="P235" s="181">
        <v>2180527.56</v>
      </c>
      <c r="Q235" s="181">
        <v>2062487.2</v>
      </c>
      <c r="R235" s="181">
        <v>2138861.84</v>
      </c>
      <c r="S235" s="181">
        <v>2035776.48</v>
      </c>
      <c r="T235" s="181">
        <v>1932691.12</v>
      </c>
      <c r="U235" s="181"/>
      <c r="V235" s="181">
        <f t="shared" si="241"/>
        <v>804558.8308333332</v>
      </c>
      <c r="W235" s="204"/>
      <c r="X235" s="226"/>
      <c r="Y235" s="409">
        <f t="shared" si="253"/>
        <v>1932691.12</v>
      </c>
      <c r="Z235" s="410">
        <f t="shared" si="253"/>
        <v>0</v>
      </c>
      <c r="AA235" s="410">
        <f t="shared" si="253"/>
        <v>0</v>
      </c>
      <c r="AB235" s="411">
        <f t="shared" si="242"/>
        <v>0</v>
      </c>
      <c r="AC235" s="412">
        <f t="shared" si="243"/>
        <v>0</v>
      </c>
      <c r="AD235" s="410">
        <f t="shared" si="244"/>
        <v>0</v>
      </c>
      <c r="AE235" s="413">
        <f t="shared" si="229"/>
        <v>0</v>
      </c>
      <c r="AF235" s="411">
        <f t="shared" si="230"/>
        <v>0</v>
      </c>
      <c r="AG235" s="414">
        <f t="shared" si="245"/>
        <v>0</v>
      </c>
      <c r="AH235" s="412">
        <f t="shared" si="246"/>
        <v>0</v>
      </c>
      <c r="AI235" s="415">
        <f t="shared" si="254"/>
        <v>804558.8308333332</v>
      </c>
      <c r="AJ235" s="410">
        <f t="shared" si="254"/>
        <v>0</v>
      </c>
      <c r="AK235" s="410">
        <f t="shared" si="254"/>
        <v>0</v>
      </c>
      <c r="AL235" s="411">
        <f t="shared" si="247"/>
        <v>0</v>
      </c>
      <c r="AM235" s="412">
        <f t="shared" si="248"/>
        <v>0</v>
      </c>
      <c r="AN235" s="410">
        <f t="shared" si="236"/>
        <v>0</v>
      </c>
      <c r="AO235" s="410">
        <f t="shared" si="237"/>
        <v>0</v>
      </c>
      <c r="AP235" s="410">
        <f t="shared" si="238"/>
        <v>0</v>
      </c>
      <c r="AQ235" s="414">
        <f t="shared" ref="AQ235" si="257">SUM(AN235:AP235)</f>
        <v>0</v>
      </c>
      <c r="AR235" s="412">
        <f t="shared" si="250"/>
        <v>0</v>
      </c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 s="7"/>
      <c r="BH235" s="7"/>
      <c r="BI235" s="7"/>
      <c r="BJ235" s="7"/>
      <c r="BK235" s="7"/>
      <c r="BL235" s="7"/>
      <c r="BN235" s="74"/>
    </row>
    <row r="236" spans="1:66" s="16" customFormat="1" ht="12" customHeight="1" x14ac:dyDescent="0.25">
      <c r="A236" s="192">
        <v>16504573</v>
      </c>
      <c r="B236" s="192" t="str">
        <f t="shared" si="224"/>
        <v>16504573</v>
      </c>
      <c r="C236" s="178" t="s">
        <v>1156</v>
      </c>
      <c r="D236" s="179" t="s">
        <v>1276</v>
      </c>
      <c r="E236" s="179"/>
      <c r="F236" s="195">
        <v>43586</v>
      </c>
      <c r="G236" s="179"/>
      <c r="H236" s="181">
        <v>214286.57</v>
      </c>
      <c r="I236" s="181">
        <v>212215.47</v>
      </c>
      <c r="J236" s="181">
        <v>210144.37</v>
      </c>
      <c r="K236" s="181">
        <v>208073.27</v>
      </c>
      <c r="L236" s="181">
        <v>206002.17</v>
      </c>
      <c r="M236" s="181">
        <v>203931.07</v>
      </c>
      <c r="N236" s="181">
        <v>201859.97</v>
      </c>
      <c r="O236" s="181">
        <v>199788.87</v>
      </c>
      <c r="P236" s="181">
        <v>197717.77</v>
      </c>
      <c r="Q236" s="181">
        <v>195646.67</v>
      </c>
      <c r="R236" s="181">
        <v>193575.57</v>
      </c>
      <c r="S236" s="181">
        <v>191504.47</v>
      </c>
      <c r="T236" s="181">
        <v>189433.37</v>
      </c>
      <c r="U236" s="181"/>
      <c r="V236" s="181">
        <f t="shared" si="241"/>
        <v>201859.97</v>
      </c>
      <c r="W236" s="204"/>
      <c r="X236" s="226"/>
      <c r="Y236" s="409">
        <f t="shared" si="253"/>
        <v>189433.37</v>
      </c>
      <c r="Z236" s="410">
        <f t="shared" si="253"/>
        <v>0</v>
      </c>
      <c r="AA236" s="410">
        <f t="shared" si="253"/>
        <v>0</v>
      </c>
      <c r="AB236" s="411">
        <f t="shared" si="242"/>
        <v>0</v>
      </c>
      <c r="AC236" s="412">
        <f t="shared" si="243"/>
        <v>0</v>
      </c>
      <c r="AD236" s="410">
        <f t="shared" si="244"/>
        <v>0</v>
      </c>
      <c r="AE236" s="413">
        <f t="shared" si="229"/>
        <v>0</v>
      </c>
      <c r="AF236" s="411">
        <f t="shared" si="230"/>
        <v>0</v>
      </c>
      <c r="AG236" s="414">
        <f t="shared" si="245"/>
        <v>0</v>
      </c>
      <c r="AH236" s="412">
        <f t="shared" si="246"/>
        <v>0</v>
      </c>
      <c r="AI236" s="415">
        <f t="shared" si="254"/>
        <v>201859.97</v>
      </c>
      <c r="AJ236" s="410">
        <f t="shared" si="254"/>
        <v>0</v>
      </c>
      <c r="AK236" s="410">
        <f t="shared" si="254"/>
        <v>0</v>
      </c>
      <c r="AL236" s="411">
        <f t="shared" si="247"/>
        <v>0</v>
      </c>
      <c r="AM236" s="412">
        <f t="shared" si="248"/>
        <v>0</v>
      </c>
      <c r="AN236" s="410">
        <f t="shared" si="236"/>
        <v>0</v>
      </c>
      <c r="AO236" s="410">
        <f t="shared" si="237"/>
        <v>0</v>
      </c>
      <c r="AP236" s="410">
        <f t="shared" si="238"/>
        <v>0</v>
      </c>
      <c r="AQ236" s="414">
        <f t="shared" ref="AQ236" si="258">SUM(AN236:AP236)</f>
        <v>0</v>
      </c>
      <c r="AR236" s="412">
        <f t="shared" si="250"/>
        <v>0</v>
      </c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 s="7"/>
      <c r="BH236" s="7"/>
      <c r="BI236" s="7"/>
      <c r="BJ236" s="7"/>
      <c r="BK236" s="7"/>
      <c r="BL236" s="7"/>
      <c r="BN236" s="74"/>
    </row>
    <row r="237" spans="1:66" s="16" customFormat="1" ht="12" customHeight="1" x14ac:dyDescent="0.25">
      <c r="A237" s="122">
        <v>16580001</v>
      </c>
      <c r="B237" s="87" t="str">
        <f t="shared" si="224"/>
        <v>16580001</v>
      </c>
      <c r="C237" s="74" t="s">
        <v>884</v>
      </c>
      <c r="D237" s="89" t="s">
        <v>1276</v>
      </c>
      <c r="E237" s="89"/>
      <c r="F237" s="74"/>
      <c r="G237" s="89"/>
      <c r="H237" s="75">
        <v>-13384616.51</v>
      </c>
      <c r="I237" s="75">
        <v>-13384616.51</v>
      </c>
      <c r="J237" s="75">
        <v>-13384616.51</v>
      </c>
      <c r="K237" s="75">
        <v>-14078513.41</v>
      </c>
      <c r="L237" s="75">
        <v>-14078513.41</v>
      </c>
      <c r="M237" s="75">
        <v>-14078513.41</v>
      </c>
      <c r="N237" s="75">
        <v>-33006</v>
      </c>
      <c r="O237" s="75">
        <v>-33006</v>
      </c>
      <c r="P237" s="75">
        <v>-33006</v>
      </c>
      <c r="Q237" s="75">
        <v>-33006</v>
      </c>
      <c r="R237" s="75">
        <v>-33006</v>
      </c>
      <c r="S237" s="75">
        <v>-33006</v>
      </c>
      <c r="T237" s="75">
        <v>-33006</v>
      </c>
      <c r="U237" s="75"/>
      <c r="V237" s="75">
        <f t="shared" si="241"/>
        <v>-6325968.3754166663</v>
      </c>
      <c r="W237" s="81"/>
      <c r="X237" s="80"/>
      <c r="Y237" s="92">
        <f t="shared" si="253"/>
        <v>-33006</v>
      </c>
      <c r="Z237" s="319">
        <f t="shared" si="253"/>
        <v>0</v>
      </c>
      <c r="AA237" s="319">
        <f t="shared" si="253"/>
        <v>0</v>
      </c>
      <c r="AB237" s="320">
        <f t="shared" si="242"/>
        <v>0</v>
      </c>
      <c r="AC237" s="309">
        <f t="shared" si="243"/>
        <v>0</v>
      </c>
      <c r="AD237" s="319">
        <f t="shared" si="244"/>
        <v>0</v>
      </c>
      <c r="AE237" s="326">
        <f t="shared" si="229"/>
        <v>0</v>
      </c>
      <c r="AF237" s="320">
        <f t="shared" si="230"/>
        <v>0</v>
      </c>
      <c r="AG237" s="173">
        <f t="shared" si="245"/>
        <v>0</v>
      </c>
      <c r="AH237" s="309">
        <f t="shared" si="246"/>
        <v>0</v>
      </c>
      <c r="AI237" s="318">
        <f t="shared" si="254"/>
        <v>-6325968.3754166663</v>
      </c>
      <c r="AJ237" s="319">
        <f t="shared" si="254"/>
        <v>0</v>
      </c>
      <c r="AK237" s="319">
        <f t="shared" si="254"/>
        <v>0</v>
      </c>
      <c r="AL237" s="320">
        <f t="shared" si="247"/>
        <v>0</v>
      </c>
      <c r="AM237" s="309">
        <f t="shared" si="248"/>
        <v>0</v>
      </c>
      <c r="AN237" s="319">
        <f t="shared" si="236"/>
        <v>0</v>
      </c>
      <c r="AO237" s="319">
        <f t="shared" si="237"/>
        <v>0</v>
      </c>
      <c r="AP237" s="319">
        <f t="shared" si="238"/>
        <v>0</v>
      </c>
      <c r="AQ237" s="173">
        <f t="shared" si="249"/>
        <v>0</v>
      </c>
      <c r="AR237" s="309">
        <f t="shared" si="250"/>
        <v>0</v>
      </c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 s="7"/>
      <c r="BH237" s="7"/>
      <c r="BI237" s="7"/>
      <c r="BJ237" s="7"/>
      <c r="BK237" s="7"/>
      <c r="BL237" s="7"/>
      <c r="BN237" s="74"/>
    </row>
    <row r="238" spans="1:66" s="16" customFormat="1" ht="12" customHeight="1" x14ac:dyDescent="0.25">
      <c r="A238" s="122">
        <v>16580002</v>
      </c>
      <c r="B238" s="87" t="str">
        <f t="shared" si="224"/>
        <v>16580002</v>
      </c>
      <c r="C238" s="74" t="s">
        <v>885</v>
      </c>
      <c r="D238" s="89" t="s">
        <v>1276</v>
      </c>
      <c r="E238" s="89"/>
      <c r="F238" s="74"/>
      <c r="G238" s="89"/>
      <c r="H238" s="75">
        <v>-355650</v>
      </c>
      <c r="I238" s="75">
        <v>-355650</v>
      </c>
      <c r="J238" s="75">
        <v>-355650</v>
      </c>
      <c r="K238" s="75">
        <v>-829688.29</v>
      </c>
      <c r="L238" s="75">
        <v>-829688.29</v>
      </c>
      <c r="M238" s="75">
        <v>-829688.29</v>
      </c>
      <c r="N238" s="75">
        <v>-545371.74</v>
      </c>
      <c r="O238" s="75">
        <v>-545371.74</v>
      </c>
      <c r="P238" s="75">
        <v>-545371.74</v>
      </c>
      <c r="Q238" s="75">
        <v>-257060.25</v>
      </c>
      <c r="R238" s="75">
        <v>-257060.25</v>
      </c>
      <c r="S238" s="75">
        <v>-257060.25</v>
      </c>
      <c r="T238" s="75">
        <v>-179248.71</v>
      </c>
      <c r="U238" s="75"/>
      <c r="V238" s="75">
        <f t="shared" ref="V238:V283" si="259">(H238+T238+SUM(I238:S238)*2)/24</f>
        <v>-489592.51625000004</v>
      </c>
      <c r="W238" s="81"/>
      <c r="X238" s="80"/>
      <c r="Y238" s="92">
        <f t="shared" si="253"/>
        <v>-179248.71</v>
      </c>
      <c r="Z238" s="319">
        <f t="shared" si="253"/>
        <v>0</v>
      </c>
      <c r="AA238" s="319">
        <f t="shared" si="253"/>
        <v>0</v>
      </c>
      <c r="AB238" s="320">
        <f t="shared" si="242"/>
        <v>0</v>
      </c>
      <c r="AC238" s="309">
        <f t="shared" si="243"/>
        <v>0</v>
      </c>
      <c r="AD238" s="319">
        <f t="shared" si="244"/>
        <v>0</v>
      </c>
      <c r="AE238" s="326">
        <f t="shared" si="229"/>
        <v>0</v>
      </c>
      <c r="AF238" s="320">
        <f t="shared" si="230"/>
        <v>0</v>
      </c>
      <c r="AG238" s="173">
        <f t="shared" si="245"/>
        <v>0</v>
      </c>
      <c r="AH238" s="309">
        <f t="shared" si="246"/>
        <v>0</v>
      </c>
      <c r="AI238" s="318">
        <f t="shared" ref="AI238:AK254" si="260">IF($D238=AI$5,$V238,0)</f>
        <v>-489592.51625000004</v>
      </c>
      <c r="AJ238" s="319">
        <f t="shared" si="260"/>
        <v>0</v>
      </c>
      <c r="AK238" s="319">
        <f t="shared" si="260"/>
        <v>0</v>
      </c>
      <c r="AL238" s="320">
        <f t="shared" si="247"/>
        <v>0</v>
      </c>
      <c r="AM238" s="309">
        <f t="shared" si="248"/>
        <v>0</v>
      </c>
      <c r="AN238" s="319">
        <f t="shared" si="236"/>
        <v>0</v>
      </c>
      <c r="AO238" s="319">
        <f t="shared" si="237"/>
        <v>0</v>
      </c>
      <c r="AP238" s="319">
        <f t="shared" si="238"/>
        <v>0</v>
      </c>
      <c r="AQ238" s="173">
        <f t="shared" si="249"/>
        <v>0</v>
      </c>
      <c r="AR238" s="309">
        <f t="shared" si="250"/>
        <v>0</v>
      </c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 s="7"/>
      <c r="BH238" s="7"/>
      <c r="BI238" s="7"/>
      <c r="BJ238" s="7"/>
      <c r="BK238" s="7"/>
      <c r="BL238" s="7"/>
      <c r="BN238" s="74"/>
    </row>
    <row r="239" spans="1:66" s="16" customFormat="1" ht="12" customHeight="1" x14ac:dyDescent="0.25">
      <c r="A239" s="122">
        <v>16590001</v>
      </c>
      <c r="B239" s="87" t="str">
        <f t="shared" si="224"/>
        <v>16590001</v>
      </c>
      <c r="C239" s="74" t="s">
        <v>884</v>
      </c>
      <c r="D239" s="89" t="s">
        <v>1276</v>
      </c>
      <c r="E239" s="89"/>
      <c r="F239" s="74"/>
      <c r="G239" s="89"/>
      <c r="H239" s="75">
        <v>13384616.51</v>
      </c>
      <c r="I239" s="75">
        <v>13384616.51</v>
      </c>
      <c r="J239" s="75">
        <v>13384616.51</v>
      </c>
      <c r="K239" s="75">
        <v>14078513.41</v>
      </c>
      <c r="L239" s="75">
        <v>14078513.41</v>
      </c>
      <c r="M239" s="75">
        <v>14078513.41</v>
      </c>
      <c r="N239" s="75">
        <v>33006</v>
      </c>
      <c r="O239" s="75">
        <v>33006</v>
      </c>
      <c r="P239" s="75">
        <v>33006</v>
      </c>
      <c r="Q239" s="75">
        <v>33006</v>
      </c>
      <c r="R239" s="75">
        <v>33006</v>
      </c>
      <c r="S239" s="75">
        <v>33006</v>
      </c>
      <c r="T239" s="75">
        <v>33006</v>
      </c>
      <c r="U239" s="75"/>
      <c r="V239" s="75">
        <f t="shared" si="259"/>
        <v>6325968.3754166663</v>
      </c>
      <c r="W239" s="81"/>
      <c r="X239" s="80"/>
      <c r="Y239" s="92">
        <f t="shared" si="253"/>
        <v>33006</v>
      </c>
      <c r="Z239" s="319">
        <f t="shared" si="253"/>
        <v>0</v>
      </c>
      <c r="AA239" s="319">
        <f t="shared" si="253"/>
        <v>0</v>
      </c>
      <c r="AB239" s="320">
        <f t="shared" ref="AB239:AB284" si="261">T239-SUM(Y239:AA239)</f>
        <v>0</v>
      </c>
      <c r="AC239" s="309">
        <f t="shared" ref="AC239:AC284" si="262">T239-SUM(Y239:AA239)-AB239</f>
        <v>0</v>
      </c>
      <c r="AD239" s="319">
        <f t="shared" si="244"/>
        <v>0</v>
      </c>
      <c r="AE239" s="326">
        <f t="shared" si="229"/>
        <v>0</v>
      </c>
      <c r="AF239" s="320">
        <f t="shared" si="230"/>
        <v>0</v>
      </c>
      <c r="AG239" s="173">
        <f t="shared" ref="AG239:AG284" si="263">SUM(AD239:AF239)</f>
        <v>0</v>
      </c>
      <c r="AH239" s="309">
        <f t="shared" ref="AH239:AH284" si="264">AG239-AB239</f>
        <v>0</v>
      </c>
      <c r="AI239" s="318">
        <f t="shared" si="260"/>
        <v>6325968.3754166663</v>
      </c>
      <c r="AJ239" s="319">
        <f t="shared" si="260"/>
        <v>0</v>
      </c>
      <c r="AK239" s="319">
        <f t="shared" si="260"/>
        <v>0</v>
      </c>
      <c r="AL239" s="320">
        <f t="shared" ref="AL239:AL284" si="265">V239-SUM(AI239:AK239)</f>
        <v>0</v>
      </c>
      <c r="AM239" s="309">
        <f t="shared" ref="AM239:AM284" si="266">V239-SUM(AI239:AK239)-AL239</f>
        <v>0</v>
      </c>
      <c r="AN239" s="319">
        <f t="shared" si="236"/>
        <v>0</v>
      </c>
      <c r="AO239" s="319">
        <f t="shared" si="237"/>
        <v>0</v>
      </c>
      <c r="AP239" s="319">
        <f t="shared" ref="AP239:AP284" si="267">IF($D239=AP$5,$V239,IF($D239=AP$4, $V239*$AL$2,0))</f>
        <v>0</v>
      </c>
      <c r="AQ239" s="173">
        <f t="shared" si="249"/>
        <v>0</v>
      </c>
      <c r="AR239" s="309">
        <f t="shared" ref="AR239:AR284" si="268">AQ239-AL239</f>
        <v>0</v>
      </c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 s="7"/>
      <c r="BH239" s="7"/>
      <c r="BI239" s="7"/>
      <c r="BJ239" s="7"/>
      <c r="BK239" s="7"/>
      <c r="BL239" s="7"/>
      <c r="BN239" s="74"/>
    </row>
    <row r="240" spans="1:66" s="16" customFormat="1" ht="12" customHeight="1" x14ac:dyDescent="0.25">
      <c r="A240" s="122">
        <v>16590002</v>
      </c>
      <c r="B240" s="87" t="str">
        <f t="shared" si="224"/>
        <v>16590002</v>
      </c>
      <c r="C240" s="74" t="s">
        <v>886</v>
      </c>
      <c r="D240" s="89" t="s">
        <v>1276</v>
      </c>
      <c r="E240" s="89"/>
      <c r="F240" s="74"/>
      <c r="G240" s="89"/>
      <c r="H240" s="75">
        <v>355650</v>
      </c>
      <c r="I240" s="75">
        <v>355650</v>
      </c>
      <c r="J240" s="75">
        <v>355650</v>
      </c>
      <c r="K240" s="75">
        <v>829688.29</v>
      </c>
      <c r="L240" s="75">
        <v>829688.29</v>
      </c>
      <c r="M240" s="75">
        <v>829688.29</v>
      </c>
      <c r="N240" s="75">
        <v>545371.74</v>
      </c>
      <c r="O240" s="75">
        <v>545371.74</v>
      </c>
      <c r="P240" s="75">
        <v>545371.74</v>
      </c>
      <c r="Q240" s="75">
        <v>257060.25</v>
      </c>
      <c r="R240" s="75">
        <v>257060.25</v>
      </c>
      <c r="S240" s="75">
        <v>257060.25</v>
      </c>
      <c r="T240" s="75">
        <v>179248.71</v>
      </c>
      <c r="U240" s="75"/>
      <c r="V240" s="75">
        <f t="shared" si="259"/>
        <v>489592.51625000004</v>
      </c>
      <c r="W240" s="81"/>
      <c r="X240" s="80"/>
      <c r="Y240" s="92">
        <f t="shared" si="253"/>
        <v>179248.71</v>
      </c>
      <c r="Z240" s="319">
        <f t="shared" si="253"/>
        <v>0</v>
      </c>
      <c r="AA240" s="319">
        <f t="shared" si="253"/>
        <v>0</v>
      </c>
      <c r="AB240" s="320">
        <f t="shared" si="261"/>
        <v>0</v>
      </c>
      <c r="AC240" s="309">
        <f t="shared" si="262"/>
        <v>0</v>
      </c>
      <c r="AD240" s="319">
        <f t="shared" si="244"/>
        <v>0</v>
      </c>
      <c r="AE240" s="326">
        <f t="shared" si="229"/>
        <v>0</v>
      </c>
      <c r="AF240" s="320">
        <f t="shared" si="230"/>
        <v>0</v>
      </c>
      <c r="AG240" s="173">
        <f t="shared" si="263"/>
        <v>0</v>
      </c>
      <c r="AH240" s="309">
        <f t="shared" si="264"/>
        <v>0</v>
      </c>
      <c r="AI240" s="318">
        <f t="shared" si="260"/>
        <v>489592.51625000004</v>
      </c>
      <c r="AJ240" s="319">
        <f t="shared" si="260"/>
        <v>0</v>
      </c>
      <c r="AK240" s="319">
        <f t="shared" si="260"/>
        <v>0</v>
      </c>
      <c r="AL240" s="320">
        <f t="shared" si="265"/>
        <v>0</v>
      </c>
      <c r="AM240" s="309">
        <f t="shared" si="266"/>
        <v>0</v>
      </c>
      <c r="AN240" s="319">
        <f t="shared" si="236"/>
        <v>0</v>
      </c>
      <c r="AO240" s="319">
        <f t="shared" si="237"/>
        <v>0</v>
      </c>
      <c r="AP240" s="319">
        <f t="shared" si="267"/>
        <v>0</v>
      </c>
      <c r="AQ240" s="173">
        <f t="shared" si="249"/>
        <v>0</v>
      </c>
      <c r="AR240" s="309">
        <f t="shared" si="268"/>
        <v>0</v>
      </c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 s="7"/>
      <c r="BH240" s="7"/>
      <c r="BI240" s="7"/>
      <c r="BJ240" s="7"/>
      <c r="BK240" s="7"/>
      <c r="BL240" s="7"/>
      <c r="BN240" s="74"/>
    </row>
    <row r="241" spans="1:66" s="16" customFormat="1" ht="12" customHeight="1" x14ac:dyDescent="0.25">
      <c r="A241" s="122">
        <v>17300001</v>
      </c>
      <c r="B241" s="87" t="str">
        <f t="shared" si="224"/>
        <v>17300001</v>
      </c>
      <c r="C241" s="74" t="s">
        <v>638</v>
      </c>
      <c r="D241" s="89" t="s">
        <v>1276</v>
      </c>
      <c r="E241" s="89"/>
      <c r="F241" s="74"/>
      <c r="G241" s="89"/>
      <c r="H241" s="75">
        <v>90777231.650000006</v>
      </c>
      <c r="I241" s="75">
        <v>100276935.66</v>
      </c>
      <c r="J241" s="75">
        <v>103373790.59999999</v>
      </c>
      <c r="K241" s="75">
        <v>95450253</v>
      </c>
      <c r="L241" s="75">
        <v>113725167.59</v>
      </c>
      <c r="M241" s="75">
        <v>137317777.83000001</v>
      </c>
      <c r="N241" s="75">
        <v>149737534.84999999</v>
      </c>
      <c r="O241" s="75">
        <v>151936005.02000001</v>
      </c>
      <c r="P241" s="75">
        <v>154751167.38999999</v>
      </c>
      <c r="Q241" s="75">
        <v>150712277.19</v>
      </c>
      <c r="R241" s="75">
        <v>123279203.78</v>
      </c>
      <c r="S241" s="75">
        <v>122695333.38</v>
      </c>
      <c r="T241" s="75">
        <v>132497692.36</v>
      </c>
      <c r="U241" s="75"/>
      <c r="V241" s="75">
        <f t="shared" si="259"/>
        <v>126241075.69125001</v>
      </c>
      <c r="W241" s="81"/>
      <c r="X241" s="80"/>
      <c r="Y241" s="92">
        <f t="shared" ref="Y241:AA259" si="269">IF($D241=Y$5,$T241,0)</f>
        <v>132497692.36</v>
      </c>
      <c r="Z241" s="319">
        <f t="shared" si="269"/>
        <v>0</v>
      </c>
      <c r="AA241" s="319">
        <f t="shared" si="269"/>
        <v>0</v>
      </c>
      <c r="AB241" s="320">
        <f t="shared" si="261"/>
        <v>0</v>
      </c>
      <c r="AC241" s="309">
        <f t="shared" si="262"/>
        <v>0</v>
      </c>
      <c r="AD241" s="319">
        <f t="shared" si="244"/>
        <v>0</v>
      </c>
      <c r="AE241" s="326">
        <f t="shared" ref="AE241:AE288" si="270">IF($D241=AE$5,$T241,IF($D241=AE$4, $T241*$AK$2,0))</f>
        <v>0</v>
      </c>
      <c r="AF241" s="320">
        <f t="shared" ref="AF241:AF288" si="271">IF($D241=AF$5,$T241,IF($D241=AF$4, $T241*$AL$2,0))</f>
        <v>0</v>
      </c>
      <c r="AG241" s="173">
        <f t="shared" si="263"/>
        <v>0</v>
      </c>
      <c r="AH241" s="309">
        <f t="shared" si="264"/>
        <v>0</v>
      </c>
      <c r="AI241" s="318">
        <f t="shared" si="260"/>
        <v>126241075.69125001</v>
      </c>
      <c r="AJ241" s="319">
        <f t="shared" si="260"/>
        <v>0</v>
      </c>
      <c r="AK241" s="319">
        <f t="shared" si="260"/>
        <v>0</v>
      </c>
      <c r="AL241" s="320">
        <f t="shared" si="265"/>
        <v>0</v>
      </c>
      <c r="AM241" s="309">
        <f t="shared" si="266"/>
        <v>0</v>
      </c>
      <c r="AN241" s="319">
        <f t="shared" si="236"/>
        <v>0</v>
      </c>
      <c r="AO241" s="319">
        <f t="shared" si="237"/>
        <v>0</v>
      </c>
      <c r="AP241" s="319">
        <f t="shared" si="267"/>
        <v>0</v>
      </c>
      <c r="AQ241" s="173">
        <f t="shared" si="249"/>
        <v>0</v>
      </c>
      <c r="AR241" s="309">
        <f t="shared" si="268"/>
        <v>0</v>
      </c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 s="7"/>
      <c r="BH241" s="7"/>
      <c r="BI241" s="7"/>
      <c r="BJ241" s="7"/>
      <c r="BK241" s="7"/>
      <c r="BL241" s="7"/>
      <c r="BN241" s="74"/>
    </row>
    <row r="242" spans="1:66" s="16" customFormat="1" ht="12" customHeight="1" x14ac:dyDescent="0.25">
      <c r="A242" s="122">
        <v>17300002</v>
      </c>
      <c r="B242" s="87" t="str">
        <f t="shared" si="224"/>
        <v>17300002</v>
      </c>
      <c r="C242" s="74" t="s">
        <v>461</v>
      </c>
      <c r="D242" s="89" t="s">
        <v>1276</v>
      </c>
      <c r="E242" s="89"/>
      <c r="F242" s="74"/>
      <c r="G242" s="89"/>
      <c r="H242" s="75">
        <v>25448100.489999998</v>
      </c>
      <c r="I242" s="75">
        <v>22179493.149999999</v>
      </c>
      <c r="J242" s="75">
        <v>22934062.949999999</v>
      </c>
      <c r="K242" s="75">
        <v>24510351.82</v>
      </c>
      <c r="L242" s="75">
        <v>42539159.689999998</v>
      </c>
      <c r="M242" s="75">
        <v>62123674.640000001</v>
      </c>
      <c r="N242" s="75">
        <v>72132768.189999998</v>
      </c>
      <c r="O242" s="75">
        <v>73717361.620000005</v>
      </c>
      <c r="P242" s="75">
        <v>75401195.219999999</v>
      </c>
      <c r="Q242" s="75">
        <v>68737655.849999994</v>
      </c>
      <c r="R242" s="75">
        <v>43045749.060000002</v>
      </c>
      <c r="S242" s="75">
        <v>37820326.719999999</v>
      </c>
      <c r="T242" s="75">
        <v>28482047.530000001</v>
      </c>
      <c r="U242" s="75"/>
      <c r="V242" s="75">
        <f t="shared" si="259"/>
        <v>47675572.743333332</v>
      </c>
      <c r="W242" s="81"/>
      <c r="X242" s="80"/>
      <c r="Y242" s="92">
        <f t="shared" si="269"/>
        <v>28482047.530000001</v>
      </c>
      <c r="Z242" s="319">
        <f t="shared" si="269"/>
        <v>0</v>
      </c>
      <c r="AA242" s="319">
        <f t="shared" si="269"/>
        <v>0</v>
      </c>
      <c r="AB242" s="320">
        <f t="shared" si="261"/>
        <v>0</v>
      </c>
      <c r="AC242" s="309">
        <f t="shared" si="262"/>
        <v>0</v>
      </c>
      <c r="AD242" s="319">
        <f t="shared" si="244"/>
        <v>0</v>
      </c>
      <c r="AE242" s="326">
        <f t="shared" si="270"/>
        <v>0</v>
      </c>
      <c r="AF242" s="320">
        <f t="shared" si="271"/>
        <v>0</v>
      </c>
      <c r="AG242" s="173">
        <f t="shared" si="263"/>
        <v>0</v>
      </c>
      <c r="AH242" s="309">
        <f t="shared" si="264"/>
        <v>0</v>
      </c>
      <c r="AI242" s="318">
        <f t="shared" si="260"/>
        <v>47675572.743333332</v>
      </c>
      <c r="AJ242" s="319">
        <f t="shared" si="260"/>
        <v>0</v>
      </c>
      <c r="AK242" s="319">
        <f t="shared" si="260"/>
        <v>0</v>
      </c>
      <c r="AL242" s="320">
        <f t="shared" si="265"/>
        <v>0</v>
      </c>
      <c r="AM242" s="309">
        <f t="shared" si="266"/>
        <v>0</v>
      </c>
      <c r="AN242" s="319">
        <f t="shared" ref="AN242:AN288" si="272">IF($D242=AN$5,$V242,IF($D242=AN$4, $V242*$AK$1,0))</f>
        <v>0</v>
      </c>
      <c r="AO242" s="319">
        <f t="shared" ref="AO242:AO288" si="273">IF($D242=AO$5,$V242,IF($D242=AO$4, $V242*$AK$2,0))</f>
        <v>0</v>
      </c>
      <c r="AP242" s="319">
        <f t="shared" si="267"/>
        <v>0</v>
      </c>
      <c r="AQ242" s="173">
        <f t="shared" si="249"/>
        <v>0</v>
      </c>
      <c r="AR242" s="309">
        <f t="shared" si="268"/>
        <v>0</v>
      </c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 s="7"/>
      <c r="BH242" s="7"/>
      <c r="BI242" s="7"/>
      <c r="BJ242" s="7"/>
      <c r="BK242" s="7"/>
      <c r="BL242" s="7"/>
      <c r="BN242" s="74"/>
    </row>
    <row r="243" spans="1:66" s="16" customFormat="1" ht="12" customHeight="1" x14ac:dyDescent="0.25">
      <c r="A243" s="122">
        <v>17400001</v>
      </c>
      <c r="B243" s="87" t="str">
        <f t="shared" si="224"/>
        <v>17400001</v>
      </c>
      <c r="C243" s="74" t="s">
        <v>462</v>
      </c>
      <c r="D243" s="89" t="s">
        <v>1276</v>
      </c>
      <c r="E243" s="89"/>
      <c r="F243" s="74"/>
      <c r="G243" s="89"/>
      <c r="H243" s="75">
        <v>0</v>
      </c>
      <c r="I243" s="75">
        <v>2050270.86</v>
      </c>
      <c r="J243" s="75">
        <v>11888162.51</v>
      </c>
      <c r="K243" s="75">
        <v>21666759.809999999</v>
      </c>
      <c r="L243" s="75">
        <v>21666759.809999999</v>
      </c>
      <c r="M243" s="75">
        <v>12277244.710000001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5"/>
      <c r="V243" s="75">
        <f t="shared" si="259"/>
        <v>5795766.4749999987</v>
      </c>
      <c r="W243" s="81"/>
      <c r="X243" s="80"/>
      <c r="Y243" s="92">
        <f t="shared" si="269"/>
        <v>0</v>
      </c>
      <c r="Z243" s="319">
        <f t="shared" si="269"/>
        <v>0</v>
      </c>
      <c r="AA243" s="319">
        <f t="shared" si="269"/>
        <v>0</v>
      </c>
      <c r="AB243" s="320">
        <f t="shared" si="261"/>
        <v>0</v>
      </c>
      <c r="AC243" s="309">
        <f t="shared" si="262"/>
        <v>0</v>
      </c>
      <c r="AD243" s="319">
        <f t="shared" si="244"/>
        <v>0</v>
      </c>
      <c r="AE243" s="326">
        <f t="shared" si="270"/>
        <v>0</v>
      </c>
      <c r="AF243" s="320">
        <f t="shared" si="271"/>
        <v>0</v>
      </c>
      <c r="AG243" s="173">
        <f t="shared" si="263"/>
        <v>0</v>
      </c>
      <c r="AH243" s="309">
        <f t="shared" si="264"/>
        <v>0</v>
      </c>
      <c r="AI243" s="318">
        <f t="shared" si="260"/>
        <v>5795766.4749999987</v>
      </c>
      <c r="AJ243" s="319">
        <f t="shared" si="260"/>
        <v>0</v>
      </c>
      <c r="AK243" s="319">
        <f t="shared" si="260"/>
        <v>0</v>
      </c>
      <c r="AL243" s="320">
        <f t="shared" si="265"/>
        <v>0</v>
      </c>
      <c r="AM243" s="309">
        <f t="shared" si="266"/>
        <v>0</v>
      </c>
      <c r="AN243" s="319">
        <f t="shared" si="272"/>
        <v>0</v>
      </c>
      <c r="AO243" s="319">
        <f t="shared" si="273"/>
        <v>0</v>
      </c>
      <c r="AP243" s="319">
        <f t="shared" si="267"/>
        <v>0</v>
      </c>
      <c r="AQ243" s="173">
        <f t="shared" si="249"/>
        <v>0</v>
      </c>
      <c r="AR243" s="309">
        <f t="shared" si="268"/>
        <v>0</v>
      </c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 s="7"/>
      <c r="BH243" s="7"/>
      <c r="BI243" s="7"/>
      <c r="BJ243" s="7"/>
      <c r="BK243" s="7"/>
      <c r="BL243" s="7"/>
      <c r="BN243" s="74"/>
    </row>
    <row r="244" spans="1:66" s="16" customFormat="1" ht="12" customHeight="1" x14ac:dyDescent="0.25">
      <c r="A244" s="192">
        <v>17400021</v>
      </c>
      <c r="B244" s="192" t="str">
        <f t="shared" si="224"/>
        <v>17400021</v>
      </c>
      <c r="C244" s="178" t="s">
        <v>1174</v>
      </c>
      <c r="D244" s="179" t="s">
        <v>1276</v>
      </c>
      <c r="E244" s="179"/>
      <c r="F244" s="195">
        <v>43617</v>
      </c>
      <c r="G244" s="179"/>
      <c r="H244" s="181">
        <v>727281.83</v>
      </c>
      <c r="I244" s="181">
        <v>727281.83</v>
      </c>
      <c r="J244" s="181">
        <v>727281.83</v>
      </c>
      <c r="K244" s="181">
        <v>727281.83</v>
      </c>
      <c r="L244" s="181">
        <v>727281.83</v>
      </c>
      <c r="M244" s="181">
        <v>727281.83</v>
      </c>
      <c r="N244" s="181">
        <v>727281.83</v>
      </c>
      <c r="O244" s="181">
        <v>727281.83</v>
      </c>
      <c r="P244" s="181">
        <v>727281.83</v>
      </c>
      <c r="Q244" s="181">
        <v>727281.83</v>
      </c>
      <c r="R244" s="181">
        <v>727281.83</v>
      </c>
      <c r="S244" s="181">
        <v>727281.83</v>
      </c>
      <c r="T244" s="181">
        <v>727281.83</v>
      </c>
      <c r="U244" s="181"/>
      <c r="V244" s="181">
        <f t="shared" si="259"/>
        <v>727281.83</v>
      </c>
      <c r="W244" s="204"/>
      <c r="X244" s="226"/>
      <c r="Y244" s="409">
        <f t="shared" si="269"/>
        <v>727281.83</v>
      </c>
      <c r="Z244" s="410">
        <f t="shared" si="269"/>
        <v>0</v>
      </c>
      <c r="AA244" s="410">
        <f t="shared" si="269"/>
        <v>0</v>
      </c>
      <c r="AB244" s="411">
        <f t="shared" si="261"/>
        <v>0</v>
      </c>
      <c r="AC244" s="412">
        <f t="shared" si="262"/>
        <v>0</v>
      </c>
      <c r="AD244" s="410">
        <f t="shared" si="244"/>
        <v>0</v>
      </c>
      <c r="AE244" s="413">
        <f t="shared" si="270"/>
        <v>0</v>
      </c>
      <c r="AF244" s="411">
        <f t="shared" si="271"/>
        <v>0</v>
      </c>
      <c r="AG244" s="414">
        <f t="shared" si="263"/>
        <v>0</v>
      </c>
      <c r="AH244" s="412">
        <f t="shared" si="264"/>
        <v>0</v>
      </c>
      <c r="AI244" s="415">
        <f t="shared" si="260"/>
        <v>727281.83</v>
      </c>
      <c r="AJ244" s="410">
        <f t="shared" si="260"/>
        <v>0</v>
      </c>
      <c r="AK244" s="410">
        <f t="shared" si="260"/>
        <v>0</v>
      </c>
      <c r="AL244" s="411">
        <f t="shared" si="265"/>
        <v>0</v>
      </c>
      <c r="AM244" s="412">
        <f t="shared" si="266"/>
        <v>0</v>
      </c>
      <c r="AN244" s="410">
        <f t="shared" si="272"/>
        <v>0</v>
      </c>
      <c r="AO244" s="410">
        <f t="shared" si="273"/>
        <v>0</v>
      </c>
      <c r="AP244" s="410">
        <f t="shared" si="267"/>
        <v>0</v>
      </c>
      <c r="AQ244" s="414">
        <f t="shared" ref="AQ244" si="274">SUM(AN244:AP244)</f>
        <v>0</v>
      </c>
      <c r="AR244" s="412">
        <f t="shared" si="268"/>
        <v>0</v>
      </c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 s="7"/>
      <c r="BH244" s="7"/>
      <c r="BI244" s="7"/>
      <c r="BJ244" s="7"/>
      <c r="BK244" s="7"/>
      <c r="BL244" s="7"/>
      <c r="BN244" s="74"/>
    </row>
    <row r="245" spans="1:66" s="16" customFormat="1" ht="12" customHeight="1" x14ac:dyDescent="0.25">
      <c r="A245" s="192">
        <v>17400041</v>
      </c>
      <c r="B245" s="192" t="str">
        <f t="shared" si="224"/>
        <v>17400041</v>
      </c>
      <c r="C245" s="398" t="s">
        <v>1405</v>
      </c>
      <c r="D245" s="179" t="s">
        <v>158</v>
      </c>
      <c r="E245" s="179"/>
      <c r="F245" s="195">
        <v>44256</v>
      </c>
      <c r="G245" s="179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>
        <v>647209.46</v>
      </c>
      <c r="R245" s="181">
        <v>2052131.13</v>
      </c>
      <c r="S245" s="181">
        <v>2679853.77</v>
      </c>
      <c r="T245" s="181">
        <v>0</v>
      </c>
      <c r="U245" s="181"/>
      <c r="V245" s="181">
        <f t="shared" ref="V245" si="275">(H245+T245+SUM(I245:S245)*2)/24</f>
        <v>448266.1966666666</v>
      </c>
      <c r="W245" s="204"/>
      <c r="X245" s="226"/>
      <c r="Y245" s="409">
        <f t="shared" si="269"/>
        <v>0</v>
      </c>
      <c r="Z245" s="410">
        <f t="shared" si="269"/>
        <v>0</v>
      </c>
      <c r="AA245" s="410">
        <f t="shared" si="269"/>
        <v>0</v>
      </c>
      <c r="AB245" s="411">
        <f t="shared" ref="AB245" si="276">T245-SUM(Y245:AA245)</f>
        <v>0</v>
      </c>
      <c r="AC245" s="412">
        <f t="shared" ref="AC245" si="277">T245-SUM(Y245:AA245)-AB245</f>
        <v>0</v>
      </c>
      <c r="AD245" s="410">
        <f t="shared" si="244"/>
        <v>0</v>
      </c>
      <c r="AE245" s="413">
        <f t="shared" si="270"/>
        <v>0</v>
      </c>
      <c r="AF245" s="411">
        <f t="shared" si="271"/>
        <v>0</v>
      </c>
      <c r="AG245" s="414">
        <f t="shared" ref="AG245" si="278">SUM(AD245:AF245)</f>
        <v>0</v>
      </c>
      <c r="AH245" s="412">
        <f t="shared" ref="AH245" si="279">AG245-AB245</f>
        <v>0</v>
      </c>
      <c r="AI245" s="415">
        <f t="shared" si="260"/>
        <v>0</v>
      </c>
      <c r="AJ245" s="410">
        <f t="shared" si="260"/>
        <v>0</v>
      </c>
      <c r="AK245" s="410">
        <f t="shared" si="260"/>
        <v>0</v>
      </c>
      <c r="AL245" s="411">
        <f t="shared" ref="AL245" si="280">V245-SUM(AI245:AK245)</f>
        <v>448266.1966666666</v>
      </c>
      <c r="AM245" s="412">
        <f t="shared" ref="AM245" si="281">V245-SUM(AI245:AK245)-AL245</f>
        <v>0</v>
      </c>
      <c r="AN245" s="410">
        <f t="shared" si="272"/>
        <v>0</v>
      </c>
      <c r="AO245" s="410">
        <f t="shared" si="273"/>
        <v>0</v>
      </c>
      <c r="AP245" s="410">
        <f t="shared" si="267"/>
        <v>448266.1966666666</v>
      </c>
      <c r="AQ245" s="414">
        <f t="shared" ref="AQ245" si="282">SUM(AN245:AP245)</f>
        <v>448266.1966666666</v>
      </c>
      <c r="AR245" s="412">
        <f t="shared" ref="AR245" si="283">AQ245-AL245</f>
        <v>0</v>
      </c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 s="7"/>
      <c r="BH245" s="7"/>
      <c r="BI245" s="7"/>
      <c r="BJ245" s="7"/>
      <c r="BK245" s="7"/>
      <c r="BL245" s="7"/>
      <c r="BN245" s="74"/>
    </row>
    <row r="246" spans="1:66" s="16" customFormat="1" ht="12" customHeight="1" x14ac:dyDescent="0.25">
      <c r="A246" s="192">
        <v>17400051</v>
      </c>
      <c r="B246" s="192" t="str">
        <f t="shared" ref="B246" si="284">TEXT(A246,"##")</f>
        <v>17400051</v>
      </c>
      <c r="C246" s="398" t="s">
        <v>1426</v>
      </c>
      <c r="D246" s="179" t="s">
        <v>158</v>
      </c>
      <c r="E246" s="179"/>
      <c r="F246" s="195">
        <v>44348</v>
      </c>
      <c r="G246" s="179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>
        <v>720745.22</v>
      </c>
      <c r="U246" s="181"/>
      <c r="V246" s="181">
        <f t="shared" ref="V246" si="285">(H246+T246+SUM(I246:S246)*2)/24</f>
        <v>30031.050833333331</v>
      </c>
      <c r="W246" s="204"/>
      <c r="X246" s="226"/>
      <c r="Y246" s="409">
        <f t="shared" si="269"/>
        <v>0</v>
      </c>
      <c r="Z246" s="410">
        <f t="shared" si="269"/>
        <v>0</v>
      </c>
      <c r="AA246" s="410">
        <f t="shared" si="269"/>
        <v>0</v>
      </c>
      <c r="AB246" s="411">
        <f t="shared" ref="AB246" si="286">T246-SUM(Y246:AA246)</f>
        <v>720745.22</v>
      </c>
      <c r="AC246" s="412">
        <f t="shared" ref="AC246" si="287">T246-SUM(Y246:AA246)-AB246</f>
        <v>0</v>
      </c>
      <c r="AD246" s="410">
        <f t="shared" si="244"/>
        <v>0</v>
      </c>
      <c r="AE246" s="413">
        <f t="shared" si="270"/>
        <v>0</v>
      </c>
      <c r="AF246" s="411">
        <f t="shared" si="271"/>
        <v>720745.22</v>
      </c>
      <c r="AG246" s="414">
        <f t="shared" ref="AG246" si="288">SUM(AD246:AF246)</f>
        <v>720745.22</v>
      </c>
      <c r="AH246" s="412">
        <f t="shared" ref="AH246" si="289">AG246-AB246</f>
        <v>0</v>
      </c>
      <c r="AI246" s="415">
        <f t="shared" si="260"/>
        <v>0</v>
      </c>
      <c r="AJ246" s="410">
        <f t="shared" si="260"/>
        <v>0</v>
      </c>
      <c r="AK246" s="410">
        <f t="shared" si="260"/>
        <v>0</v>
      </c>
      <c r="AL246" s="411">
        <f t="shared" ref="AL246" si="290">V246-SUM(AI246:AK246)</f>
        <v>30031.050833333331</v>
      </c>
      <c r="AM246" s="412">
        <f t="shared" ref="AM246" si="291">V246-SUM(AI246:AK246)-AL246</f>
        <v>0</v>
      </c>
      <c r="AN246" s="410">
        <f t="shared" si="272"/>
        <v>0</v>
      </c>
      <c r="AO246" s="410">
        <f t="shared" si="273"/>
        <v>0</v>
      </c>
      <c r="AP246" s="410">
        <f t="shared" si="267"/>
        <v>30031.050833333331</v>
      </c>
      <c r="AQ246" s="414">
        <f t="shared" ref="AQ246" si="292">SUM(AN246:AP246)</f>
        <v>30031.050833333331</v>
      </c>
      <c r="AR246" s="412">
        <f t="shared" ref="AR246" si="293">AQ246-AL246</f>
        <v>0</v>
      </c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 s="7"/>
      <c r="BH246" s="7"/>
      <c r="BI246" s="7"/>
      <c r="BJ246" s="7"/>
      <c r="BK246" s="7"/>
      <c r="BL246" s="7"/>
      <c r="BN246" s="74"/>
    </row>
    <row r="247" spans="1:66" s="16" customFormat="1" ht="12" customHeight="1" x14ac:dyDescent="0.25">
      <c r="A247" s="122">
        <v>17500001</v>
      </c>
      <c r="B247" s="87" t="str">
        <f t="shared" si="224"/>
        <v>17500001</v>
      </c>
      <c r="C247" s="74" t="s">
        <v>676</v>
      </c>
      <c r="D247" s="89" t="s">
        <v>158</v>
      </c>
      <c r="E247" s="89"/>
      <c r="F247" s="74"/>
      <c r="G247" s="89"/>
      <c r="H247" s="75">
        <v>16474973.189999999</v>
      </c>
      <c r="I247" s="75">
        <v>16653989.810000001</v>
      </c>
      <c r="J247" s="75">
        <v>39231937.509999998</v>
      </c>
      <c r="K247" s="75">
        <v>36249630.969999999</v>
      </c>
      <c r="L247" s="75">
        <v>48218724.130000003</v>
      </c>
      <c r="M247" s="75">
        <v>20823743.16</v>
      </c>
      <c r="N247" s="75">
        <v>16861676.600000001</v>
      </c>
      <c r="O247" s="75">
        <v>18655501.710000001</v>
      </c>
      <c r="P247" s="75">
        <v>25453163.809999999</v>
      </c>
      <c r="Q247" s="75">
        <v>29853839.149999999</v>
      </c>
      <c r="R247" s="75">
        <v>62238115.259999998</v>
      </c>
      <c r="S247" s="75">
        <v>65876926.490000002</v>
      </c>
      <c r="T247" s="75">
        <v>96796532.799999997</v>
      </c>
      <c r="U247" s="75"/>
      <c r="V247" s="75">
        <f t="shared" si="259"/>
        <v>36396083.466250002</v>
      </c>
      <c r="W247" s="81"/>
      <c r="X247" s="80"/>
      <c r="Y247" s="92">
        <f t="shared" si="269"/>
        <v>0</v>
      </c>
      <c r="Z247" s="319">
        <f t="shared" si="269"/>
        <v>0</v>
      </c>
      <c r="AA247" s="319">
        <f t="shared" si="269"/>
        <v>0</v>
      </c>
      <c r="AB247" s="320">
        <f t="shared" si="261"/>
        <v>96796532.799999997</v>
      </c>
      <c r="AC247" s="309">
        <f t="shared" si="262"/>
        <v>0</v>
      </c>
      <c r="AD247" s="319">
        <f t="shared" si="244"/>
        <v>0</v>
      </c>
      <c r="AE247" s="326">
        <f t="shared" si="270"/>
        <v>0</v>
      </c>
      <c r="AF247" s="320">
        <f t="shared" si="271"/>
        <v>96796532.799999997</v>
      </c>
      <c r="AG247" s="173">
        <f t="shared" si="263"/>
        <v>96796532.799999997</v>
      </c>
      <c r="AH247" s="309">
        <f t="shared" si="264"/>
        <v>0</v>
      </c>
      <c r="AI247" s="318">
        <f t="shared" si="260"/>
        <v>0</v>
      </c>
      <c r="AJ247" s="319">
        <f t="shared" si="260"/>
        <v>0</v>
      </c>
      <c r="AK247" s="319">
        <f t="shared" si="260"/>
        <v>0</v>
      </c>
      <c r="AL247" s="320">
        <f t="shared" si="265"/>
        <v>36396083.466250002</v>
      </c>
      <c r="AM247" s="309">
        <f t="shared" si="266"/>
        <v>0</v>
      </c>
      <c r="AN247" s="319">
        <f t="shared" si="272"/>
        <v>0</v>
      </c>
      <c r="AO247" s="319">
        <f t="shared" si="273"/>
        <v>0</v>
      </c>
      <c r="AP247" s="319">
        <f t="shared" si="267"/>
        <v>36396083.466250002</v>
      </c>
      <c r="AQ247" s="173">
        <f t="shared" si="249"/>
        <v>36396083.466250002</v>
      </c>
      <c r="AR247" s="309">
        <f t="shared" si="268"/>
        <v>0</v>
      </c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 s="7"/>
      <c r="BH247" s="7"/>
      <c r="BI247" s="7"/>
      <c r="BJ247" s="7"/>
      <c r="BK247" s="7"/>
      <c r="BL247" s="7"/>
      <c r="BN247" s="74"/>
    </row>
    <row r="248" spans="1:66" s="16" customFormat="1" ht="12" customHeight="1" x14ac:dyDescent="0.25">
      <c r="A248" s="122">
        <v>17500002</v>
      </c>
      <c r="B248" s="87" t="str">
        <f t="shared" si="224"/>
        <v>17500002</v>
      </c>
      <c r="C248" s="74" t="s">
        <v>672</v>
      </c>
      <c r="D248" s="89" t="s">
        <v>158</v>
      </c>
      <c r="E248" s="89"/>
      <c r="F248" s="74"/>
      <c r="G248" s="89"/>
      <c r="H248" s="75">
        <v>10943840.640000001</v>
      </c>
      <c r="I248" s="75">
        <v>15310118.539999999</v>
      </c>
      <c r="J248" s="75">
        <v>42063404.539999999</v>
      </c>
      <c r="K248" s="75">
        <v>37426805.299999997</v>
      </c>
      <c r="L248" s="75">
        <v>53745708.390000001</v>
      </c>
      <c r="M248" s="75">
        <v>19366454.579999998</v>
      </c>
      <c r="N248" s="75">
        <v>16153148.4</v>
      </c>
      <c r="O248" s="75">
        <v>18794990.510000002</v>
      </c>
      <c r="P248" s="75">
        <v>27072678.609999999</v>
      </c>
      <c r="Q248" s="75">
        <v>17366934.710000001</v>
      </c>
      <c r="R248" s="75">
        <v>30539010.18</v>
      </c>
      <c r="S248" s="75">
        <v>32732490.370000001</v>
      </c>
      <c r="T248" s="75">
        <v>53573553.670000002</v>
      </c>
      <c r="U248" s="75"/>
      <c r="V248" s="75">
        <f t="shared" si="259"/>
        <v>28569203.440416664</v>
      </c>
      <c r="W248" s="81"/>
      <c r="X248" s="80"/>
      <c r="Y248" s="92">
        <f t="shared" si="269"/>
        <v>0</v>
      </c>
      <c r="Z248" s="319">
        <f t="shared" si="269"/>
        <v>0</v>
      </c>
      <c r="AA248" s="319">
        <f t="shared" si="269"/>
        <v>0</v>
      </c>
      <c r="AB248" s="320">
        <f t="shared" si="261"/>
        <v>53573553.670000002</v>
      </c>
      <c r="AC248" s="309">
        <f t="shared" si="262"/>
        <v>0</v>
      </c>
      <c r="AD248" s="319">
        <f t="shared" si="244"/>
        <v>0</v>
      </c>
      <c r="AE248" s="326">
        <f t="shared" si="270"/>
        <v>0</v>
      </c>
      <c r="AF248" s="320">
        <f t="shared" si="271"/>
        <v>53573553.670000002</v>
      </c>
      <c r="AG248" s="173">
        <f t="shared" si="263"/>
        <v>53573553.670000002</v>
      </c>
      <c r="AH248" s="309">
        <f t="shared" si="264"/>
        <v>0</v>
      </c>
      <c r="AI248" s="318">
        <f t="shared" si="260"/>
        <v>0</v>
      </c>
      <c r="AJ248" s="319">
        <f t="shared" si="260"/>
        <v>0</v>
      </c>
      <c r="AK248" s="319">
        <f t="shared" si="260"/>
        <v>0</v>
      </c>
      <c r="AL248" s="320">
        <f t="shared" si="265"/>
        <v>28569203.440416664</v>
      </c>
      <c r="AM248" s="309">
        <f t="shared" si="266"/>
        <v>0</v>
      </c>
      <c r="AN248" s="319">
        <f t="shared" si="272"/>
        <v>0</v>
      </c>
      <c r="AO248" s="319">
        <f t="shared" si="273"/>
        <v>0</v>
      </c>
      <c r="AP248" s="319">
        <f t="shared" si="267"/>
        <v>28569203.440416664</v>
      </c>
      <c r="AQ248" s="173">
        <f t="shared" si="249"/>
        <v>28569203.440416664</v>
      </c>
      <c r="AR248" s="309">
        <f t="shared" si="268"/>
        <v>0</v>
      </c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 s="7"/>
      <c r="BH248" s="7"/>
      <c r="BI248" s="7"/>
      <c r="BJ248" s="7"/>
      <c r="BK248" s="7"/>
      <c r="BL248" s="7"/>
      <c r="BN248" s="74"/>
    </row>
    <row r="249" spans="1:66" s="16" customFormat="1" ht="12" customHeight="1" x14ac:dyDescent="0.25">
      <c r="A249" s="122">
        <v>17500011</v>
      </c>
      <c r="B249" s="87" t="str">
        <f t="shared" si="224"/>
        <v>17500011</v>
      </c>
      <c r="C249" s="74" t="s">
        <v>677</v>
      </c>
      <c r="D249" s="89" t="s">
        <v>158</v>
      </c>
      <c r="E249" s="89"/>
      <c r="F249" s="74"/>
      <c r="G249" s="89"/>
      <c r="H249" s="75">
        <v>3812775.71</v>
      </c>
      <c r="I249" s="75">
        <v>7028289.4500000002</v>
      </c>
      <c r="J249" s="75">
        <v>13119604.039999999</v>
      </c>
      <c r="K249" s="75">
        <v>12625810.18</v>
      </c>
      <c r="L249" s="75">
        <v>20936383.809999999</v>
      </c>
      <c r="M249" s="75">
        <v>10816802.060000001</v>
      </c>
      <c r="N249" s="75">
        <v>5681725.4900000002</v>
      </c>
      <c r="O249" s="75">
        <v>4218069.3499999996</v>
      </c>
      <c r="P249" s="75">
        <v>3440002</v>
      </c>
      <c r="Q249" s="75">
        <v>2511928.2999999998</v>
      </c>
      <c r="R249" s="75">
        <v>3687005.62</v>
      </c>
      <c r="S249" s="75">
        <v>5241101.25</v>
      </c>
      <c r="T249" s="75">
        <v>8141667.5999999996</v>
      </c>
      <c r="U249" s="75"/>
      <c r="V249" s="75">
        <f t="shared" si="259"/>
        <v>7940328.6004166668</v>
      </c>
      <c r="W249" s="81"/>
      <c r="X249" s="80"/>
      <c r="Y249" s="92">
        <f t="shared" si="269"/>
        <v>0</v>
      </c>
      <c r="Z249" s="319">
        <f t="shared" si="269"/>
        <v>0</v>
      </c>
      <c r="AA249" s="319">
        <f t="shared" si="269"/>
        <v>0</v>
      </c>
      <c r="AB249" s="320">
        <f t="shared" si="261"/>
        <v>8141667.5999999996</v>
      </c>
      <c r="AC249" s="309">
        <f t="shared" si="262"/>
        <v>0</v>
      </c>
      <c r="AD249" s="319">
        <f t="shared" si="244"/>
        <v>0</v>
      </c>
      <c r="AE249" s="326">
        <f t="shared" si="270"/>
        <v>0</v>
      </c>
      <c r="AF249" s="320">
        <f t="shared" si="271"/>
        <v>8141667.5999999996</v>
      </c>
      <c r="AG249" s="173">
        <f t="shared" si="263"/>
        <v>8141667.5999999996</v>
      </c>
      <c r="AH249" s="309">
        <f t="shared" si="264"/>
        <v>0</v>
      </c>
      <c r="AI249" s="318">
        <f t="shared" si="260"/>
        <v>0</v>
      </c>
      <c r="AJ249" s="319">
        <f t="shared" si="260"/>
        <v>0</v>
      </c>
      <c r="AK249" s="319">
        <f t="shared" si="260"/>
        <v>0</v>
      </c>
      <c r="AL249" s="320">
        <f t="shared" si="265"/>
        <v>7940328.6004166668</v>
      </c>
      <c r="AM249" s="309">
        <f t="shared" si="266"/>
        <v>0</v>
      </c>
      <c r="AN249" s="319">
        <f t="shared" si="272"/>
        <v>0</v>
      </c>
      <c r="AO249" s="319">
        <f t="shared" si="273"/>
        <v>0</v>
      </c>
      <c r="AP249" s="319">
        <f t="shared" si="267"/>
        <v>7940328.6004166668</v>
      </c>
      <c r="AQ249" s="173">
        <f t="shared" si="249"/>
        <v>7940328.6004166668</v>
      </c>
      <c r="AR249" s="309">
        <f t="shared" si="268"/>
        <v>0</v>
      </c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 s="7"/>
      <c r="BH249" s="7"/>
      <c r="BI249" s="7"/>
      <c r="BJ249" s="7"/>
      <c r="BK249" s="7"/>
      <c r="BL249" s="7"/>
      <c r="BN249" s="74"/>
    </row>
    <row r="250" spans="1:66" s="16" customFormat="1" ht="12" customHeight="1" x14ac:dyDescent="0.25">
      <c r="A250" s="122">
        <v>17500012</v>
      </c>
      <c r="B250" s="87" t="str">
        <f t="shared" si="224"/>
        <v>17500012</v>
      </c>
      <c r="C250" s="74" t="s">
        <v>673</v>
      </c>
      <c r="D250" s="89" t="s">
        <v>158</v>
      </c>
      <c r="E250" s="89"/>
      <c r="F250" s="74"/>
      <c r="G250" s="89"/>
      <c r="H250" s="75">
        <v>3310783.13</v>
      </c>
      <c r="I250" s="75">
        <v>5801798.71</v>
      </c>
      <c r="J250" s="75">
        <v>8512840.8499999996</v>
      </c>
      <c r="K250" s="75">
        <v>7801948.1900000004</v>
      </c>
      <c r="L250" s="75">
        <v>11258733.75</v>
      </c>
      <c r="M250" s="75">
        <v>5427807.6399999997</v>
      </c>
      <c r="N250" s="75">
        <v>3123395.05</v>
      </c>
      <c r="O250" s="75">
        <v>3065298.17</v>
      </c>
      <c r="P250" s="75">
        <v>2528679.4900000002</v>
      </c>
      <c r="Q250" s="75">
        <v>2413020.7400000002</v>
      </c>
      <c r="R250" s="75">
        <v>3906804.76</v>
      </c>
      <c r="S250" s="75">
        <v>5818622.0800000001</v>
      </c>
      <c r="T250" s="75">
        <v>9706093.9000000004</v>
      </c>
      <c r="U250" s="75"/>
      <c r="V250" s="75">
        <f t="shared" si="259"/>
        <v>5513948.9954166664</v>
      </c>
      <c r="W250" s="81"/>
      <c r="X250" s="80"/>
      <c r="Y250" s="92">
        <f t="shared" si="269"/>
        <v>0</v>
      </c>
      <c r="Z250" s="319">
        <f t="shared" si="269"/>
        <v>0</v>
      </c>
      <c r="AA250" s="319">
        <f t="shared" si="269"/>
        <v>0</v>
      </c>
      <c r="AB250" s="320">
        <f t="shared" si="261"/>
        <v>9706093.9000000004</v>
      </c>
      <c r="AC250" s="309">
        <f t="shared" si="262"/>
        <v>0</v>
      </c>
      <c r="AD250" s="319">
        <f t="shared" ref="AD250:AD292" si="294">IF($D250=AD$5,$T250,IF($D250=AD$4, $T250*$AK$1,0))</f>
        <v>0</v>
      </c>
      <c r="AE250" s="326">
        <f t="shared" si="270"/>
        <v>0</v>
      </c>
      <c r="AF250" s="320">
        <f t="shared" si="271"/>
        <v>9706093.9000000004</v>
      </c>
      <c r="AG250" s="173">
        <f t="shared" si="263"/>
        <v>9706093.9000000004</v>
      </c>
      <c r="AH250" s="309">
        <f t="shared" si="264"/>
        <v>0</v>
      </c>
      <c r="AI250" s="318">
        <f t="shared" si="260"/>
        <v>0</v>
      </c>
      <c r="AJ250" s="319">
        <f t="shared" si="260"/>
        <v>0</v>
      </c>
      <c r="AK250" s="319">
        <f t="shared" si="260"/>
        <v>0</v>
      </c>
      <c r="AL250" s="320">
        <f t="shared" si="265"/>
        <v>5513948.9954166664</v>
      </c>
      <c r="AM250" s="309">
        <f t="shared" si="266"/>
        <v>0</v>
      </c>
      <c r="AN250" s="319">
        <f t="shared" si="272"/>
        <v>0</v>
      </c>
      <c r="AO250" s="319">
        <f t="shared" si="273"/>
        <v>0</v>
      </c>
      <c r="AP250" s="319">
        <f t="shared" si="267"/>
        <v>5513948.9954166664</v>
      </c>
      <c r="AQ250" s="173">
        <f t="shared" si="249"/>
        <v>5513948.9954166664</v>
      </c>
      <c r="AR250" s="309">
        <f t="shared" si="268"/>
        <v>0</v>
      </c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 s="7"/>
      <c r="BH250" s="7"/>
      <c r="BI250" s="7"/>
      <c r="BJ250" s="7"/>
      <c r="BK250" s="7"/>
      <c r="BL250" s="7"/>
      <c r="BN250" s="74"/>
    </row>
    <row r="251" spans="1:66" s="16" customFormat="1" ht="12" customHeight="1" x14ac:dyDescent="0.25">
      <c r="A251" s="122">
        <v>18100093</v>
      </c>
      <c r="B251" s="87" t="str">
        <f t="shared" si="224"/>
        <v>18100093</v>
      </c>
      <c r="C251" s="74" t="s">
        <v>233</v>
      </c>
      <c r="D251" s="89" t="s">
        <v>1040</v>
      </c>
      <c r="E251" s="89"/>
      <c r="F251" s="74"/>
      <c r="G251" s="89"/>
      <c r="H251" s="75">
        <v>24191.66</v>
      </c>
      <c r="I251" s="75">
        <v>23819.49</v>
      </c>
      <c r="J251" s="75">
        <v>23447.32</v>
      </c>
      <c r="K251" s="75">
        <v>23075.15</v>
      </c>
      <c r="L251" s="75">
        <v>22702.98</v>
      </c>
      <c r="M251" s="75">
        <v>22330.81</v>
      </c>
      <c r="N251" s="75">
        <v>21958.639999999999</v>
      </c>
      <c r="O251" s="75">
        <v>21586.47</v>
      </c>
      <c r="P251" s="75">
        <v>21214.3</v>
      </c>
      <c r="Q251" s="75">
        <v>20842.13</v>
      </c>
      <c r="R251" s="75">
        <v>20469.96</v>
      </c>
      <c r="S251" s="75">
        <v>20097.79</v>
      </c>
      <c r="T251" s="75">
        <v>19725.62</v>
      </c>
      <c r="U251" s="75"/>
      <c r="V251" s="75">
        <f t="shared" si="259"/>
        <v>21958.639999999999</v>
      </c>
      <c r="W251" s="81"/>
      <c r="X251" s="80"/>
      <c r="Y251" s="92">
        <f t="shared" si="269"/>
        <v>0</v>
      </c>
      <c r="Z251" s="319">
        <f t="shared" si="269"/>
        <v>0</v>
      </c>
      <c r="AA251" s="319">
        <f t="shared" si="269"/>
        <v>19725.62</v>
      </c>
      <c r="AB251" s="320">
        <f t="shared" si="261"/>
        <v>0</v>
      </c>
      <c r="AC251" s="309">
        <f t="shared" si="262"/>
        <v>0</v>
      </c>
      <c r="AD251" s="319">
        <f t="shared" si="294"/>
        <v>0</v>
      </c>
      <c r="AE251" s="326">
        <f t="shared" si="270"/>
        <v>0</v>
      </c>
      <c r="AF251" s="320">
        <f t="shared" si="271"/>
        <v>0</v>
      </c>
      <c r="AG251" s="173">
        <f t="shared" si="263"/>
        <v>0</v>
      </c>
      <c r="AH251" s="309">
        <f t="shared" si="264"/>
        <v>0</v>
      </c>
      <c r="AI251" s="318">
        <f t="shared" si="260"/>
        <v>0</v>
      </c>
      <c r="AJ251" s="319">
        <f t="shared" si="260"/>
        <v>0</v>
      </c>
      <c r="AK251" s="319">
        <f t="shared" si="260"/>
        <v>21958.639999999999</v>
      </c>
      <c r="AL251" s="320">
        <f t="shared" si="265"/>
        <v>0</v>
      </c>
      <c r="AM251" s="309">
        <f t="shared" si="266"/>
        <v>0</v>
      </c>
      <c r="AN251" s="319">
        <f t="shared" si="272"/>
        <v>0</v>
      </c>
      <c r="AO251" s="319">
        <f t="shared" si="273"/>
        <v>0</v>
      </c>
      <c r="AP251" s="319">
        <f t="shared" si="267"/>
        <v>0</v>
      </c>
      <c r="AQ251" s="173">
        <f t="shared" si="249"/>
        <v>0</v>
      </c>
      <c r="AR251" s="309">
        <f t="shared" si="268"/>
        <v>0</v>
      </c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 s="7"/>
      <c r="BH251" s="7"/>
      <c r="BI251" s="7"/>
      <c r="BJ251" s="7"/>
      <c r="BK251" s="7"/>
      <c r="BL251" s="7"/>
      <c r="BN251" s="74"/>
    </row>
    <row r="252" spans="1:66" s="16" customFormat="1" ht="12" customHeight="1" x14ac:dyDescent="0.25">
      <c r="A252" s="122">
        <v>18100203</v>
      </c>
      <c r="B252" s="87" t="str">
        <f t="shared" ref="B252:B295" si="295">TEXT(A252,"##")</f>
        <v>18100203</v>
      </c>
      <c r="C252" s="74" t="s">
        <v>219</v>
      </c>
      <c r="D252" s="89" t="s">
        <v>1040</v>
      </c>
      <c r="E252" s="89"/>
      <c r="F252" s="74"/>
      <c r="G252" s="89"/>
      <c r="H252" s="75">
        <v>1223418.8</v>
      </c>
      <c r="I252" s="75">
        <v>1216584.05</v>
      </c>
      <c r="J252" s="75">
        <v>1209749.3</v>
      </c>
      <c r="K252" s="75">
        <v>1202914.55</v>
      </c>
      <c r="L252" s="75">
        <v>1196079.8</v>
      </c>
      <c r="M252" s="75">
        <v>1189245.05</v>
      </c>
      <c r="N252" s="75">
        <v>1182410.3</v>
      </c>
      <c r="O252" s="75">
        <v>1175575.55</v>
      </c>
      <c r="P252" s="75">
        <v>1168740.8</v>
      </c>
      <c r="Q252" s="75">
        <v>1161906.05</v>
      </c>
      <c r="R252" s="75">
        <v>1155071.3</v>
      </c>
      <c r="S252" s="75">
        <v>1148236.55</v>
      </c>
      <c r="T252" s="75">
        <v>1141401.8</v>
      </c>
      <c r="U252" s="75"/>
      <c r="V252" s="75">
        <f t="shared" si="259"/>
        <v>1182410.3000000003</v>
      </c>
      <c r="W252" s="81"/>
      <c r="X252" s="80"/>
      <c r="Y252" s="92">
        <f t="shared" si="269"/>
        <v>0</v>
      </c>
      <c r="Z252" s="319">
        <f t="shared" si="269"/>
        <v>0</v>
      </c>
      <c r="AA252" s="319">
        <f t="shared" si="269"/>
        <v>1141401.8</v>
      </c>
      <c r="AB252" s="320">
        <f t="shared" si="261"/>
        <v>0</v>
      </c>
      <c r="AC252" s="309">
        <f t="shared" si="262"/>
        <v>0</v>
      </c>
      <c r="AD252" s="319">
        <f t="shared" si="294"/>
        <v>0</v>
      </c>
      <c r="AE252" s="326">
        <f t="shared" si="270"/>
        <v>0</v>
      </c>
      <c r="AF252" s="320">
        <f t="shared" si="271"/>
        <v>0</v>
      </c>
      <c r="AG252" s="173">
        <f t="shared" si="263"/>
        <v>0</v>
      </c>
      <c r="AH252" s="309">
        <f t="shared" si="264"/>
        <v>0</v>
      </c>
      <c r="AI252" s="318">
        <f t="shared" si="260"/>
        <v>0</v>
      </c>
      <c r="AJ252" s="319">
        <f t="shared" si="260"/>
        <v>0</v>
      </c>
      <c r="AK252" s="319">
        <f t="shared" si="260"/>
        <v>1182410.3000000003</v>
      </c>
      <c r="AL252" s="320">
        <f t="shared" si="265"/>
        <v>0</v>
      </c>
      <c r="AM252" s="309">
        <f t="shared" si="266"/>
        <v>0</v>
      </c>
      <c r="AN252" s="319">
        <f t="shared" si="272"/>
        <v>0</v>
      </c>
      <c r="AO252" s="319">
        <f t="shared" si="273"/>
        <v>0</v>
      </c>
      <c r="AP252" s="319">
        <f t="shared" si="267"/>
        <v>0</v>
      </c>
      <c r="AQ252" s="173">
        <f t="shared" si="249"/>
        <v>0</v>
      </c>
      <c r="AR252" s="309">
        <f t="shared" si="268"/>
        <v>0</v>
      </c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 s="7"/>
      <c r="BH252" s="7"/>
      <c r="BI252" s="7"/>
      <c r="BJ252" s="7"/>
      <c r="BK252" s="7"/>
      <c r="BL252" s="7"/>
      <c r="BN252" s="74"/>
    </row>
    <row r="253" spans="1:66" s="16" customFormat="1" ht="12" customHeight="1" x14ac:dyDescent="0.25">
      <c r="A253" s="122">
        <v>18100213</v>
      </c>
      <c r="B253" s="87" t="str">
        <f t="shared" si="295"/>
        <v>18100213</v>
      </c>
      <c r="C253" s="74" t="s">
        <v>841</v>
      </c>
      <c r="D253" s="89" t="s">
        <v>1040</v>
      </c>
      <c r="E253" s="89"/>
      <c r="F253" s="74"/>
      <c r="G253" s="89"/>
      <c r="H253" s="75">
        <v>3833756.36</v>
      </c>
      <c r="I253" s="75">
        <v>3820891.41</v>
      </c>
      <c r="J253" s="75">
        <v>3808026.46</v>
      </c>
      <c r="K253" s="75">
        <v>3795161.51</v>
      </c>
      <c r="L253" s="75">
        <v>3782296.56</v>
      </c>
      <c r="M253" s="75">
        <v>3769431.61</v>
      </c>
      <c r="N253" s="75">
        <v>3756566.66</v>
      </c>
      <c r="O253" s="75">
        <v>3743701.71</v>
      </c>
      <c r="P253" s="75">
        <v>3730836.76</v>
      </c>
      <c r="Q253" s="75">
        <v>3717971.81</v>
      </c>
      <c r="R253" s="75">
        <v>3705106.86</v>
      </c>
      <c r="S253" s="75">
        <v>3692241.91</v>
      </c>
      <c r="T253" s="75">
        <v>3679376.96</v>
      </c>
      <c r="U253" s="75"/>
      <c r="V253" s="75">
        <f t="shared" si="259"/>
        <v>3756566.66</v>
      </c>
      <c r="W253" s="81"/>
      <c r="X253" s="80"/>
      <c r="Y253" s="92">
        <f t="shared" si="269"/>
        <v>0</v>
      </c>
      <c r="Z253" s="319">
        <f t="shared" si="269"/>
        <v>0</v>
      </c>
      <c r="AA253" s="319">
        <f t="shared" si="269"/>
        <v>3679376.96</v>
      </c>
      <c r="AB253" s="320">
        <f t="shared" si="261"/>
        <v>0</v>
      </c>
      <c r="AC253" s="309">
        <f t="shared" si="262"/>
        <v>0</v>
      </c>
      <c r="AD253" s="319">
        <f t="shared" si="294"/>
        <v>0</v>
      </c>
      <c r="AE253" s="326">
        <f t="shared" si="270"/>
        <v>0</v>
      </c>
      <c r="AF253" s="320">
        <f t="shared" si="271"/>
        <v>0</v>
      </c>
      <c r="AG253" s="173">
        <f t="shared" si="263"/>
        <v>0</v>
      </c>
      <c r="AH253" s="309">
        <f t="shared" si="264"/>
        <v>0</v>
      </c>
      <c r="AI253" s="318">
        <f t="shared" si="260"/>
        <v>0</v>
      </c>
      <c r="AJ253" s="319">
        <f t="shared" si="260"/>
        <v>0</v>
      </c>
      <c r="AK253" s="319">
        <f t="shared" si="260"/>
        <v>3756566.66</v>
      </c>
      <c r="AL253" s="320">
        <f t="shared" si="265"/>
        <v>0</v>
      </c>
      <c r="AM253" s="309">
        <f t="shared" si="266"/>
        <v>0</v>
      </c>
      <c r="AN253" s="319">
        <f t="shared" si="272"/>
        <v>0</v>
      </c>
      <c r="AO253" s="319">
        <f t="shared" si="273"/>
        <v>0</v>
      </c>
      <c r="AP253" s="319">
        <f t="shared" si="267"/>
        <v>0</v>
      </c>
      <c r="AQ253" s="173">
        <f t="shared" si="249"/>
        <v>0</v>
      </c>
      <c r="AR253" s="309">
        <f t="shared" si="268"/>
        <v>0</v>
      </c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 s="7"/>
      <c r="BH253" s="7"/>
      <c r="BI253" s="7"/>
      <c r="BJ253" s="7"/>
      <c r="BK253" s="7"/>
      <c r="BL253" s="7"/>
      <c r="BN253" s="74"/>
    </row>
    <row r="254" spans="1:66" s="16" customFormat="1" ht="12" customHeight="1" x14ac:dyDescent="0.25">
      <c r="A254" s="122">
        <v>18100223</v>
      </c>
      <c r="B254" s="87" t="str">
        <f t="shared" si="295"/>
        <v>18100223</v>
      </c>
      <c r="C254" s="74" t="s">
        <v>735</v>
      </c>
      <c r="D254" s="89" t="s">
        <v>1040</v>
      </c>
      <c r="E254" s="89"/>
      <c r="F254" s="74"/>
      <c r="G254" s="89"/>
      <c r="H254" s="75">
        <v>882385.6</v>
      </c>
      <c r="I254" s="75">
        <v>875491.96</v>
      </c>
      <c r="J254" s="75">
        <v>868598.32</v>
      </c>
      <c r="K254" s="75">
        <v>861704.68</v>
      </c>
      <c r="L254" s="75">
        <v>854811.04</v>
      </c>
      <c r="M254" s="75">
        <v>847917.4</v>
      </c>
      <c r="N254" s="75">
        <v>841023.76</v>
      </c>
      <c r="O254" s="75">
        <v>834130.12</v>
      </c>
      <c r="P254" s="75">
        <v>827236.48</v>
      </c>
      <c r="Q254" s="75">
        <v>820342.84</v>
      </c>
      <c r="R254" s="75">
        <v>813449.2</v>
      </c>
      <c r="S254" s="75">
        <v>806555.56</v>
      </c>
      <c r="T254" s="75">
        <v>799661.92</v>
      </c>
      <c r="U254" s="75"/>
      <c r="V254" s="75">
        <f t="shared" si="259"/>
        <v>841023.75999999989</v>
      </c>
      <c r="W254" s="81"/>
      <c r="X254" s="80"/>
      <c r="Y254" s="92">
        <f t="shared" si="269"/>
        <v>0</v>
      </c>
      <c r="Z254" s="319">
        <f t="shared" si="269"/>
        <v>0</v>
      </c>
      <c r="AA254" s="319">
        <f t="shared" si="269"/>
        <v>799661.92</v>
      </c>
      <c r="AB254" s="320">
        <f t="shared" si="261"/>
        <v>0</v>
      </c>
      <c r="AC254" s="309">
        <f t="shared" si="262"/>
        <v>0</v>
      </c>
      <c r="AD254" s="319">
        <f t="shared" si="294"/>
        <v>0</v>
      </c>
      <c r="AE254" s="326">
        <f t="shared" si="270"/>
        <v>0</v>
      </c>
      <c r="AF254" s="320">
        <f t="shared" si="271"/>
        <v>0</v>
      </c>
      <c r="AG254" s="173">
        <f t="shared" si="263"/>
        <v>0</v>
      </c>
      <c r="AH254" s="309">
        <f t="shared" si="264"/>
        <v>0</v>
      </c>
      <c r="AI254" s="318">
        <f t="shared" si="260"/>
        <v>0</v>
      </c>
      <c r="AJ254" s="319">
        <f t="shared" si="260"/>
        <v>0</v>
      </c>
      <c r="AK254" s="319">
        <f t="shared" si="260"/>
        <v>841023.75999999989</v>
      </c>
      <c r="AL254" s="320">
        <f t="shared" si="265"/>
        <v>0</v>
      </c>
      <c r="AM254" s="309">
        <f t="shared" si="266"/>
        <v>0</v>
      </c>
      <c r="AN254" s="319">
        <f t="shared" si="272"/>
        <v>0</v>
      </c>
      <c r="AO254" s="319">
        <f t="shared" si="273"/>
        <v>0</v>
      </c>
      <c r="AP254" s="319">
        <f t="shared" si="267"/>
        <v>0</v>
      </c>
      <c r="AQ254" s="173">
        <f t="shared" si="249"/>
        <v>0</v>
      </c>
      <c r="AR254" s="309">
        <f t="shared" si="268"/>
        <v>0</v>
      </c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 s="7"/>
      <c r="BH254" s="7"/>
      <c r="BI254" s="7"/>
      <c r="BJ254" s="7"/>
      <c r="BK254" s="7"/>
      <c r="BL254" s="7"/>
      <c r="BN254" s="74"/>
    </row>
    <row r="255" spans="1:66" s="16" customFormat="1" ht="12" customHeight="1" x14ac:dyDescent="0.25">
      <c r="A255" s="122">
        <v>18100233</v>
      </c>
      <c r="B255" s="87" t="str">
        <f t="shared" si="295"/>
        <v>18100233</v>
      </c>
      <c r="C255" s="74" t="s">
        <v>738</v>
      </c>
      <c r="D255" s="89" t="s">
        <v>1040</v>
      </c>
      <c r="E255" s="89"/>
      <c r="F255" s="74"/>
      <c r="G255" s="89"/>
      <c r="H255" s="75">
        <v>149117.81</v>
      </c>
      <c r="I255" s="75">
        <v>147952.82</v>
      </c>
      <c r="J255" s="75">
        <v>146787.82999999999</v>
      </c>
      <c r="K255" s="75">
        <v>145622.84</v>
      </c>
      <c r="L255" s="75">
        <v>144457.85</v>
      </c>
      <c r="M255" s="75">
        <v>143292.85999999999</v>
      </c>
      <c r="N255" s="75">
        <v>142127.87</v>
      </c>
      <c r="O255" s="75">
        <v>140962.88</v>
      </c>
      <c r="P255" s="75">
        <v>139797.89000000001</v>
      </c>
      <c r="Q255" s="75">
        <v>138632.9</v>
      </c>
      <c r="R255" s="75">
        <v>137467.91</v>
      </c>
      <c r="S255" s="75">
        <v>136302.92000000001</v>
      </c>
      <c r="T255" s="75">
        <v>135137.93</v>
      </c>
      <c r="U255" s="75"/>
      <c r="V255" s="75">
        <f t="shared" si="259"/>
        <v>142127.86999999997</v>
      </c>
      <c r="W255" s="81"/>
      <c r="X255" s="80"/>
      <c r="Y255" s="92">
        <f t="shared" si="269"/>
        <v>0</v>
      </c>
      <c r="Z255" s="319">
        <f t="shared" si="269"/>
        <v>0</v>
      </c>
      <c r="AA255" s="319">
        <f t="shared" si="269"/>
        <v>135137.93</v>
      </c>
      <c r="AB255" s="320">
        <f t="shared" si="261"/>
        <v>0</v>
      </c>
      <c r="AC255" s="309">
        <f t="shared" si="262"/>
        <v>0</v>
      </c>
      <c r="AD255" s="319">
        <f t="shared" si="294"/>
        <v>0</v>
      </c>
      <c r="AE255" s="326">
        <f t="shared" si="270"/>
        <v>0</v>
      </c>
      <c r="AF255" s="320">
        <f t="shared" si="271"/>
        <v>0</v>
      </c>
      <c r="AG255" s="173">
        <f t="shared" si="263"/>
        <v>0</v>
      </c>
      <c r="AH255" s="309">
        <f t="shared" si="264"/>
        <v>0</v>
      </c>
      <c r="AI255" s="318">
        <f t="shared" ref="AI255:AK270" si="296">IF($D255=AI$5,$V255,0)</f>
        <v>0</v>
      </c>
      <c r="AJ255" s="319">
        <f t="shared" si="296"/>
        <v>0</v>
      </c>
      <c r="AK255" s="319">
        <f t="shared" si="296"/>
        <v>142127.86999999997</v>
      </c>
      <c r="AL255" s="320">
        <f t="shared" si="265"/>
        <v>0</v>
      </c>
      <c r="AM255" s="309">
        <f t="shared" si="266"/>
        <v>0</v>
      </c>
      <c r="AN255" s="319">
        <f t="shared" si="272"/>
        <v>0</v>
      </c>
      <c r="AO255" s="319">
        <f t="shared" si="273"/>
        <v>0</v>
      </c>
      <c r="AP255" s="319">
        <f t="shared" si="267"/>
        <v>0</v>
      </c>
      <c r="AQ255" s="173">
        <f t="shared" si="249"/>
        <v>0</v>
      </c>
      <c r="AR255" s="309">
        <f t="shared" si="268"/>
        <v>0</v>
      </c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 s="7"/>
      <c r="BH255" s="7"/>
      <c r="BI255" s="7"/>
      <c r="BJ255" s="7"/>
      <c r="BK255" s="7"/>
      <c r="BL255" s="7"/>
      <c r="BN255" s="74"/>
    </row>
    <row r="256" spans="1:66" s="16" customFormat="1" ht="12" customHeight="1" x14ac:dyDescent="0.25">
      <c r="A256" s="122">
        <v>18100473</v>
      </c>
      <c r="B256" s="87" t="str">
        <f t="shared" si="295"/>
        <v>18100473</v>
      </c>
      <c r="C256" s="74" t="s">
        <v>217</v>
      </c>
      <c r="D256" s="89" t="s">
        <v>1040</v>
      </c>
      <c r="E256" s="89"/>
      <c r="F256" s="74"/>
      <c r="G256" s="89"/>
      <c r="H256" s="75">
        <v>750386.52</v>
      </c>
      <c r="I256" s="75">
        <v>741955.2</v>
      </c>
      <c r="J256" s="75">
        <v>733523.88</v>
      </c>
      <c r="K256" s="75">
        <v>725092.56</v>
      </c>
      <c r="L256" s="75">
        <v>716661.24</v>
      </c>
      <c r="M256" s="75">
        <v>708229.92</v>
      </c>
      <c r="N256" s="75">
        <v>699798.6</v>
      </c>
      <c r="O256" s="75">
        <v>691367.28</v>
      </c>
      <c r="P256" s="75">
        <v>682935.96</v>
      </c>
      <c r="Q256" s="75">
        <v>674504.64</v>
      </c>
      <c r="R256" s="75">
        <v>666073.31999999995</v>
      </c>
      <c r="S256" s="75">
        <v>657642</v>
      </c>
      <c r="T256" s="75">
        <v>649210.68000000005</v>
      </c>
      <c r="U256" s="75"/>
      <c r="V256" s="75">
        <f t="shared" si="259"/>
        <v>699798.6</v>
      </c>
      <c r="W256" s="81"/>
      <c r="X256" s="80"/>
      <c r="Y256" s="92">
        <f t="shared" si="269"/>
        <v>0</v>
      </c>
      <c r="Z256" s="319">
        <f t="shared" si="269"/>
        <v>0</v>
      </c>
      <c r="AA256" s="319">
        <f t="shared" si="269"/>
        <v>649210.68000000005</v>
      </c>
      <c r="AB256" s="320">
        <f t="shared" si="261"/>
        <v>0</v>
      </c>
      <c r="AC256" s="309">
        <f t="shared" si="262"/>
        <v>0</v>
      </c>
      <c r="AD256" s="319">
        <f t="shared" si="294"/>
        <v>0</v>
      </c>
      <c r="AE256" s="326">
        <f t="shared" si="270"/>
        <v>0</v>
      </c>
      <c r="AF256" s="320">
        <f t="shared" si="271"/>
        <v>0</v>
      </c>
      <c r="AG256" s="173">
        <f t="shared" si="263"/>
        <v>0</v>
      </c>
      <c r="AH256" s="309">
        <f t="shared" si="264"/>
        <v>0</v>
      </c>
      <c r="AI256" s="318">
        <f t="shared" si="296"/>
        <v>0</v>
      </c>
      <c r="AJ256" s="319">
        <f t="shared" si="296"/>
        <v>0</v>
      </c>
      <c r="AK256" s="319">
        <f t="shared" si="296"/>
        <v>699798.6</v>
      </c>
      <c r="AL256" s="320">
        <f t="shared" si="265"/>
        <v>0</v>
      </c>
      <c r="AM256" s="309">
        <f t="shared" si="266"/>
        <v>0</v>
      </c>
      <c r="AN256" s="319">
        <f t="shared" si="272"/>
        <v>0</v>
      </c>
      <c r="AO256" s="319">
        <f t="shared" si="273"/>
        <v>0</v>
      </c>
      <c r="AP256" s="319">
        <f t="shared" si="267"/>
        <v>0</v>
      </c>
      <c r="AQ256" s="173">
        <f t="shared" si="249"/>
        <v>0</v>
      </c>
      <c r="AR256" s="309">
        <f t="shared" si="268"/>
        <v>0</v>
      </c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 s="7"/>
      <c r="BH256" s="7"/>
      <c r="BI256" s="7"/>
      <c r="BJ256" s="7"/>
      <c r="BK256" s="7"/>
      <c r="BL256" s="7"/>
      <c r="BN256" s="74"/>
    </row>
    <row r="257" spans="1:66" s="16" customFormat="1" ht="12" customHeight="1" x14ac:dyDescent="0.25">
      <c r="A257" s="122">
        <v>18100493</v>
      </c>
      <c r="B257" s="87" t="str">
        <f t="shared" si="295"/>
        <v>18100493</v>
      </c>
      <c r="C257" s="74" t="s">
        <v>192</v>
      </c>
      <c r="D257" s="89" t="s">
        <v>1040</v>
      </c>
      <c r="E257" s="89"/>
      <c r="F257" s="74"/>
      <c r="G257" s="89"/>
      <c r="H257" s="75">
        <v>276694.78999999998</v>
      </c>
      <c r="I257" s="75">
        <v>274041.92</v>
      </c>
      <c r="J257" s="75">
        <v>271389.05</v>
      </c>
      <c r="K257" s="75">
        <v>268736.18</v>
      </c>
      <c r="L257" s="75">
        <v>266083.31</v>
      </c>
      <c r="M257" s="75">
        <v>263430.44</v>
      </c>
      <c r="N257" s="75">
        <v>260777.57</v>
      </c>
      <c r="O257" s="75">
        <v>258124.7</v>
      </c>
      <c r="P257" s="75">
        <v>255471.83</v>
      </c>
      <c r="Q257" s="75">
        <v>252818.96</v>
      </c>
      <c r="R257" s="75">
        <v>250166.09</v>
      </c>
      <c r="S257" s="75">
        <v>247513.22</v>
      </c>
      <c r="T257" s="75">
        <v>244860.35</v>
      </c>
      <c r="U257" s="75"/>
      <c r="V257" s="75">
        <f t="shared" si="259"/>
        <v>260777.56999999998</v>
      </c>
      <c r="W257" s="81"/>
      <c r="X257" s="80"/>
      <c r="Y257" s="92">
        <f t="shared" si="269"/>
        <v>0</v>
      </c>
      <c r="Z257" s="319">
        <f t="shared" si="269"/>
        <v>0</v>
      </c>
      <c r="AA257" s="319">
        <f t="shared" si="269"/>
        <v>244860.35</v>
      </c>
      <c r="AB257" s="320">
        <f t="shared" si="261"/>
        <v>0</v>
      </c>
      <c r="AC257" s="309">
        <f t="shared" si="262"/>
        <v>0</v>
      </c>
      <c r="AD257" s="319">
        <f t="shared" si="294"/>
        <v>0</v>
      </c>
      <c r="AE257" s="326">
        <f t="shared" si="270"/>
        <v>0</v>
      </c>
      <c r="AF257" s="320">
        <f t="shared" si="271"/>
        <v>0</v>
      </c>
      <c r="AG257" s="173">
        <f t="shared" si="263"/>
        <v>0</v>
      </c>
      <c r="AH257" s="309">
        <f t="shared" si="264"/>
        <v>0</v>
      </c>
      <c r="AI257" s="318">
        <f t="shared" si="296"/>
        <v>0</v>
      </c>
      <c r="AJ257" s="319">
        <f t="shared" si="296"/>
        <v>0</v>
      </c>
      <c r="AK257" s="319">
        <f t="shared" si="296"/>
        <v>260777.56999999998</v>
      </c>
      <c r="AL257" s="320">
        <f t="shared" si="265"/>
        <v>0</v>
      </c>
      <c r="AM257" s="309">
        <f t="shared" si="266"/>
        <v>0</v>
      </c>
      <c r="AN257" s="319">
        <f t="shared" si="272"/>
        <v>0</v>
      </c>
      <c r="AO257" s="319">
        <f t="shared" si="273"/>
        <v>0</v>
      </c>
      <c r="AP257" s="319">
        <f t="shared" si="267"/>
        <v>0</v>
      </c>
      <c r="AQ257" s="173">
        <f t="shared" si="249"/>
        <v>0</v>
      </c>
      <c r="AR257" s="309">
        <f t="shared" si="268"/>
        <v>0</v>
      </c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 s="7"/>
      <c r="BH257" s="7"/>
      <c r="BI257" s="7"/>
      <c r="BJ257" s="7"/>
      <c r="BK257" s="7"/>
      <c r="BL257" s="7"/>
      <c r="BN257" s="74"/>
    </row>
    <row r="258" spans="1:66" s="16" customFormat="1" ht="12" customHeight="1" x14ac:dyDescent="0.25">
      <c r="A258" s="128">
        <v>18100633</v>
      </c>
      <c r="B258" s="145" t="str">
        <f t="shared" si="295"/>
        <v>18100633</v>
      </c>
      <c r="C258" s="74" t="s">
        <v>1083</v>
      </c>
      <c r="D258" s="89" t="s">
        <v>1040</v>
      </c>
      <c r="E258" s="89"/>
      <c r="F258" s="376">
        <v>43268</v>
      </c>
      <c r="G258" s="89"/>
      <c r="H258" s="75">
        <v>1348311.2</v>
      </c>
      <c r="I258" s="75">
        <v>1344286.39</v>
      </c>
      <c r="J258" s="75">
        <v>1340261.58</v>
      </c>
      <c r="K258" s="75">
        <v>1336236.77</v>
      </c>
      <c r="L258" s="75">
        <v>1332211.96</v>
      </c>
      <c r="M258" s="75">
        <v>1328187.1499999999</v>
      </c>
      <c r="N258" s="75">
        <v>1324162.3400000001</v>
      </c>
      <c r="O258" s="75">
        <v>1320137.53</v>
      </c>
      <c r="P258" s="75">
        <v>1316112.72</v>
      </c>
      <c r="Q258" s="75">
        <v>1312087.9099999999</v>
      </c>
      <c r="R258" s="75">
        <v>1308063.1000000001</v>
      </c>
      <c r="S258" s="75">
        <v>1304038.29</v>
      </c>
      <c r="T258" s="75">
        <v>1300013.48</v>
      </c>
      <c r="U258" s="75"/>
      <c r="V258" s="75">
        <f t="shared" si="259"/>
        <v>1324162.3399999999</v>
      </c>
      <c r="W258" s="81"/>
      <c r="X258" s="335"/>
      <c r="Y258" s="92">
        <f t="shared" si="269"/>
        <v>0</v>
      </c>
      <c r="Z258" s="319">
        <f t="shared" si="269"/>
        <v>0</v>
      </c>
      <c r="AA258" s="319">
        <f t="shared" si="269"/>
        <v>1300013.48</v>
      </c>
      <c r="AB258" s="320">
        <f t="shared" si="261"/>
        <v>0</v>
      </c>
      <c r="AC258" s="309">
        <f t="shared" si="262"/>
        <v>0</v>
      </c>
      <c r="AD258" s="319">
        <f t="shared" si="294"/>
        <v>0</v>
      </c>
      <c r="AE258" s="326">
        <f t="shared" si="270"/>
        <v>0</v>
      </c>
      <c r="AF258" s="320">
        <f t="shared" si="271"/>
        <v>0</v>
      </c>
      <c r="AG258" s="173">
        <f t="shared" si="263"/>
        <v>0</v>
      </c>
      <c r="AH258" s="309">
        <f t="shared" si="264"/>
        <v>0</v>
      </c>
      <c r="AI258" s="318">
        <f t="shared" si="296"/>
        <v>0</v>
      </c>
      <c r="AJ258" s="319">
        <f t="shared" si="296"/>
        <v>0</v>
      </c>
      <c r="AK258" s="319">
        <f t="shared" si="296"/>
        <v>1324162.3399999999</v>
      </c>
      <c r="AL258" s="320">
        <f t="shared" si="265"/>
        <v>0</v>
      </c>
      <c r="AM258" s="309">
        <f t="shared" si="266"/>
        <v>0</v>
      </c>
      <c r="AN258" s="319">
        <f t="shared" si="272"/>
        <v>0</v>
      </c>
      <c r="AO258" s="319">
        <f t="shared" si="273"/>
        <v>0</v>
      </c>
      <c r="AP258" s="319">
        <f t="shared" si="267"/>
        <v>0</v>
      </c>
      <c r="AQ258" s="173">
        <f t="shared" si="249"/>
        <v>0</v>
      </c>
      <c r="AR258" s="309">
        <f t="shared" si="268"/>
        <v>0</v>
      </c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 s="7"/>
      <c r="BH258" s="7"/>
      <c r="BI258" s="7"/>
      <c r="BJ258" s="7"/>
      <c r="BK258" s="7"/>
      <c r="BL258" s="7"/>
      <c r="BN258" s="74"/>
    </row>
    <row r="259" spans="1:66" s="16" customFormat="1" ht="12" customHeight="1" x14ac:dyDescent="0.25">
      <c r="A259" s="189">
        <v>18100643</v>
      </c>
      <c r="B259" s="197" t="str">
        <f t="shared" si="295"/>
        <v>18100643</v>
      </c>
      <c r="C259" s="178" t="s">
        <v>1189</v>
      </c>
      <c r="D259" s="179" t="s">
        <v>1040</v>
      </c>
      <c r="E259" s="179"/>
      <c r="F259" s="195">
        <v>43678</v>
      </c>
      <c r="G259" s="179"/>
      <c r="H259" s="181">
        <v>1164075.02</v>
      </c>
      <c r="I259" s="181">
        <v>1160749.0900000001</v>
      </c>
      <c r="J259" s="181">
        <v>1157423.1599999999</v>
      </c>
      <c r="K259" s="181">
        <v>1154097.23</v>
      </c>
      <c r="L259" s="181">
        <v>1150771.3</v>
      </c>
      <c r="M259" s="181">
        <v>1147445.3700000001</v>
      </c>
      <c r="N259" s="181">
        <v>1144119.44</v>
      </c>
      <c r="O259" s="181">
        <v>1140793.51</v>
      </c>
      <c r="P259" s="181">
        <v>1137467.58</v>
      </c>
      <c r="Q259" s="181">
        <v>1134141.6499999999</v>
      </c>
      <c r="R259" s="181">
        <v>1130815.72</v>
      </c>
      <c r="S259" s="181">
        <v>1127489.79</v>
      </c>
      <c r="T259" s="181">
        <v>1124163.8600000001</v>
      </c>
      <c r="U259" s="181"/>
      <c r="V259" s="181">
        <f t="shared" si="259"/>
        <v>1144119.44</v>
      </c>
      <c r="W259" s="204"/>
      <c r="X259" s="226"/>
      <c r="Y259" s="409">
        <f t="shared" si="269"/>
        <v>0</v>
      </c>
      <c r="Z259" s="410">
        <f t="shared" si="269"/>
        <v>0</v>
      </c>
      <c r="AA259" s="410">
        <f t="shared" si="269"/>
        <v>1124163.8600000001</v>
      </c>
      <c r="AB259" s="411">
        <f t="shared" si="261"/>
        <v>0</v>
      </c>
      <c r="AC259" s="412">
        <f t="shared" si="262"/>
        <v>0</v>
      </c>
      <c r="AD259" s="410">
        <f t="shared" si="294"/>
        <v>0</v>
      </c>
      <c r="AE259" s="413">
        <f t="shared" si="270"/>
        <v>0</v>
      </c>
      <c r="AF259" s="411">
        <f t="shared" si="271"/>
        <v>0</v>
      </c>
      <c r="AG259" s="414">
        <f t="shared" si="263"/>
        <v>0</v>
      </c>
      <c r="AH259" s="412">
        <f t="shared" si="264"/>
        <v>0</v>
      </c>
      <c r="AI259" s="415">
        <f t="shared" si="296"/>
        <v>0</v>
      </c>
      <c r="AJ259" s="410">
        <f t="shared" si="296"/>
        <v>0</v>
      </c>
      <c r="AK259" s="410">
        <f t="shared" si="296"/>
        <v>1144119.44</v>
      </c>
      <c r="AL259" s="411">
        <f t="shared" si="265"/>
        <v>0</v>
      </c>
      <c r="AM259" s="412">
        <f t="shared" si="266"/>
        <v>0</v>
      </c>
      <c r="AN259" s="410">
        <f t="shared" si="272"/>
        <v>0</v>
      </c>
      <c r="AO259" s="410">
        <f t="shared" si="273"/>
        <v>0</v>
      </c>
      <c r="AP259" s="410">
        <f t="shared" si="267"/>
        <v>0</v>
      </c>
      <c r="AQ259" s="414">
        <f t="shared" si="249"/>
        <v>0</v>
      </c>
      <c r="AR259" s="412">
        <f t="shared" si="268"/>
        <v>0</v>
      </c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 s="7"/>
      <c r="BH259" s="7"/>
      <c r="BI259" s="7"/>
      <c r="BJ259" s="7"/>
      <c r="BK259" s="7"/>
      <c r="BL259" s="7"/>
      <c r="BN259" s="74"/>
    </row>
    <row r="260" spans="1:66" s="16" customFormat="1" ht="12" customHeight="1" x14ac:dyDescent="0.25">
      <c r="A260" s="122">
        <v>18100663</v>
      </c>
      <c r="B260" s="87" t="str">
        <f t="shared" si="295"/>
        <v>18100663</v>
      </c>
      <c r="C260" s="74" t="s">
        <v>702</v>
      </c>
      <c r="D260" s="89" t="s">
        <v>1040</v>
      </c>
      <c r="E260" s="89"/>
      <c r="F260" s="74"/>
      <c r="G260" s="89"/>
      <c r="H260" s="75">
        <v>145138.44</v>
      </c>
      <c r="I260" s="75">
        <v>139954.93</v>
      </c>
      <c r="J260" s="75">
        <v>134771.42000000001</v>
      </c>
      <c r="K260" s="75">
        <v>129587.91</v>
      </c>
      <c r="L260" s="75">
        <v>124404.4</v>
      </c>
      <c r="M260" s="75">
        <v>119220.89</v>
      </c>
      <c r="N260" s="75">
        <v>114037.38</v>
      </c>
      <c r="O260" s="75">
        <v>108853.87</v>
      </c>
      <c r="P260" s="75">
        <v>103670.36</v>
      </c>
      <c r="Q260" s="75">
        <v>98486.85</v>
      </c>
      <c r="R260" s="75">
        <v>93303.34</v>
      </c>
      <c r="S260" s="75">
        <v>88119.83</v>
      </c>
      <c r="T260" s="75">
        <v>82936.320000000007</v>
      </c>
      <c r="U260" s="75"/>
      <c r="V260" s="75">
        <f t="shared" si="259"/>
        <v>114037.38</v>
      </c>
      <c r="W260" s="81"/>
      <c r="X260" s="80"/>
      <c r="Y260" s="92">
        <f t="shared" ref="Y260:AA271" si="297">IF($D260=Y$5,$T260,0)</f>
        <v>0</v>
      </c>
      <c r="Z260" s="319">
        <f t="shared" si="297"/>
        <v>0</v>
      </c>
      <c r="AA260" s="319">
        <f t="shared" si="297"/>
        <v>82936.320000000007</v>
      </c>
      <c r="AB260" s="320">
        <f t="shared" si="261"/>
        <v>0</v>
      </c>
      <c r="AC260" s="309">
        <f t="shared" si="262"/>
        <v>0</v>
      </c>
      <c r="AD260" s="319">
        <f t="shared" si="294"/>
        <v>0</v>
      </c>
      <c r="AE260" s="326">
        <f t="shared" si="270"/>
        <v>0</v>
      </c>
      <c r="AF260" s="320">
        <f t="shared" si="271"/>
        <v>0</v>
      </c>
      <c r="AG260" s="173">
        <f t="shared" si="263"/>
        <v>0</v>
      </c>
      <c r="AH260" s="309">
        <f t="shared" si="264"/>
        <v>0</v>
      </c>
      <c r="AI260" s="318">
        <f t="shared" si="296"/>
        <v>0</v>
      </c>
      <c r="AJ260" s="319">
        <f t="shared" si="296"/>
        <v>0</v>
      </c>
      <c r="AK260" s="319">
        <f t="shared" si="296"/>
        <v>114037.38</v>
      </c>
      <c r="AL260" s="320">
        <f t="shared" si="265"/>
        <v>0</v>
      </c>
      <c r="AM260" s="309">
        <f t="shared" si="266"/>
        <v>0</v>
      </c>
      <c r="AN260" s="319">
        <f t="shared" si="272"/>
        <v>0</v>
      </c>
      <c r="AO260" s="319">
        <f t="shared" si="273"/>
        <v>0</v>
      </c>
      <c r="AP260" s="319">
        <f t="shared" si="267"/>
        <v>0</v>
      </c>
      <c r="AQ260" s="173">
        <f t="shared" si="249"/>
        <v>0</v>
      </c>
      <c r="AR260" s="309">
        <f t="shared" si="268"/>
        <v>0</v>
      </c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 s="7"/>
      <c r="BH260" s="7"/>
      <c r="BI260" s="7"/>
      <c r="BJ260" s="7"/>
      <c r="BK260" s="7"/>
      <c r="BL260" s="7"/>
      <c r="BN260" s="74"/>
    </row>
    <row r="261" spans="1:66" s="16" customFormat="1" ht="12" customHeight="1" x14ac:dyDescent="0.25">
      <c r="A261" s="122">
        <v>18100673</v>
      </c>
      <c r="B261" s="87" t="str">
        <f t="shared" si="295"/>
        <v>18100673</v>
      </c>
      <c r="C261" s="74" t="s">
        <v>709</v>
      </c>
      <c r="D261" s="89" t="s">
        <v>1040</v>
      </c>
      <c r="E261" s="89"/>
      <c r="F261" s="74"/>
      <c r="G261" s="89"/>
      <c r="H261" s="75">
        <v>288342.57</v>
      </c>
      <c r="I261" s="75">
        <v>278131.13</v>
      </c>
      <c r="J261" s="75">
        <v>267919.69</v>
      </c>
      <c r="K261" s="75">
        <v>257708.25</v>
      </c>
      <c r="L261" s="75">
        <v>247496.81</v>
      </c>
      <c r="M261" s="75">
        <v>237285.37</v>
      </c>
      <c r="N261" s="75">
        <v>227073.93</v>
      </c>
      <c r="O261" s="75">
        <v>216862.49</v>
      </c>
      <c r="P261" s="75">
        <v>206651.05</v>
      </c>
      <c r="Q261" s="75">
        <v>194017.26</v>
      </c>
      <c r="R261" s="75">
        <v>183805.82</v>
      </c>
      <c r="S261" s="75">
        <v>173594.38</v>
      </c>
      <c r="T261" s="75">
        <v>163382.94</v>
      </c>
      <c r="U261" s="75"/>
      <c r="V261" s="75">
        <f t="shared" si="259"/>
        <v>226367.41124999998</v>
      </c>
      <c r="W261" s="81"/>
      <c r="X261" s="80"/>
      <c r="Y261" s="92">
        <f t="shared" si="297"/>
        <v>0</v>
      </c>
      <c r="Z261" s="319">
        <f t="shared" si="297"/>
        <v>0</v>
      </c>
      <c r="AA261" s="319">
        <f t="shared" si="297"/>
        <v>163382.94</v>
      </c>
      <c r="AB261" s="320">
        <f t="shared" si="261"/>
        <v>0</v>
      </c>
      <c r="AC261" s="309">
        <f t="shared" si="262"/>
        <v>0</v>
      </c>
      <c r="AD261" s="319">
        <f t="shared" si="294"/>
        <v>0</v>
      </c>
      <c r="AE261" s="326">
        <f t="shared" si="270"/>
        <v>0</v>
      </c>
      <c r="AF261" s="320">
        <f t="shared" si="271"/>
        <v>0</v>
      </c>
      <c r="AG261" s="173">
        <f t="shared" si="263"/>
        <v>0</v>
      </c>
      <c r="AH261" s="309">
        <f t="shared" si="264"/>
        <v>0</v>
      </c>
      <c r="AI261" s="318">
        <f t="shared" si="296"/>
        <v>0</v>
      </c>
      <c r="AJ261" s="319">
        <f t="shared" si="296"/>
        <v>0</v>
      </c>
      <c r="AK261" s="319">
        <f t="shared" si="296"/>
        <v>226367.41124999998</v>
      </c>
      <c r="AL261" s="320">
        <f t="shared" si="265"/>
        <v>0</v>
      </c>
      <c r="AM261" s="309">
        <f t="shared" si="266"/>
        <v>0</v>
      </c>
      <c r="AN261" s="319">
        <f t="shared" si="272"/>
        <v>0</v>
      </c>
      <c r="AO261" s="319">
        <f t="shared" si="273"/>
        <v>0</v>
      </c>
      <c r="AP261" s="319">
        <f t="shared" si="267"/>
        <v>0</v>
      </c>
      <c r="AQ261" s="173">
        <f t="shared" si="249"/>
        <v>0</v>
      </c>
      <c r="AR261" s="309">
        <f t="shared" si="268"/>
        <v>0</v>
      </c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 s="7"/>
      <c r="BH261" s="7"/>
      <c r="BI261" s="7"/>
      <c r="BJ261" s="7"/>
      <c r="BK261" s="7"/>
      <c r="BL261" s="7"/>
      <c r="BN261" s="74"/>
    </row>
    <row r="262" spans="1:66" s="16" customFormat="1" ht="12" customHeight="1" x14ac:dyDescent="0.25">
      <c r="A262" s="122">
        <v>18100683</v>
      </c>
      <c r="B262" s="145" t="str">
        <f t="shared" si="295"/>
        <v>18100683</v>
      </c>
      <c r="C262" s="74" t="s">
        <v>977</v>
      </c>
      <c r="D262" s="89" t="s">
        <v>1040</v>
      </c>
      <c r="E262" s="89"/>
      <c r="F262" s="139">
        <v>43040</v>
      </c>
      <c r="G262" s="89"/>
      <c r="H262" s="75">
        <v>1903040.3</v>
      </c>
      <c r="I262" s="75">
        <v>1855464.29</v>
      </c>
      <c r="J262" s="75">
        <v>1807888.28</v>
      </c>
      <c r="K262" s="75">
        <v>1760312.27</v>
      </c>
      <c r="L262" s="75">
        <v>1712736.26</v>
      </c>
      <c r="M262" s="75">
        <v>1665160.25</v>
      </c>
      <c r="N262" s="75">
        <v>1617584.24</v>
      </c>
      <c r="O262" s="75">
        <v>1570008.23</v>
      </c>
      <c r="P262" s="75">
        <v>1522432.22</v>
      </c>
      <c r="Q262" s="75">
        <v>1474856.21</v>
      </c>
      <c r="R262" s="75">
        <v>1427280.2</v>
      </c>
      <c r="S262" s="75">
        <v>1379704.19</v>
      </c>
      <c r="T262" s="75">
        <v>1332128.18</v>
      </c>
      <c r="U262" s="75"/>
      <c r="V262" s="75">
        <f t="shared" si="259"/>
        <v>1617584.24</v>
      </c>
      <c r="W262" s="81"/>
      <c r="X262" s="80"/>
      <c r="Y262" s="92">
        <f t="shared" si="297"/>
        <v>0</v>
      </c>
      <c r="Z262" s="319">
        <f t="shared" si="297"/>
        <v>0</v>
      </c>
      <c r="AA262" s="319">
        <f t="shared" si="297"/>
        <v>1332128.18</v>
      </c>
      <c r="AB262" s="320">
        <f t="shared" si="261"/>
        <v>0</v>
      </c>
      <c r="AC262" s="309">
        <f t="shared" si="262"/>
        <v>0</v>
      </c>
      <c r="AD262" s="319">
        <f t="shared" si="294"/>
        <v>0</v>
      </c>
      <c r="AE262" s="326">
        <f t="shared" si="270"/>
        <v>0</v>
      </c>
      <c r="AF262" s="320">
        <f t="shared" si="271"/>
        <v>0</v>
      </c>
      <c r="AG262" s="173">
        <f t="shared" si="263"/>
        <v>0</v>
      </c>
      <c r="AH262" s="309">
        <f t="shared" si="264"/>
        <v>0</v>
      </c>
      <c r="AI262" s="318">
        <f t="shared" si="296"/>
        <v>0</v>
      </c>
      <c r="AJ262" s="319">
        <f t="shared" si="296"/>
        <v>0</v>
      </c>
      <c r="AK262" s="319">
        <f t="shared" si="296"/>
        <v>1617584.24</v>
      </c>
      <c r="AL262" s="320">
        <f t="shared" si="265"/>
        <v>0</v>
      </c>
      <c r="AM262" s="309">
        <f t="shared" si="266"/>
        <v>0</v>
      </c>
      <c r="AN262" s="319">
        <f t="shared" si="272"/>
        <v>0</v>
      </c>
      <c r="AO262" s="319">
        <f t="shared" si="273"/>
        <v>0</v>
      </c>
      <c r="AP262" s="319">
        <f t="shared" si="267"/>
        <v>0</v>
      </c>
      <c r="AQ262" s="173">
        <f t="shared" si="249"/>
        <v>0</v>
      </c>
      <c r="AR262" s="309">
        <f t="shared" si="268"/>
        <v>0</v>
      </c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 s="7"/>
      <c r="BH262" s="7"/>
      <c r="BI262" s="7"/>
      <c r="BJ262" s="7"/>
      <c r="BK262" s="7"/>
      <c r="BL262" s="7"/>
      <c r="BN262" s="74"/>
    </row>
    <row r="263" spans="1:66" s="16" customFormat="1" ht="12" customHeight="1" x14ac:dyDescent="0.25">
      <c r="A263" s="122">
        <v>18100923</v>
      </c>
      <c r="B263" s="87" t="str">
        <f t="shared" si="295"/>
        <v>18100923</v>
      </c>
      <c r="C263" s="74" t="s">
        <v>608</v>
      </c>
      <c r="D263" s="89" t="s">
        <v>1040</v>
      </c>
      <c r="E263" s="89"/>
      <c r="F263" s="74"/>
      <c r="G263" s="89"/>
      <c r="H263" s="75">
        <v>1850340.5</v>
      </c>
      <c r="I263" s="75">
        <v>1843112.61</v>
      </c>
      <c r="J263" s="75">
        <v>1835884.72</v>
      </c>
      <c r="K263" s="75">
        <v>1828656.83</v>
      </c>
      <c r="L263" s="75">
        <v>1821428.94</v>
      </c>
      <c r="M263" s="75">
        <v>1814201.05</v>
      </c>
      <c r="N263" s="75">
        <v>1806973.16</v>
      </c>
      <c r="O263" s="75">
        <v>1799745.27</v>
      </c>
      <c r="P263" s="75">
        <v>1792517.38</v>
      </c>
      <c r="Q263" s="75">
        <v>1785289.49</v>
      </c>
      <c r="R263" s="75">
        <v>1778061.6</v>
      </c>
      <c r="S263" s="75">
        <v>1770833.71</v>
      </c>
      <c r="T263" s="75">
        <v>1763605.82</v>
      </c>
      <c r="U263" s="75"/>
      <c r="V263" s="75">
        <f t="shared" si="259"/>
        <v>1806973.1600000001</v>
      </c>
      <c r="W263" s="81"/>
      <c r="X263" s="80"/>
      <c r="Y263" s="92">
        <f t="shared" si="297"/>
        <v>0</v>
      </c>
      <c r="Z263" s="319">
        <f t="shared" si="297"/>
        <v>0</v>
      </c>
      <c r="AA263" s="319">
        <f t="shared" si="297"/>
        <v>1763605.82</v>
      </c>
      <c r="AB263" s="320">
        <f t="shared" si="261"/>
        <v>0</v>
      </c>
      <c r="AC263" s="309">
        <f t="shared" si="262"/>
        <v>0</v>
      </c>
      <c r="AD263" s="319">
        <f t="shared" si="294"/>
        <v>0</v>
      </c>
      <c r="AE263" s="326">
        <f t="shared" si="270"/>
        <v>0</v>
      </c>
      <c r="AF263" s="320">
        <f t="shared" si="271"/>
        <v>0</v>
      </c>
      <c r="AG263" s="173">
        <f t="shared" si="263"/>
        <v>0</v>
      </c>
      <c r="AH263" s="309">
        <f t="shared" si="264"/>
        <v>0</v>
      </c>
      <c r="AI263" s="318">
        <f t="shared" si="296"/>
        <v>0</v>
      </c>
      <c r="AJ263" s="319">
        <f t="shared" si="296"/>
        <v>0</v>
      </c>
      <c r="AK263" s="319">
        <f t="shared" si="296"/>
        <v>1806973.1600000001</v>
      </c>
      <c r="AL263" s="320">
        <f t="shared" si="265"/>
        <v>0</v>
      </c>
      <c r="AM263" s="309">
        <f t="shared" si="266"/>
        <v>0</v>
      </c>
      <c r="AN263" s="319">
        <f t="shared" si="272"/>
        <v>0</v>
      </c>
      <c r="AO263" s="319">
        <f t="shared" si="273"/>
        <v>0</v>
      </c>
      <c r="AP263" s="319">
        <f t="shared" si="267"/>
        <v>0</v>
      </c>
      <c r="AQ263" s="173">
        <f t="shared" si="249"/>
        <v>0</v>
      </c>
      <c r="AR263" s="309">
        <f t="shared" si="268"/>
        <v>0</v>
      </c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 s="7"/>
      <c r="BH263" s="7"/>
      <c r="BI263" s="7"/>
      <c r="BJ263" s="7"/>
      <c r="BK263" s="7"/>
      <c r="BL263" s="7"/>
      <c r="BN263" s="74"/>
    </row>
    <row r="264" spans="1:66" s="16" customFormat="1" ht="12" customHeight="1" x14ac:dyDescent="0.25">
      <c r="A264" s="122">
        <v>18100933</v>
      </c>
      <c r="B264" s="87" t="str">
        <f t="shared" si="295"/>
        <v>18100933</v>
      </c>
      <c r="C264" s="74" t="s">
        <v>609</v>
      </c>
      <c r="D264" s="89" t="s">
        <v>1040</v>
      </c>
      <c r="E264" s="89"/>
      <c r="F264" s="74"/>
      <c r="G264" s="89"/>
      <c r="H264" s="75">
        <v>401175.62</v>
      </c>
      <c r="I264" s="75">
        <v>400108.66</v>
      </c>
      <c r="J264" s="75">
        <v>399041.7</v>
      </c>
      <c r="K264" s="75">
        <v>397974.74</v>
      </c>
      <c r="L264" s="75">
        <v>396907.78</v>
      </c>
      <c r="M264" s="75">
        <v>395840.82</v>
      </c>
      <c r="N264" s="75">
        <v>394773.86</v>
      </c>
      <c r="O264" s="75">
        <v>393706.9</v>
      </c>
      <c r="P264" s="75">
        <v>392639.94</v>
      </c>
      <c r="Q264" s="75">
        <v>391572.98</v>
      </c>
      <c r="R264" s="75">
        <v>390506.02</v>
      </c>
      <c r="S264" s="75">
        <v>389439.06</v>
      </c>
      <c r="T264" s="75">
        <v>388372.1</v>
      </c>
      <c r="U264" s="75"/>
      <c r="V264" s="75">
        <f t="shared" si="259"/>
        <v>394773.86000000004</v>
      </c>
      <c r="W264" s="81"/>
      <c r="X264" s="80"/>
      <c r="Y264" s="92">
        <f t="shared" si="297"/>
        <v>0</v>
      </c>
      <c r="Z264" s="319">
        <f t="shared" si="297"/>
        <v>0</v>
      </c>
      <c r="AA264" s="319">
        <f t="shared" si="297"/>
        <v>388372.1</v>
      </c>
      <c r="AB264" s="320">
        <f t="shared" si="261"/>
        <v>0</v>
      </c>
      <c r="AC264" s="309">
        <f t="shared" si="262"/>
        <v>0</v>
      </c>
      <c r="AD264" s="319">
        <f t="shared" si="294"/>
        <v>0</v>
      </c>
      <c r="AE264" s="326">
        <f t="shared" si="270"/>
        <v>0</v>
      </c>
      <c r="AF264" s="320">
        <f t="shared" si="271"/>
        <v>0</v>
      </c>
      <c r="AG264" s="173">
        <f t="shared" si="263"/>
        <v>0</v>
      </c>
      <c r="AH264" s="309">
        <f t="shared" si="264"/>
        <v>0</v>
      </c>
      <c r="AI264" s="318">
        <f t="shared" si="296"/>
        <v>0</v>
      </c>
      <c r="AJ264" s="319">
        <f t="shared" si="296"/>
        <v>0</v>
      </c>
      <c r="AK264" s="319">
        <f t="shared" si="296"/>
        <v>394773.86000000004</v>
      </c>
      <c r="AL264" s="320">
        <f t="shared" si="265"/>
        <v>0</v>
      </c>
      <c r="AM264" s="309">
        <f t="shared" si="266"/>
        <v>0</v>
      </c>
      <c r="AN264" s="319">
        <f t="shared" si="272"/>
        <v>0</v>
      </c>
      <c r="AO264" s="319">
        <f t="shared" si="273"/>
        <v>0</v>
      </c>
      <c r="AP264" s="319">
        <f t="shared" si="267"/>
        <v>0</v>
      </c>
      <c r="AQ264" s="173">
        <f t="shared" si="249"/>
        <v>0</v>
      </c>
      <c r="AR264" s="309">
        <f t="shared" si="268"/>
        <v>0</v>
      </c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 s="7"/>
      <c r="BH264" s="7"/>
      <c r="BI264" s="7"/>
      <c r="BJ264" s="7"/>
      <c r="BK264" s="7"/>
      <c r="BL264" s="7"/>
      <c r="BN264" s="74"/>
    </row>
    <row r="265" spans="1:66" s="16" customFormat="1" ht="12" customHeight="1" x14ac:dyDescent="0.25">
      <c r="A265" s="122">
        <v>18101023</v>
      </c>
      <c r="B265" s="87" t="str">
        <f t="shared" si="295"/>
        <v>18101023</v>
      </c>
      <c r="C265" s="74" t="s">
        <v>256</v>
      </c>
      <c r="D265" s="89" t="s">
        <v>1040</v>
      </c>
      <c r="E265" s="89"/>
      <c r="F265" s="74"/>
      <c r="G265" s="89"/>
      <c r="H265" s="75">
        <v>1351553.08</v>
      </c>
      <c r="I265" s="75">
        <v>1344502.2</v>
      </c>
      <c r="J265" s="75">
        <v>1337451.32</v>
      </c>
      <c r="K265" s="75">
        <v>1330400.44</v>
      </c>
      <c r="L265" s="75">
        <v>1323349.56</v>
      </c>
      <c r="M265" s="75">
        <v>1316298.68</v>
      </c>
      <c r="N265" s="75">
        <v>1309247.8</v>
      </c>
      <c r="O265" s="75">
        <v>1302196.92</v>
      </c>
      <c r="P265" s="75">
        <v>1295146.04</v>
      </c>
      <c r="Q265" s="75">
        <v>1288095.1599999999</v>
      </c>
      <c r="R265" s="75">
        <v>1281044.28</v>
      </c>
      <c r="S265" s="75">
        <v>1273993.3999999999</v>
      </c>
      <c r="T265" s="75">
        <v>1266942.52</v>
      </c>
      <c r="U265" s="75"/>
      <c r="V265" s="75">
        <f t="shared" si="259"/>
        <v>1309247.7999999998</v>
      </c>
      <c r="W265" s="81"/>
      <c r="X265" s="80"/>
      <c r="Y265" s="92">
        <f t="shared" si="297"/>
        <v>0</v>
      </c>
      <c r="Z265" s="319">
        <f t="shared" si="297"/>
        <v>0</v>
      </c>
      <c r="AA265" s="319">
        <f t="shared" si="297"/>
        <v>1266942.52</v>
      </c>
      <c r="AB265" s="320">
        <f t="shared" si="261"/>
        <v>0</v>
      </c>
      <c r="AC265" s="309">
        <f t="shared" si="262"/>
        <v>0</v>
      </c>
      <c r="AD265" s="319">
        <f t="shared" si="294"/>
        <v>0</v>
      </c>
      <c r="AE265" s="326">
        <f t="shared" si="270"/>
        <v>0</v>
      </c>
      <c r="AF265" s="320">
        <f t="shared" si="271"/>
        <v>0</v>
      </c>
      <c r="AG265" s="173">
        <f t="shared" si="263"/>
        <v>0</v>
      </c>
      <c r="AH265" s="309">
        <f t="shared" si="264"/>
        <v>0</v>
      </c>
      <c r="AI265" s="318">
        <f t="shared" si="296"/>
        <v>0</v>
      </c>
      <c r="AJ265" s="319">
        <f t="shared" si="296"/>
        <v>0</v>
      </c>
      <c r="AK265" s="319">
        <f t="shared" si="296"/>
        <v>1309247.7999999998</v>
      </c>
      <c r="AL265" s="320">
        <f t="shared" si="265"/>
        <v>0</v>
      </c>
      <c r="AM265" s="309">
        <f t="shared" si="266"/>
        <v>0</v>
      </c>
      <c r="AN265" s="319">
        <f t="shared" si="272"/>
        <v>0</v>
      </c>
      <c r="AO265" s="319">
        <f t="shared" si="273"/>
        <v>0</v>
      </c>
      <c r="AP265" s="319">
        <f t="shared" si="267"/>
        <v>0</v>
      </c>
      <c r="AQ265" s="173">
        <f t="shared" si="249"/>
        <v>0</v>
      </c>
      <c r="AR265" s="309">
        <f t="shared" si="268"/>
        <v>0</v>
      </c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 s="7"/>
      <c r="BH265" s="7"/>
      <c r="BI265" s="7"/>
      <c r="BJ265" s="7"/>
      <c r="BK265" s="7"/>
      <c r="BL265" s="7"/>
      <c r="BN265" s="74"/>
    </row>
    <row r="266" spans="1:66" s="16" customFormat="1" ht="12" customHeight="1" x14ac:dyDescent="0.25">
      <c r="A266" s="122">
        <v>18101033</v>
      </c>
      <c r="B266" s="87" t="str">
        <f t="shared" si="295"/>
        <v>18101033</v>
      </c>
      <c r="C266" s="74" t="s">
        <v>127</v>
      </c>
      <c r="D266" s="89" t="s">
        <v>1040</v>
      </c>
      <c r="E266" s="89"/>
      <c r="F266" s="74"/>
      <c r="G266" s="89"/>
      <c r="H266" s="75">
        <v>1599016.39</v>
      </c>
      <c r="I266" s="75">
        <v>1591021.31</v>
      </c>
      <c r="J266" s="75">
        <v>1583026.23</v>
      </c>
      <c r="K266" s="75">
        <v>1575031.15</v>
      </c>
      <c r="L266" s="75">
        <v>1567036.07</v>
      </c>
      <c r="M266" s="75">
        <v>1559040.99</v>
      </c>
      <c r="N266" s="75">
        <v>1551045.91</v>
      </c>
      <c r="O266" s="75">
        <v>1543050.83</v>
      </c>
      <c r="P266" s="75">
        <v>1535055.75</v>
      </c>
      <c r="Q266" s="75">
        <v>1527060.67</v>
      </c>
      <c r="R266" s="75">
        <v>1519065.59</v>
      </c>
      <c r="S266" s="75">
        <v>1511070.51</v>
      </c>
      <c r="T266" s="75">
        <v>1503075.43</v>
      </c>
      <c r="U266" s="75"/>
      <c r="V266" s="75">
        <f t="shared" si="259"/>
        <v>1551045.9100000001</v>
      </c>
      <c r="W266" s="81"/>
      <c r="X266" s="80"/>
      <c r="Y266" s="92">
        <f t="shared" si="297"/>
        <v>0</v>
      </c>
      <c r="Z266" s="319">
        <f t="shared" si="297"/>
        <v>0</v>
      </c>
      <c r="AA266" s="319">
        <f t="shared" si="297"/>
        <v>1503075.43</v>
      </c>
      <c r="AB266" s="320">
        <f t="shared" si="261"/>
        <v>0</v>
      </c>
      <c r="AC266" s="309">
        <f t="shared" si="262"/>
        <v>0</v>
      </c>
      <c r="AD266" s="319">
        <f t="shared" si="294"/>
        <v>0</v>
      </c>
      <c r="AE266" s="326">
        <f t="shared" si="270"/>
        <v>0</v>
      </c>
      <c r="AF266" s="320">
        <f t="shared" si="271"/>
        <v>0</v>
      </c>
      <c r="AG266" s="173">
        <f t="shared" si="263"/>
        <v>0</v>
      </c>
      <c r="AH266" s="309">
        <f t="shared" si="264"/>
        <v>0</v>
      </c>
      <c r="AI266" s="318">
        <f t="shared" si="296"/>
        <v>0</v>
      </c>
      <c r="AJ266" s="319">
        <f t="shared" si="296"/>
        <v>0</v>
      </c>
      <c r="AK266" s="319">
        <f t="shared" si="296"/>
        <v>1551045.9100000001</v>
      </c>
      <c r="AL266" s="320">
        <f t="shared" si="265"/>
        <v>0</v>
      </c>
      <c r="AM266" s="309">
        <f t="shared" si="266"/>
        <v>0</v>
      </c>
      <c r="AN266" s="319">
        <f t="shared" si="272"/>
        <v>0</v>
      </c>
      <c r="AO266" s="319">
        <f t="shared" si="273"/>
        <v>0</v>
      </c>
      <c r="AP266" s="319">
        <f t="shared" si="267"/>
        <v>0</v>
      </c>
      <c r="AQ266" s="173">
        <f t="shared" si="249"/>
        <v>0</v>
      </c>
      <c r="AR266" s="309">
        <f t="shared" si="268"/>
        <v>0</v>
      </c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 s="7"/>
      <c r="BH266" s="7"/>
      <c r="BI266" s="7"/>
      <c r="BJ266" s="7"/>
      <c r="BK266" s="7"/>
      <c r="BL266" s="7"/>
      <c r="BN266" s="74"/>
    </row>
    <row r="267" spans="1:66" s="16" customFormat="1" ht="12" customHeight="1" x14ac:dyDescent="0.25">
      <c r="A267" s="122">
        <v>18101113</v>
      </c>
      <c r="B267" s="87" t="str">
        <f t="shared" si="295"/>
        <v>18101113</v>
      </c>
      <c r="C267" s="74" t="s">
        <v>426</v>
      </c>
      <c r="D267" s="89" t="s">
        <v>1040</v>
      </c>
      <c r="E267" s="89"/>
      <c r="F267" s="74"/>
      <c r="G267" s="89"/>
      <c r="H267" s="75">
        <v>2275506.5099999998</v>
      </c>
      <c r="I267" s="75">
        <v>2265613.0099999998</v>
      </c>
      <c r="J267" s="75">
        <v>2255719.5099999998</v>
      </c>
      <c r="K267" s="75">
        <v>2245826.0099999998</v>
      </c>
      <c r="L267" s="75">
        <v>2235932.5099999998</v>
      </c>
      <c r="M267" s="75">
        <v>2226039.0099999998</v>
      </c>
      <c r="N267" s="75">
        <v>2216145.5099999998</v>
      </c>
      <c r="O267" s="75">
        <v>2206252.0099999998</v>
      </c>
      <c r="P267" s="75">
        <v>2196358.5099999998</v>
      </c>
      <c r="Q267" s="75">
        <v>2186465.0099999998</v>
      </c>
      <c r="R267" s="75">
        <v>2176571.5099999998</v>
      </c>
      <c r="S267" s="75">
        <v>2166678.0099999998</v>
      </c>
      <c r="T267" s="75">
        <v>2156784.5099999998</v>
      </c>
      <c r="U267" s="75"/>
      <c r="V267" s="75">
        <f t="shared" si="259"/>
        <v>2216145.5099999993</v>
      </c>
      <c r="W267" s="81"/>
      <c r="X267" s="80"/>
      <c r="Y267" s="92">
        <f t="shared" si="297"/>
        <v>0</v>
      </c>
      <c r="Z267" s="319">
        <f t="shared" si="297"/>
        <v>0</v>
      </c>
      <c r="AA267" s="319">
        <f t="shared" si="297"/>
        <v>2156784.5099999998</v>
      </c>
      <c r="AB267" s="320">
        <f t="shared" si="261"/>
        <v>0</v>
      </c>
      <c r="AC267" s="309">
        <f t="shared" si="262"/>
        <v>0</v>
      </c>
      <c r="AD267" s="319">
        <f t="shared" si="294"/>
        <v>0</v>
      </c>
      <c r="AE267" s="326">
        <f t="shared" si="270"/>
        <v>0</v>
      </c>
      <c r="AF267" s="320">
        <f t="shared" si="271"/>
        <v>0</v>
      </c>
      <c r="AG267" s="173">
        <f t="shared" si="263"/>
        <v>0</v>
      </c>
      <c r="AH267" s="309">
        <f t="shared" si="264"/>
        <v>0</v>
      </c>
      <c r="AI267" s="318">
        <f t="shared" si="296"/>
        <v>0</v>
      </c>
      <c r="AJ267" s="319">
        <f t="shared" si="296"/>
        <v>0</v>
      </c>
      <c r="AK267" s="319">
        <f t="shared" si="296"/>
        <v>2216145.5099999993</v>
      </c>
      <c r="AL267" s="320">
        <f t="shared" si="265"/>
        <v>0</v>
      </c>
      <c r="AM267" s="309">
        <f t="shared" si="266"/>
        <v>0</v>
      </c>
      <c r="AN267" s="319">
        <f t="shared" si="272"/>
        <v>0</v>
      </c>
      <c r="AO267" s="319">
        <f t="shared" si="273"/>
        <v>0</v>
      </c>
      <c r="AP267" s="319">
        <f t="shared" si="267"/>
        <v>0</v>
      </c>
      <c r="AQ267" s="173">
        <f t="shared" ref="AQ267:AQ302" si="298">SUM(AN267:AP267)</f>
        <v>0</v>
      </c>
      <c r="AR267" s="309">
        <f t="shared" si="268"/>
        <v>0</v>
      </c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 s="7"/>
      <c r="BH267" s="7"/>
      <c r="BI267" s="7"/>
      <c r="BJ267" s="7"/>
      <c r="BK267" s="7"/>
      <c r="BL267" s="7"/>
      <c r="BN267" s="74"/>
    </row>
    <row r="268" spans="1:66" s="16" customFormat="1" ht="12" customHeight="1" x14ac:dyDescent="0.25">
      <c r="A268" s="122">
        <v>18101123</v>
      </c>
      <c r="B268" s="87" t="str">
        <f t="shared" si="295"/>
        <v>18101123</v>
      </c>
      <c r="C268" s="89" t="s">
        <v>966</v>
      </c>
      <c r="D268" s="89" t="s">
        <v>1040</v>
      </c>
      <c r="E268" s="89"/>
      <c r="F268" s="89"/>
      <c r="G268" s="89"/>
      <c r="H268" s="75">
        <v>2219179.61</v>
      </c>
      <c r="I268" s="75">
        <v>2209776.31</v>
      </c>
      <c r="J268" s="75">
        <v>2200373.0099999998</v>
      </c>
      <c r="K268" s="75">
        <v>2190969.71</v>
      </c>
      <c r="L268" s="75">
        <v>2181566.41</v>
      </c>
      <c r="M268" s="75">
        <v>2172163.11</v>
      </c>
      <c r="N268" s="75">
        <v>2162759.81</v>
      </c>
      <c r="O268" s="75">
        <v>2153356.5099999998</v>
      </c>
      <c r="P268" s="75">
        <v>2143953.21</v>
      </c>
      <c r="Q268" s="75">
        <v>2134549.91</v>
      </c>
      <c r="R268" s="75">
        <v>2125146.61</v>
      </c>
      <c r="S268" s="75">
        <v>2115743.31</v>
      </c>
      <c r="T268" s="75">
        <v>2106340.0099999998</v>
      </c>
      <c r="U268" s="75"/>
      <c r="V268" s="75">
        <f t="shared" si="259"/>
        <v>2162759.81</v>
      </c>
      <c r="W268" s="81"/>
      <c r="X268" s="80"/>
      <c r="Y268" s="92">
        <f t="shared" si="297"/>
        <v>0</v>
      </c>
      <c r="Z268" s="319">
        <f t="shared" si="297"/>
        <v>0</v>
      </c>
      <c r="AA268" s="319">
        <f t="shared" si="297"/>
        <v>2106340.0099999998</v>
      </c>
      <c r="AB268" s="320">
        <f t="shared" si="261"/>
        <v>0</v>
      </c>
      <c r="AC268" s="309">
        <f t="shared" si="262"/>
        <v>0</v>
      </c>
      <c r="AD268" s="319">
        <f t="shared" si="294"/>
        <v>0</v>
      </c>
      <c r="AE268" s="326">
        <f t="shared" si="270"/>
        <v>0</v>
      </c>
      <c r="AF268" s="320">
        <f t="shared" si="271"/>
        <v>0</v>
      </c>
      <c r="AG268" s="173">
        <f t="shared" si="263"/>
        <v>0</v>
      </c>
      <c r="AH268" s="309">
        <f t="shared" si="264"/>
        <v>0</v>
      </c>
      <c r="AI268" s="318">
        <f t="shared" si="296"/>
        <v>0</v>
      </c>
      <c r="AJ268" s="319">
        <f t="shared" si="296"/>
        <v>0</v>
      </c>
      <c r="AK268" s="319">
        <f t="shared" si="296"/>
        <v>2162759.81</v>
      </c>
      <c r="AL268" s="320">
        <f t="shared" si="265"/>
        <v>0</v>
      </c>
      <c r="AM268" s="309">
        <f t="shared" si="266"/>
        <v>0</v>
      </c>
      <c r="AN268" s="319">
        <f t="shared" si="272"/>
        <v>0</v>
      </c>
      <c r="AO268" s="319">
        <f t="shared" si="273"/>
        <v>0</v>
      </c>
      <c r="AP268" s="319">
        <f t="shared" si="267"/>
        <v>0</v>
      </c>
      <c r="AQ268" s="173">
        <f t="shared" si="298"/>
        <v>0</v>
      </c>
      <c r="AR268" s="309">
        <f t="shared" si="268"/>
        <v>0</v>
      </c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 s="7"/>
      <c r="BH268" s="7"/>
      <c r="BI268" s="7"/>
      <c r="BJ268" s="7"/>
      <c r="BK268" s="7"/>
      <c r="BL268" s="7"/>
      <c r="BN268" s="74"/>
    </row>
    <row r="269" spans="1:66" s="16" customFormat="1" ht="12" customHeight="1" x14ac:dyDescent="0.25">
      <c r="A269" s="122">
        <v>18101133</v>
      </c>
      <c r="B269" s="87" t="str">
        <f t="shared" si="295"/>
        <v>18101133</v>
      </c>
      <c r="C269" s="89" t="s">
        <v>557</v>
      </c>
      <c r="D269" s="89" t="s">
        <v>1040</v>
      </c>
      <c r="E269" s="89"/>
      <c r="F269" s="89"/>
      <c r="G269" s="89"/>
      <c r="H269" s="75">
        <v>1726408.36</v>
      </c>
      <c r="I269" s="75">
        <v>1719244.84</v>
      </c>
      <c r="J269" s="75">
        <v>1712081.32</v>
      </c>
      <c r="K269" s="75">
        <v>1704917.8</v>
      </c>
      <c r="L269" s="75">
        <v>1697754.28</v>
      </c>
      <c r="M269" s="75">
        <v>1690590.76</v>
      </c>
      <c r="N269" s="75">
        <v>1683427.24</v>
      </c>
      <c r="O269" s="75">
        <v>1676263.72</v>
      </c>
      <c r="P269" s="75">
        <v>1669100.2</v>
      </c>
      <c r="Q269" s="75">
        <v>1661936.68</v>
      </c>
      <c r="R269" s="75">
        <v>1654773.16</v>
      </c>
      <c r="S269" s="75">
        <v>1647609.64</v>
      </c>
      <c r="T269" s="75">
        <v>1640446.12</v>
      </c>
      <c r="U269" s="75"/>
      <c r="V269" s="75">
        <f t="shared" si="259"/>
        <v>1683427.2400000002</v>
      </c>
      <c r="W269" s="81"/>
      <c r="X269" s="80"/>
      <c r="Y269" s="92">
        <f t="shared" si="297"/>
        <v>0</v>
      </c>
      <c r="Z269" s="319">
        <f t="shared" si="297"/>
        <v>0</v>
      </c>
      <c r="AA269" s="319">
        <f t="shared" si="297"/>
        <v>1640446.12</v>
      </c>
      <c r="AB269" s="320">
        <f t="shared" si="261"/>
        <v>0</v>
      </c>
      <c r="AC269" s="309">
        <f t="shared" si="262"/>
        <v>0</v>
      </c>
      <c r="AD269" s="319">
        <f t="shared" si="294"/>
        <v>0</v>
      </c>
      <c r="AE269" s="326">
        <f t="shared" si="270"/>
        <v>0</v>
      </c>
      <c r="AF269" s="320">
        <f t="shared" si="271"/>
        <v>0</v>
      </c>
      <c r="AG269" s="173">
        <f t="shared" si="263"/>
        <v>0</v>
      </c>
      <c r="AH269" s="309">
        <f t="shared" si="264"/>
        <v>0</v>
      </c>
      <c r="AI269" s="318">
        <f t="shared" si="296"/>
        <v>0</v>
      </c>
      <c r="AJ269" s="319">
        <f t="shared" si="296"/>
        <v>0</v>
      </c>
      <c r="AK269" s="319">
        <f t="shared" si="296"/>
        <v>1683427.2400000002</v>
      </c>
      <c r="AL269" s="320">
        <f t="shared" si="265"/>
        <v>0</v>
      </c>
      <c r="AM269" s="309">
        <f t="shared" si="266"/>
        <v>0</v>
      </c>
      <c r="AN269" s="319">
        <f t="shared" si="272"/>
        <v>0</v>
      </c>
      <c r="AO269" s="319">
        <f t="shared" si="273"/>
        <v>0</v>
      </c>
      <c r="AP269" s="319">
        <f t="shared" si="267"/>
        <v>0</v>
      </c>
      <c r="AQ269" s="173">
        <f t="shared" si="298"/>
        <v>0</v>
      </c>
      <c r="AR269" s="309">
        <f t="shared" si="268"/>
        <v>0</v>
      </c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 s="7"/>
      <c r="BH269" s="7"/>
      <c r="BI269" s="7"/>
      <c r="BJ269" s="7"/>
      <c r="BK269" s="7"/>
      <c r="BL269" s="7"/>
      <c r="BN269" s="74"/>
    </row>
    <row r="270" spans="1:66" s="16" customFormat="1" ht="12" customHeight="1" x14ac:dyDescent="0.25">
      <c r="A270" s="122">
        <v>18101143</v>
      </c>
      <c r="B270" s="87" t="str">
        <f t="shared" si="295"/>
        <v>18101143</v>
      </c>
      <c r="C270" s="89" t="s">
        <v>967</v>
      </c>
      <c r="D270" s="89" t="s">
        <v>1040</v>
      </c>
      <c r="E270" s="89"/>
      <c r="F270" s="89"/>
      <c r="G270" s="89"/>
      <c r="H270" s="75">
        <v>2132313.9900000002</v>
      </c>
      <c r="I270" s="75">
        <v>2123808.86</v>
      </c>
      <c r="J270" s="75">
        <v>2115303.73</v>
      </c>
      <c r="K270" s="75">
        <v>2106798.6</v>
      </c>
      <c r="L270" s="75">
        <v>2098293.4700000002</v>
      </c>
      <c r="M270" s="75">
        <v>2089788.34</v>
      </c>
      <c r="N270" s="75">
        <v>2081283.21</v>
      </c>
      <c r="O270" s="75">
        <v>2072778.08</v>
      </c>
      <c r="P270" s="75">
        <v>2064272.95</v>
      </c>
      <c r="Q270" s="75">
        <v>2055767.82</v>
      </c>
      <c r="R270" s="75">
        <v>2047262.69</v>
      </c>
      <c r="S270" s="75">
        <v>2038757.56</v>
      </c>
      <c r="T270" s="75">
        <v>2030252.43</v>
      </c>
      <c r="U270" s="75"/>
      <c r="V270" s="75">
        <f t="shared" si="259"/>
        <v>2081283.21</v>
      </c>
      <c r="W270" s="81"/>
      <c r="X270" s="80"/>
      <c r="Y270" s="92">
        <f t="shared" si="297"/>
        <v>0</v>
      </c>
      <c r="Z270" s="319">
        <f t="shared" si="297"/>
        <v>0</v>
      </c>
      <c r="AA270" s="319">
        <f t="shared" si="297"/>
        <v>2030252.43</v>
      </c>
      <c r="AB270" s="320">
        <f t="shared" si="261"/>
        <v>0</v>
      </c>
      <c r="AC270" s="309">
        <f t="shared" si="262"/>
        <v>0</v>
      </c>
      <c r="AD270" s="319">
        <f t="shared" si="294"/>
        <v>0</v>
      </c>
      <c r="AE270" s="326">
        <f t="shared" si="270"/>
        <v>0</v>
      </c>
      <c r="AF270" s="320">
        <f t="shared" si="271"/>
        <v>0</v>
      </c>
      <c r="AG270" s="173">
        <f t="shared" si="263"/>
        <v>0</v>
      </c>
      <c r="AH270" s="309">
        <f t="shared" si="264"/>
        <v>0</v>
      </c>
      <c r="AI270" s="318">
        <f t="shared" si="296"/>
        <v>0</v>
      </c>
      <c r="AJ270" s="319">
        <f t="shared" si="296"/>
        <v>0</v>
      </c>
      <c r="AK270" s="319">
        <f t="shared" si="296"/>
        <v>2081283.21</v>
      </c>
      <c r="AL270" s="320">
        <f t="shared" si="265"/>
        <v>0</v>
      </c>
      <c r="AM270" s="309">
        <f t="shared" si="266"/>
        <v>0</v>
      </c>
      <c r="AN270" s="319">
        <f t="shared" si="272"/>
        <v>0</v>
      </c>
      <c r="AO270" s="319">
        <f t="shared" si="273"/>
        <v>0</v>
      </c>
      <c r="AP270" s="319">
        <f t="shared" si="267"/>
        <v>0</v>
      </c>
      <c r="AQ270" s="173">
        <f t="shared" si="298"/>
        <v>0</v>
      </c>
      <c r="AR270" s="309">
        <f t="shared" si="268"/>
        <v>0</v>
      </c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 s="7"/>
      <c r="BH270" s="7"/>
      <c r="BI270" s="7"/>
      <c r="BJ270" s="7"/>
      <c r="BK270" s="7"/>
      <c r="BL270" s="7"/>
      <c r="BN270" s="74"/>
    </row>
    <row r="271" spans="1:66" s="91" customFormat="1" ht="12" customHeight="1" x14ac:dyDescent="0.25">
      <c r="A271" s="130">
        <v>18210281</v>
      </c>
      <c r="B271" s="147" t="str">
        <f t="shared" si="295"/>
        <v>18210281</v>
      </c>
      <c r="C271" s="90" t="s">
        <v>622</v>
      </c>
      <c r="D271" s="89" t="s">
        <v>1276</v>
      </c>
      <c r="E271" s="89"/>
      <c r="F271" s="90"/>
      <c r="G271" s="89"/>
      <c r="H271" s="75">
        <v>31939038.809999999</v>
      </c>
      <c r="I271" s="75">
        <v>31183923.809999999</v>
      </c>
      <c r="J271" s="75">
        <v>30428808.809999999</v>
      </c>
      <c r="K271" s="75">
        <v>29673693.809999999</v>
      </c>
      <c r="L271" s="75">
        <v>28334315.68</v>
      </c>
      <c r="M271" s="75">
        <v>26513779.68</v>
      </c>
      <c r="N271" s="75">
        <v>24693243.68</v>
      </c>
      <c r="O271" s="75">
        <v>22872707.68</v>
      </c>
      <c r="P271" s="75">
        <v>21052171.68</v>
      </c>
      <c r="Q271" s="75">
        <v>19231635.68</v>
      </c>
      <c r="R271" s="75">
        <v>17411099.68</v>
      </c>
      <c r="S271" s="75">
        <v>15590563.68</v>
      </c>
      <c r="T271" s="75">
        <v>13770027.68</v>
      </c>
      <c r="U271" s="75"/>
      <c r="V271" s="75">
        <f t="shared" si="259"/>
        <v>24153373.092916667</v>
      </c>
      <c r="W271" s="81"/>
      <c r="X271" s="80"/>
      <c r="Y271" s="92">
        <f t="shared" si="297"/>
        <v>13770027.68</v>
      </c>
      <c r="Z271" s="319">
        <f t="shared" si="297"/>
        <v>0</v>
      </c>
      <c r="AA271" s="319">
        <f t="shared" si="297"/>
        <v>0</v>
      </c>
      <c r="AB271" s="320">
        <f t="shared" si="261"/>
        <v>0</v>
      </c>
      <c r="AC271" s="347">
        <f t="shared" si="262"/>
        <v>0</v>
      </c>
      <c r="AD271" s="319">
        <f t="shared" si="294"/>
        <v>0</v>
      </c>
      <c r="AE271" s="326">
        <f t="shared" si="270"/>
        <v>0</v>
      </c>
      <c r="AF271" s="320">
        <f t="shared" si="271"/>
        <v>0</v>
      </c>
      <c r="AG271" s="173">
        <f t="shared" si="263"/>
        <v>0</v>
      </c>
      <c r="AH271" s="309">
        <f t="shared" si="264"/>
        <v>0</v>
      </c>
      <c r="AI271" s="318">
        <f t="shared" ref="AI271:AK280" si="299">IF($D271=AI$5,$V271,0)</f>
        <v>24153373.092916667</v>
      </c>
      <c r="AJ271" s="319">
        <f t="shared" si="299"/>
        <v>0</v>
      </c>
      <c r="AK271" s="319">
        <f t="shared" si="299"/>
        <v>0</v>
      </c>
      <c r="AL271" s="320">
        <f t="shared" si="265"/>
        <v>0</v>
      </c>
      <c r="AM271" s="309">
        <f t="shared" si="266"/>
        <v>0</v>
      </c>
      <c r="AN271" s="319">
        <f t="shared" si="272"/>
        <v>0</v>
      </c>
      <c r="AO271" s="319">
        <f t="shared" si="273"/>
        <v>0</v>
      </c>
      <c r="AP271" s="319">
        <f t="shared" si="267"/>
        <v>0</v>
      </c>
      <c r="AQ271" s="173">
        <f t="shared" si="298"/>
        <v>0</v>
      </c>
      <c r="AR271" s="309">
        <f t="shared" si="268"/>
        <v>0</v>
      </c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 s="7"/>
      <c r="BH271" s="7"/>
      <c r="BI271" s="7"/>
      <c r="BJ271" s="7"/>
      <c r="BK271" s="7"/>
      <c r="BL271" s="7"/>
      <c r="BN271" s="283"/>
    </row>
    <row r="272" spans="1:66" s="91" customFormat="1" ht="12" customHeight="1" x14ac:dyDescent="0.25">
      <c r="A272" s="122">
        <v>18210311</v>
      </c>
      <c r="B272" s="87" t="str">
        <f t="shared" si="295"/>
        <v>18210311</v>
      </c>
      <c r="C272" s="87" t="s">
        <v>871</v>
      </c>
      <c r="D272" s="89" t="s">
        <v>1276</v>
      </c>
      <c r="E272" s="89"/>
      <c r="F272" s="87"/>
      <c r="G272" s="89"/>
      <c r="H272" s="75">
        <v>1171975.3600000001</v>
      </c>
      <c r="I272" s="75">
        <v>0</v>
      </c>
      <c r="J272" s="75">
        <v>0</v>
      </c>
      <c r="K272" s="75">
        <v>0</v>
      </c>
      <c r="L272" s="75">
        <v>0</v>
      </c>
      <c r="M272" s="75">
        <v>0</v>
      </c>
      <c r="N272" s="75">
        <v>0</v>
      </c>
      <c r="O272" s="75">
        <v>0</v>
      </c>
      <c r="P272" s="75">
        <v>0</v>
      </c>
      <c r="Q272" s="75">
        <v>0</v>
      </c>
      <c r="R272" s="75">
        <v>0</v>
      </c>
      <c r="S272" s="75">
        <v>0</v>
      </c>
      <c r="T272" s="75">
        <v>0</v>
      </c>
      <c r="U272" s="75"/>
      <c r="V272" s="75">
        <f t="shared" si="259"/>
        <v>48832.306666666671</v>
      </c>
      <c r="W272" s="81"/>
      <c r="X272" s="80"/>
      <c r="Y272" s="92">
        <f t="shared" ref="Y272:AA284" si="300">IF($D272=Y$5,$T272,0)</f>
        <v>0</v>
      </c>
      <c r="Z272" s="319">
        <f t="shared" si="300"/>
        <v>0</v>
      </c>
      <c r="AA272" s="319">
        <f t="shared" si="300"/>
        <v>0</v>
      </c>
      <c r="AB272" s="320">
        <f t="shared" si="261"/>
        <v>0</v>
      </c>
      <c r="AC272" s="347">
        <f t="shared" si="262"/>
        <v>0</v>
      </c>
      <c r="AD272" s="319">
        <f t="shared" si="294"/>
        <v>0</v>
      </c>
      <c r="AE272" s="326">
        <f t="shared" si="270"/>
        <v>0</v>
      </c>
      <c r="AF272" s="320">
        <f t="shared" si="271"/>
        <v>0</v>
      </c>
      <c r="AG272" s="173">
        <f t="shared" si="263"/>
        <v>0</v>
      </c>
      <c r="AH272" s="309">
        <f t="shared" si="264"/>
        <v>0</v>
      </c>
      <c r="AI272" s="318">
        <f t="shared" si="299"/>
        <v>48832.306666666671</v>
      </c>
      <c r="AJ272" s="319">
        <f t="shared" si="299"/>
        <v>0</v>
      </c>
      <c r="AK272" s="319">
        <f t="shared" si="299"/>
        <v>0</v>
      </c>
      <c r="AL272" s="320">
        <f t="shared" si="265"/>
        <v>0</v>
      </c>
      <c r="AM272" s="309">
        <f t="shared" si="266"/>
        <v>0</v>
      </c>
      <c r="AN272" s="319">
        <f t="shared" si="272"/>
        <v>0</v>
      </c>
      <c r="AO272" s="319">
        <f t="shared" si="273"/>
        <v>0</v>
      </c>
      <c r="AP272" s="319">
        <f t="shared" si="267"/>
        <v>0</v>
      </c>
      <c r="AQ272" s="173">
        <f t="shared" si="298"/>
        <v>0</v>
      </c>
      <c r="AR272" s="309">
        <f t="shared" si="268"/>
        <v>0</v>
      </c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 s="7"/>
      <c r="BH272" s="7"/>
      <c r="BI272" s="7"/>
      <c r="BJ272" s="7"/>
      <c r="BK272" s="7"/>
      <c r="BL272" s="7"/>
      <c r="BN272" s="283"/>
    </row>
    <row r="273" spans="1:66" s="91" customFormat="1" ht="12" customHeight="1" x14ac:dyDescent="0.25">
      <c r="A273" s="122">
        <v>18210321</v>
      </c>
      <c r="B273" s="87" t="str">
        <f t="shared" si="295"/>
        <v>18210321</v>
      </c>
      <c r="C273" s="74" t="s">
        <v>891</v>
      </c>
      <c r="D273" s="89" t="s">
        <v>1276</v>
      </c>
      <c r="E273" s="89"/>
      <c r="F273" s="74"/>
      <c r="G273" s="89"/>
      <c r="H273" s="75">
        <v>10437020.220000001</v>
      </c>
      <c r="I273" s="75">
        <v>10437020.220000001</v>
      </c>
      <c r="J273" s="75">
        <v>10437020.220000001</v>
      </c>
      <c r="K273" s="75">
        <v>7543611.5800000001</v>
      </c>
      <c r="L273" s="75">
        <v>6931618.29</v>
      </c>
      <c r="M273" s="75">
        <v>6931618.29</v>
      </c>
      <c r="N273" s="75">
        <v>6931618.29</v>
      </c>
      <c r="O273" s="75">
        <v>6931618.29</v>
      </c>
      <c r="P273" s="75">
        <v>6931618.29</v>
      </c>
      <c r="Q273" s="75">
        <v>6931618.29</v>
      </c>
      <c r="R273" s="75">
        <v>6931618.29</v>
      </c>
      <c r="S273" s="75">
        <v>6931618.29</v>
      </c>
      <c r="T273" s="75">
        <v>6931618.29</v>
      </c>
      <c r="U273" s="75"/>
      <c r="V273" s="75">
        <f t="shared" si="259"/>
        <v>7712909.7995833345</v>
      </c>
      <c r="W273" s="81"/>
      <c r="X273" s="80"/>
      <c r="Y273" s="92">
        <f t="shared" si="300"/>
        <v>6931618.29</v>
      </c>
      <c r="Z273" s="319">
        <f t="shared" si="300"/>
        <v>0</v>
      </c>
      <c r="AA273" s="319">
        <f t="shared" si="300"/>
        <v>0</v>
      </c>
      <c r="AB273" s="320">
        <f t="shared" si="261"/>
        <v>0</v>
      </c>
      <c r="AC273" s="347">
        <f t="shared" si="262"/>
        <v>0</v>
      </c>
      <c r="AD273" s="319">
        <f t="shared" si="294"/>
        <v>0</v>
      </c>
      <c r="AE273" s="326">
        <f t="shared" si="270"/>
        <v>0</v>
      </c>
      <c r="AF273" s="320">
        <f t="shared" si="271"/>
        <v>0</v>
      </c>
      <c r="AG273" s="173">
        <f t="shared" si="263"/>
        <v>0</v>
      </c>
      <c r="AH273" s="309">
        <f t="shared" si="264"/>
        <v>0</v>
      </c>
      <c r="AI273" s="318">
        <f t="shared" si="299"/>
        <v>7712909.7995833345</v>
      </c>
      <c r="AJ273" s="319">
        <f t="shared" si="299"/>
        <v>0</v>
      </c>
      <c r="AK273" s="319">
        <f t="shared" si="299"/>
        <v>0</v>
      </c>
      <c r="AL273" s="320">
        <f t="shared" si="265"/>
        <v>0</v>
      </c>
      <c r="AM273" s="309">
        <f t="shared" si="266"/>
        <v>0</v>
      </c>
      <c r="AN273" s="319">
        <f t="shared" si="272"/>
        <v>0</v>
      </c>
      <c r="AO273" s="319">
        <f t="shared" si="273"/>
        <v>0</v>
      </c>
      <c r="AP273" s="319">
        <f t="shared" si="267"/>
        <v>0</v>
      </c>
      <c r="AQ273" s="173">
        <f t="shared" si="298"/>
        <v>0</v>
      </c>
      <c r="AR273" s="309">
        <f t="shared" si="268"/>
        <v>0</v>
      </c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 s="7"/>
      <c r="BH273" s="7"/>
      <c r="BI273" s="7"/>
      <c r="BJ273" s="7"/>
      <c r="BK273" s="7"/>
      <c r="BL273" s="7"/>
      <c r="BN273" s="283"/>
    </row>
    <row r="274" spans="1:66" s="91" customFormat="1" ht="12" customHeight="1" x14ac:dyDescent="0.25">
      <c r="A274" s="128">
        <v>18210331</v>
      </c>
      <c r="B274" s="145" t="str">
        <f t="shared" si="295"/>
        <v>18210331</v>
      </c>
      <c r="C274" s="74" t="s">
        <v>928</v>
      </c>
      <c r="D274" s="89" t="s">
        <v>1276</v>
      </c>
      <c r="E274" s="89"/>
      <c r="F274" s="139">
        <v>42783</v>
      </c>
      <c r="G274" s="89"/>
      <c r="H274" s="75">
        <v>12707858.34</v>
      </c>
      <c r="I274" s="75">
        <v>12707858.34</v>
      </c>
      <c r="J274" s="75">
        <v>12707858.34</v>
      </c>
      <c r="K274" s="75">
        <v>12707858.34</v>
      </c>
      <c r="L274" s="75">
        <v>12707858.34</v>
      </c>
      <c r="M274" s="75">
        <v>12707858.34</v>
      </c>
      <c r="N274" s="75">
        <v>12707858.34</v>
      </c>
      <c r="O274" s="75">
        <v>12707858.34</v>
      </c>
      <c r="P274" s="75">
        <v>12707858.34</v>
      </c>
      <c r="Q274" s="75">
        <v>12707858.34</v>
      </c>
      <c r="R274" s="75">
        <v>12707858.34</v>
      </c>
      <c r="S274" s="75">
        <v>12707858.34</v>
      </c>
      <c r="T274" s="75">
        <v>12707858.34</v>
      </c>
      <c r="U274" s="75"/>
      <c r="V274" s="75">
        <f t="shared" si="259"/>
        <v>12707858.340000002</v>
      </c>
      <c r="W274" s="81"/>
      <c r="X274" s="80"/>
      <c r="Y274" s="92">
        <f t="shared" si="300"/>
        <v>12707858.34</v>
      </c>
      <c r="Z274" s="319">
        <f t="shared" si="300"/>
        <v>0</v>
      </c>
      <c r="AA274" s="319">
        <f t="shared" si="300"/>
        <v>0</v>
      </c>
      <c r="AB274" s="320">
        <f t="shared" si="261"/>
        <v>0</v>
      </c>
      <c r="AC274" s="347">
        <f t="shared" si="262"/>
        <v>0</v>
      </c>
      <c r="AD274" s="319">
        <f t="shared" si="294"/>
        <v>0</v>
      </c>
      <c r="AE274" s="326">
        <f t="shared" si="270"/>
        <v>0</v>
      </c>
      <c r="AF274" s="320">
        <f t="shared" si="271"/>
        <v>0</v>
      </c>
      <c r="AG274" s="173">
        <f t="shared" si="263"/>
        <v>0</v>
      </c>
      <c r="AH274" s="309">
        <f t="shared" si="264"/>
        <v>0</v>
      </c>
      <c r="AI274" s="318">
        <f t="shared" si="299"/>
        <v>12707858.340000002</v>
      </c>
      <c r="AJ274" s="319">
        <f t="shared" si="299"/>
        <v>0</v>
      </c>
      <c r="AK274" s="319">
        <f t="shared" si="299"/>
        <v>0</v>
      </c>
      <c r="AL274" s="320">
        <f t="shared" si="265"/>
        <v>0</v>
      </c>
      <c r="AM274" s="309">
        <f t="shared" si="266"/>
        <v>0</v>
      </c>
      <c r="AN274" s="319">
        <f t="shared" si="272"/>
        <v>0</v>
      </c>
      <c r="AO274" s="319">
        <f t="shared" si="273"/>
        <v>0</v>
      </c>
      <c r="AP274" s="319">
        <f t="shared" si="267"/>
        <v>0</v>
      </c>
      <c r="AQ274" s="173">
        <f t="shared" si="298"/>
        <v>0</v>
      </c>
      <c r="AR274" s="309">
        <f t="shared" si="268"/>
        <v>0</v>
      </c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 s="7"/>
      <c r="BH274" s="7"/>
      <c r="BI274" s="7"/>
      <c r="BJ274" s="7"/>
      <c r="BK274" s="7"/>
      <c r="BL274" s="7"/>
      <c r="BN274" s="283"/>
    </row>
    <row r="275" spans="1:66" s="91" customFormat="1" ht="12" customHeight="1" x14ac:dyDescent="0.25">
      <c r="A275" s="128">
        <v>18210341</v>
      </c>
      <c r="B275" s="145" t="str">
        <f t="shared" si="295"/>
        <v>18210341</v>
      </c>
      <c r="C275" s="74" t="s">
        <v>1003</v>
      </c>
      <c r="D275" s="89" t="s">
        <v>1276</v>
      </c>
      <c r="E275" s="89"/>
      <c r="F275" s="139">
        <v>43070</v>
      </c>
      <c r="G275" s="89"/>
      <c r="H275" s="75">
        <v>12215518.98</v>
      </c>
      <c r="I275" s="75">
        <v>12215518.98</v>
      </c>
      <c r="J275" s="75">
        <v>12215518.98</v>
      </c>
      <c r="K275" s="75">
        <v>12215518.98</v>
      </c>
      <c r="L275" s="75">
        <v>12215518.98</v>
      </c>
      <c r="M275" s="75">
        <v>12215518.98</v>
      </c>
      <c r="N275" s="75">
        <v>12215518.98</v>
      </c>
      <c r="O275" s="75">
        <v>12215518.98</v>
      </c>
      <c r="P275" s="75">
        <v>12215518.98</v>
      </c>
      <c r="Q275" s="75">
        <v>12215518.98</v>
      </c>
      <c r="R275" s="75">
        <v>12215518.98</v>
      </c>
      <c r="S275" s="75">
        <v>12215518.98</v>
      </c>
      <c r="T275" s="75">
        <v>12215518.98</v>
      </c>
      <c r="U275" s="75"/>
      <c r="V275" s="75">
        <f t="shared" si="259"/>
        <v>12215518.980000002</v>
      </c>
      <c r="W275" s="81"/>
      <c r="X275" s="80"/>
      <c r="Y275" s="92">
        <f t="shared" si="300"/>
        <v>12215518.98</v>
      </c>
      <c r="Z275" s="319">
        <f t="shared" si="300"/>
        <v>0</v>
      </c>
      <c r="AA275" s="319">
        <f t="shared" si="300"/>
        <v>0</v>
      </c>
      <c r="AB275" s="320">
        <f t="shared" si="261"/>
        <v>0</v>
      </c>
      <c r="AC275" s="347">
        <f t="shared" si="262"/>
        <v>0</v>
      </c>
      <c r="AD275" s="319">
        <f t="shared" si="294"/>
        <v>0</v>
      </c>
      <c r="AE275" s="326">
        <f t="shared" si="270"/>
        <v>0</v>
      </c>
      <c r="AF275" s="320">
        <f t="shared" si="271"/>
        <v>0</v>
      </c>
      <c r="AG275" s="173">
        <f t="shared" si="263"/>
        <v>0</v>
      </c>
      <c r="AH275" s="309">
        <f t="shared" si="264"/>
        <v>0</v>
      </c>
      <c r="AI275" s="318">
        <f t="shared" si="299"/>
        <v>12215518.980000002</v>
      </c>
      <c r="AJ275" s="319">
        <f t="shared" si="299"/>
        <v>0</v>
      </c>
      <c r="AK275" s="319">
        <f t="shared" si="299"/>
        <v>0</v>
      </c>
      <c r="AL275" s="320">
        <f t="shared" si="265"/>
        <v>0</v>
      </c>
      <c r="AM275" s="309">
        <f t="shared" si="266"/>
        <v>0</v>
      </c>
      <c r="AN275" s="319">
        <f t="shared" si="272"/>
        <v>0</v>
      </c>
      <c r="AO275" s="319">
        <f t="shared" si="273"/>
        <v>0</v>
      </c>
      <c r="AP275" s="319">
        <f t="shared" si="267"/>
        <v>0</v>
      </c>
      <c r="AQ275" s="173">
        <f t="shared" si="298"/>
        <v>0</v>
      </c>
      <c r="AR275" s="309">
        <f t="shared" si="268"/>
        <v>0</v>
      </c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 s="7"/>
      <c r="BH275" s="7"/>
      <c r="BI275" s="7"/>
      <c r="BJ275" s="7"/>
      <c r="BK275" s="7"/>
      <c r="BL275" s="7"/>
      <c r="BN275" s="283"/>
    </row>
    <row r="276" spans="1:66" s="91" customFormat="1" ht="12" customHeight="1" x14ac:dyDescent="0.25">
      <c r="A276" s="128">
        <v>18210351</v>
      </c>
      <c r="B276" s="145" t="str">
        <f t="shared" si="295"/>
        <v>18210351</v>
      </c>
      <c r="C276" s="74" t="s">
        <v>1111</v>
      </c>
      <c r="D276" s="89" t="s">
        <v>1276</v>
      </c>
      <c r="E276" s="89"/>
      <c r="F276" s="139">
        <v>43435</v>
      </c>
      <c r="G276" s="89"/>
      <c r="H276" s="75">
        <v>12247269.48</v>
      </c>
      <c r="I276" s="75">
        <v>12247269.48</v>
      </c>
      <c r="J276" s="75">
        <v>12247269.48</v>
      </c>
      <c r="K276" s="75">
        <v>12247269.48</v>
      </c>
      <c r="L276" s="75">
        <v>12247269.48</v>
      </c>
      <c r="M276" s="75">
        <v>12247269.48</v>
      </c>
      <c r="N276" s="75">
        <v>12247269.48</v>
      </c>
      <c r="O276" s="75">
        <v>12247269.48</v>
      </c>
      <c r="P276" s="75">
        <v>12247269.48</v>
      </c>
      <c r="Q276" s="75">
        <v>12247269.48</v>
      </c>
      <c r="R276" s="75">
        <v>12247269.48</v>
      </c>
      <c r="S276" s="75">
        <v>12247269.48</v>
      </c>
      <c r="T276" s="75">
        <v>12247269.48</v>
      </c>
      <c r="U276" s="75"/>
      <c r="V276" s="75">
        <f t="shared" si="259"/>
        <v>12247269.480000002</v>
      </c>
      <c r="W276" s="81"/>
      <c r="X276" s="335"/>
      <c r="Y276" s="92">
        <f t="shared" si="300"/>
        <v>12247269.48</v>
      </c>
      <c r="Z276" s="319">
        <f t="shared" si="300"/>
        <v>0</v>
      </c>
      <c r="AA276" s="319">
        <f t="shared" si="300"/>
        <v>0</v>
      </c>
      <c r="AB276" s="320">
        <f t="shared" si="261"/>
        <v>0</v>
      </c>
      <c r="AC276" s="347">
        <f t="shared" si="262"/>
        <v>0</v>
      </c>
      <c r="AD276" s="319">
        <f t="shared" si="294"/>
        <v>0</v>
      </c>
      <c r="AE276" s="326">
        <f t="shared" si="270"/>
        <v>0</v>
      </c>
      <c r="AF276" s="320">
        <f t="shared" si="271"/>
        <v>0</v>
      </c>
      <c r="AG276" s="173">
        <f t="shared" si="263"/>
        <v>0</v>
      </c>
      <c r="AH276" s="309">
        <f t="shared" si="264"/>
        <v>0</v>
      </c>
      <c r="AI276" s="318">
        <f t="shared" si="299"/>
        <v>12247269.480000002</v>
      </c>
      <c r="AJ276" s="319">
        <f t="shared" si="299"/>
        <v>0</v>
      </c>
      <c r="AK276" s="319">
        <f t="shared" si="299"/>
        <v>0</v>
      </c>
      <c r="AL276" s="320">
        <f t="shared" si="265"/>
        <v>0</v>
      </c>
      <c r="AM276" s="309">
        <f t="shared" si="266"/>
        <v>0</v>
      </c>
      <c r="AN276" s="319">
        <f t="shared" si="272"/>
        <v>0</v>
      </c>
      <c r="AO276" s="319">
        <f t="shared" si="273"/>
        <v>0</v>
      </c>
      <c r="AP276" s="319">
        <f t="shared" si="267"/>
        <v>0</v>
      </c>
      <c r="AQ276" s="173">
        <f t="shared" ref="AQ276" si="301">SUM(AN276:AP276)</f>
        <v>0</v>
      </c>
      <c r="AR276" s="309">
        <f t="shared" si="268"/>
        <v>0</v>
      </c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 s="7"/>
      <c r="BH276" s="7"/>
      <c r="BI276" s="7"/>
      <c r="BJ276" s="7"/>
      <c r="BK276" s="7"/>
      <c r="BL276" s="7"/>
      <c r="BN276" s="283"/>
    </row>
    <row r="277" spans="1:66" s="91" customFormat="1" ht="12" customHeight="1" x14ac:dyDescent="0.25">
      <c r="A277" s="189">
        <v>18210361</v>
      </c>
      <c r="B277" s="197" t="str">
        <f t="shared" si="295"/>
        <v>18210361</v>
      </c>
      <c r="C277" s="178" t="s">
        <v>1128</v>
      </c>
      <c r="D277" s="179" t="s">
        <v>1276</v>
      </c>
      <c r="E277" s="179"/>
      <c r="F277" s="185">
        <v>43525</v>
      </c>
      <c r="G277" s="179"/>
      <c r="H277" s="181">
        <v>28513472.699999999</v>
      </c>
      <c r="I277" s="181">
        <v>28513472.699999999</v>
      </c>
      <c r="J277" s="181">
        <v>28513472.699999999</v>
      </c>
      <c r="K277" s="181">
        <v>28513472.699999999</v>
      </c>
      <c r="L277" s="181">
        <v>28513472.699999999</v>
      </c>
      <c r="M277" s="181">
        <v>28513472.699999999</v>
      </c>
      <c r="N277" s="181">
        <v>28513472.699999999</v>
      </c>
      <c r="O277" s="181">
        <v>28513472.699999999</v>
      </c>
      <c r="P277" s="181">
        <v>28513472.699999999</v>
      </c>
      <c r="Q277" s="181">
        <v>28513472.699999999</v>
      </c>
      <c r="R277" s="181">
        <v>28513472.699999999</v>
      </c>
      <c r="S277" s="181">
        <v>28513472.699999999</v>
      </c>
      <c r="T277" s="181">
        <v>28513472.699999999</v>
      </c>
      <c r="U277" s="181"/>
      <c r="V277" s="181">
        <f t="shared" si="259"/>
        <v>28513472.699999992</v>
      </c>
      <c r="W277" s="204"/>
      <c r="X277" s="226"/>
      <c r="Y277" s="409">
        <f t="shared" si="300"/>
        <v>28513472.699999999</v>
      </c>
      <c r="Z277" s="410">
        <f t="shared" si="300"/>
        <v>0</v>
      </c>
      <c r="AA277" s="410">
        <f t="shared" si="300"/>
        <v>0</v>
      </c>
      <c r="AB277" s="411">
        <f t="shared" si="261"/>
        <v>0</v>
      </c>
      <c r="AC277" s="451">
        <f t="shared" si="262"/>
        <v>0</v>
      </c>
      <c r="AD277" s="410">
        <f t="shared" si="294"/>
        <v>0</v>
      </c>
      <c r="AE277" s="413">
        <f t="shared" si="270"/>
        <v>0</v>
      </c>
      <c r="AF277" s="411">
        <f t="shared" si="271"/>
        <v>0</v>
      </c>
      <c r="AG277" s="414">
        <f t="shared" si="263"/>
        <v>0</v>
      </c>
      <c r="AH277" s="412">
        <f t="shared" si="264"/>
        <v>0</v>
      </c>
      <c r="AI277" s="415">
        <f t="shared" si="299"/>
        <v>28513472.699999992</v>
      </c>
      <c r="AJ277" s="410">
        <f t="shared" si="299"/>
        <v>0</v>
      </c>
      <c r="AK277" s="410">
        <f t="shared" si="299"/>
        <v>0</v>
      </c>
      <c r="AL277" s="411">
        <f t="shared" si="265"/>
        <v>0</v>
      </c>
      <c r="AM277" s="412">
        <f t="shared" si="266"/>
        <v>0</v>
      </c>
      <c r="AN277" s="410">
        <f t="shared" si="272"/>
        <v>0</v>
      </c>
      <c r="AO277" s="410">
        <f t="shared" si="273"/>
        <v>0</v>
      </c>
      <c r="AP277" s="410">
        <f t="shared" si="267"/>
        <v>0</v>
      </c>
      <c r="AQ277" s="414">
        <f t="shared" ref="AQ277" si="302">SUM(AN277:AP277)</f>
        <v>0</v>
      </c>
      <c r="AR277" s="412">
        <f t="shared" si="268"/>
        <v>0</v>
      </c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 s="7"/>
      <c r="BH277" s="7"/>
      <c r="BI277" s="7"/>
      <c r="BJ277" s="7"/>
      <c r="BK277" s="7"/>
      <c r="BL277" s="7"/>
      <c r="BN277" s="283"/>
    </row>
    <row r="278" spans="1:66" s="91" customFormat="1" ht="12" customHeight="1" x14ac:dyDescent="0.25">
      <c r="A278" s="189">
        <v>18210371</v>
      </c>
      <c r="B278" s="197" t="str">
        <f t="shared" si="295"/>
        <v>18210371</v>
      </c>
      <c r="C278" s="178" t="s">
        <v>1238</v>
      </c>
      <c r="D278" s="179" t="s">
        <v>1276</v>
      </c>
      <c r="E278" s="179"/>
      <c r="F278" s="185">
        <v>43862</v>
      </c>
      <c r="G278" s="179"/>
      <c r="H278" s="181">
        <v>0</v>
      </c>
      <c r="I278" s="181">
        <v>0</v>
      </c>
      <c r="J278" s="181">
        <v>0</v>
      </c>
      <c r="K278" s="181">
        <v>5338224.88</v>
      </c>
      <c r="L278" s="181">
        <v>10415518.85</v>
      </c>
      <c r="M278" s="181">
        <v>10653035.77</v>
      </c>
      <c r="N278" s="181">
        <v>11182143.83</v>
      </c>
      <c r="O278" s="181">
        <v>11341622.689999999</v>
      </c>
      <c r="P278" s="181">
        <v>11346741.5</v>
      </c>
      <c r="Q278" s="181">
        <v>11346655.220000001</v>
      </c>
      <c r="R278" s="181">
        <v>11400536.98</v>
      </c>
      <c r="S278" s="181">
        <v>11400536.98</v>
      </c>
      <c r="T278" s="181">
        <v>11400536.98</v>
      </c>
      <c r="U278" s="181"/>
      <c r="V278" s="181">
        <f t="shared" si="259"/>
        <v>8343773.7658333331</v>
      </c>
      <c r="W278" s="204"/>
      <c r="X278" s="226"/>
      <c r="Y278" s="409">
        <f t="shared" si="300"/>
        <v>11400536.98</v>
      </c>
      <c r="Z278" s="410">
        <f t="shared" si="300"/>
        <v>0</v>
      </c>
      <c r="AA278" s="410">
        <f t="shared" si="300"/>
        <v>0</v>
      </c>
      <c r="AB278" s="411">
        <f t="shared" si="261"/>
        <v>0</v>
      </c>
      <c r="AC278" s="451">
        <f t="shared" si="262"/>
        <v>0</v>
      </c>
      <c r="AD278" s="410">
        <f t="shared" si="294"/>
        <v>0</v>
      </c>
      <c r="AE278" s="413">
        <f t="shared" si="270"/>
        <v>0</v>
      </c>
      <c r="AF278" s="411">
        <f t="shared" si="271"/>
        <v>0</v>
      </c>
      <c r="AG278" s="414">
        <f t="shared" si="263"/>
        <v>0</v>
      </c>
      <c r="AH278" s="412">
        <f t="shared" si="264"/>
        <v>0</v>
      </c>
      <c r="AI278" s="415">
        <f t="shared" si="299"/>
        <v>8343773.7658333331</v>
      </c>
      <c r="AJ278" s="410">
        <f t="shared" si="299"/>
        <v>0</v>
      </c>
      <c r="AK278" s="410">
        <f t="shared" si="299"/>
        <v>0</v>
      </c>
      <c r="AL278" s="411">
        <f t="shared" si="265"/>
        <v>0</v>
      </c>
      <c r="AM278" s="412">
        <f t="shared" si="266"/>
        <v>0</v>
      </c>
      <c r="AN278" s="410">
        <f t="shared" si="272"/>
        <v>0</v>
      </c>
      <c r="AO278" s="410">
        <f t="shared" si="273"/>
        <v>0</v>
      </c>
      <c r="AP278" s="410">
        <f t="shared" si="267"/>
        <v>0</v>
      </c>
      <c r="AQ278" s="414">
        <f t="shared" ref="AQ278" si="303">SUM(AN278:AP278)</f>
        <v>0</v>
      </c>
      <c r="AR278" s="412">
        <f t="shared" si="268"/>
        <v>0</v>
      </c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 s="7"/>
      <c r="BH278" s="7"/>
      <c r="BI278" s="7"/>
      <c r="BJ278" s="7"/>
      <c r="BK278" s="7"/>
      <c r="BL278" s="7"/>
      <c r="BN278" s="283"/>
    </row>
    <row r="279" spans="1:66" s="91" customFormat="1" ht="12" customHeight="1" x14ac:dyDescent="0.25">
      <c r="A279" s="189">
        <v>18210381</v>
      </c>
      <c r="B279" s="197" t="str">
        <f t="shared" si="295"/>
        <v>18210381</v>
      </c>
      <c r="C279" s="178" t="s">
        <v>1393</v>
      </c>
      <c r="D279" s="179" t="s">
        <v>1276</v>
      </c>
      <c r="E279" s="179"/>
      <c r="F279" s="185">
        <v>44197</v>
      </c>
      <c r="G279" s="179"/>
      <c r="H279" s="181"/>
      <c r="I279" s="181"/>
      <c r="J279" s="181"/>
      <c r="K279" s="181"/>
      <c r="L279" s="181"/>
      <c r="M279" s="181"/>
      <c r="N279" s="181"/>
      <c r="O279" s="181">
        <v>10970654.51</v>
      </c>
      <c r="P279" s="181">
        <v>13265064.41</v>
      </c>
      <c r="Q279" s="181">
        <v>12880255.4</v>
      </c>
      <c r="R279" s="181">
        <v>13013589.119999999</v>
      </c>
      <c r="S279" s="181">
        <v>12854055.57</v>
      </c>
      <c r="T279" s="181">
        <v>13566782.050000001</v>
      </c>
      <c r="U279" s="181"/>
      <c r="V279" s="181">
        <f t="shared" ref="V279" si="304">(H279+T279+SUM(I279:S279)*2)/24</f>
        <v>5813917.5029166667</v>
      </c>
      <c r="W279" s="204"/>
      <c r="X279" s="226"/>
      <c r="Y279" s="409">
        <f t="shared" si="300"/>
        <v>13566782.050000001</v>
      </c>
      <c r="Z279" s="410">
        <f t="shared" si="300"/>
        <v>0</v>
      </c>
      <c r="AA279" s="410">
        <f t="shared" si="300"/>
        <v>0</v>
      </c>
      <c r="AB279" s="411">
        <f t="shared" ref="AB279" si="305">T279-SUM(Y279:AA279)</f>
        <v>0</v>
      </c>
      <c r="AC279" s="451">
        <f t="shared" ref="AC279" si="306">T279-SUM(Y279:AA279)-AB279</f>
        <v>0</v>
      </c>
      <c r="AD279" s="410">
        <f t="shared" si="294"/>
        <v>0</v>
      </c>
      <c r="AE279" s="413">
        <f t="shared" si="270"/>
        <v>0</v>
      </c>
      <c r="AF279" s="411">
        <f t="shared" si="271"/>
        <v>0</v>
      </c>
      <c r="AG279" s="414">
        <f t="shared" ref="AG279" si="307">SUM(AD279:AF279)</f>
        <v>0</v>
      </c>
      <c r="AH279" s="412">
        <f t="shared" ref="AH279" si="308">AG279-AB279</f>
        <v>0</v>
      </c>
      <c r="AI279" s="415">
        <f t="shared" si="299"/>
        <v>5813917.5029166667</v>
      </c>
      <c r="AJ279" s="410">
        <f t="shared" si="299"/>
        <v>0</v>
      </c>
      <c r="AK279" s="410">
        <f t="shared" si="299"/>
        <v>0</v>
      </c>
      <c r="AL279" s="411">
        <f t="shared" ref="AL279" si="309">V279-SUM(AI279:AK279)</f>
        <v>0</v>
      </c>
      <c r="AM279" s="412">
        <f t="shared" ref="AM279" si="310">V279-SUM(AI279:AK279)-AL279</f>
        <v>0</v>
      </c>
      <c r="AN279" s="410">
        <f t="shared" si="272"/>
        <v>0</v>
      </c>
      <c r="AO279" s="410">
        <f t="shared" si="273"/>
        <v>0</v>
      </c>
      <c r="AP279" s="410">
        <f t="shared" si="267"/>
        <v>0</v>
      </c>
      <c r="AQ279" s="414">
        <f t="shared" ref="AQ279" si="311">SUM(AN279:AP279)</f>
        <v>0</v>
      </c>
      <c r="AR279" s="412">
        <f t="shared" ref="AR279" si="312">AQ279-AL279</f>
        <v>0</v>
      </c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 s="7"/>
      <c r="BH279" s="7"/>
      <c r="BI279" s="7"/>
      <c r="BJ279" s="7"/>
      <c r="BK279" s="7"/>
      <c r="BL279" s="7"/>
      <c r="BN279" s="283"/>
    </row>
    <row r="280" spans="1:66" s="16" customFormat="1" ht="12" customHeight="1" x14ac:dyDescent="0.25">
      <c r="A280" s="189">
        <v>18220111</v>
      </c>
      <c r="B280" s="184" t="str">
        <f t="shared" si="295"/>
        <v>18220111</v>
      </c>
      <c r="C280" s="398" t="s">
        <v>1210</v>
      </c>
      <c r="D280" s="179" t="s">
        <v>865</v>
      </c>
      <c r="E280" s="179"/>
      <c r="F280" s="185">
        <v>43800</v>
      </c>
      <c r="G280" s="179"/>
      <c r="H280" s="181">
        <v>117299623.14</v>
      </c>
      <c r="I280" s="181">
        <v>114751788.5</v>
      </c>
      <c r="J280" s="181">
        <v>113210121.83</v>
      </c>
      <c r="K280" s="181">
        <v>111668455.16</v>
      </c>
      <c r="L280" s="181">
        <v>110972218.59999999</v>
      </c>
      <c r="M280" s="181">
        <v>110972218.59999999</v>
      </c>
      <c r="N280" s="181">
        <v>110972218.59999999</v>
      </c>
      <c r="O280" s="181">
        <v>110972218.59999999</v>
      </c>
      <c r="P280" s="181">
        <v>110972218.59999999</v>
      </c>
      <c r="Q280" s="181">
        <v>110972218.59999999</v>
      </c>
      <c r="R280" s="181">
        <v>110972218.59999999</v>
      </c>
      <c r="S280" s="181">
        <v>110972218.59999999</v>
      </c>
      <c r="T280" s="181">
        <v>110972218.59999999</v>
      </c>
      <c r="U280" s="181"/>
      <c r="V280" s="181">
        <f t="shared" si="259"/>
        <v>111795336.26333332</v>
      </c>
      <c r="W280" s="204" t="s">
        <v>1218</v>
      </c>
      <c r="X280" s="226"/>
      <c r="Y280" s="409">
        <f t="shared" si="300"/>
        <v>0</v>
      </c>
      <c r="Z280" s="410">
        <f t="shared" si="300"/>
        <v>0</v>
      </c>
      <c r="AA280" s="410">
        <f t="shared" si="300"/>
        <v>0</v>
      </c>
      <c r="AB280" s="411">
        <f t="shared" si="261"/>
        <v>110972218.59999999</v>
      </c>
      <c r="AC280" s="412">
        <f t="shared" si="262"/>
        <v>0</v>
      </c>
      <c r="AD280" s="410">
        <f t="shared" si="294"/>
        <v>110972218.59999999</v>
      </c>
      <c r="AE280" s="413">
        <f t="shared" si="270"/>
        <v>0</v>
      </c>
      <c r="AF280" s="411">
        <f t="shared" si="271"/>
        <v>0</v>
      </c>
      <c r="AG280" s="414">
        <f t="shared" si="263"/>
        <v>110972218.59999999</v>
      </c>
      <c r="AH280" s="412">
        <f t="shared" si="264"/>
        <v>0</v>
      </c>
      <c r="AI280" s="415">
        <f t="shared" si="299"/>
        <v>0</v>
      </c>
      <c r="AJ280" s="410">
        <f t="shared" si="299"/>
        <v>0</v>
      </c>
      <c r="AK280" s="410">
        <f t="shared" si="299"/>
        <v>0</v>
      </c>
      <c r="AL280" s="411">
        <f t="shared" si="265"/>
        <v>111795336.26333332</v>
      </c>
      <c r="AM280" s="412">
        <f t="shared" si="266"/>
        <v>0</v>
      </c>
      <c r="AN280" s="410">
        <f t="shared" si="272"/>
        <v>111795336.26333332</v>
      </c>
      <c r="AO280" s="410">
        <f t="shared" si="273"/>
        <v>0</v>
      </c>
      <c r="AP280" s="410">
        <f t="shared" si="267"/>
        <v>0</v>
      </c>
      <c r="AQ280" s="414">
        <f t="shared" ref="AQ280" si="313">SUM(AN280:AP280)</f>
        <v>111795336.26333332</v>
      </c>
      <c r="AR280" s="412">
        <f t="shared" si="268"/>
        <v>0</v>
      </c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 s="7"/>
      <c r="BH280" s="7"/>
      <c r="BI280" s="7"/>
      <c r="BJ280" s="7"/>
      <c r="BK280" s="7"/>
      <c r="BL280" s="7"/>
      <c r="BN280" s="74"/>
    </row>
    <row r="281" spans="1:66" s="16" customFormat="1" ht="12" customHeight="1" x14ac:dyDescent="0.25">
      <c r="A281" s="189">
        <v>18220121</v>
      </c>
      <c r="B281" s="184" t="str">
        <f t="shared" si="295"/>
        <v>18220121</v>
      </c>
      <c r="C281" s="398" t="s">
        <v>1211</v>
      </c>
      <c r="D281" s="179" t="s">
        <v>158</v>
      </c>
      <c r="E281" s="179"/>
      <c r="F281" s="185">
        <v>43800</v>
      </c>
      <c r="G281" s="179"/>
      <c r="H281" s="181">
        <v>-82224442.969999999</v>
      </c>
      <c r="I281" s="181">
        <v>-82224442.969999999</v>
      </c>
      <c r="J281" s="181">
        <v>-82224442.969999999</v>
      </c>
      <c r="K281" s="181">
        <v>-82224442.969999999</v>
      </c>
      <c r="L281" s="181">
        <v>-110972218.59999999</v>
      </c>
      <c r="M281" s="181">
        <v>-110972218.59999999</v>
      </c>
      <c r="N281" s="181">
        <v>-110972218.59999999</v>
      </c>
      <c r="O281" s="181">
        <v>-110972218.59999999</v>
      </c>
      <c r="P281" s="181">
        <v>-110972218.59999999</v>
      </c>
      <c r="Q281" s="181">
        <v>-110972218.59999999</v>
      </c>
      <c r="R281" s="181">
        <v>-110972218.59999999</v>
      </c>
      <c r="S281" s="181">
        <v>-110972218.59999999</v>
      </c>
      <c r="T281" s="181">
        <v>-110972218.59999999</v>
      </c>
      <c r="U281" s="181"/>
      <c r="V281" s="181">
        <f t="shared" si="259"/>
        <v>-102587450.70791668</v>
      </c>
      <c r="W281" s="204"/>
      <c r="X281" s="226"/>
      <c r="Y281" s="409">
        <f t="shared" si="300"/>
        <v>0</v>
      </c>
      <c r="Z281" s="410">
        <f t="shared" si="300"/>
        <v>0</v>
      </c>
      <c r="AA281" s="410">
        <f t="shared" si="300"/>
        <v>0</v>
      </c>
      <c r="AB281" s="411">
        <f t="shared" si="261"/>
        <v>-110972218.59999999</v>
      </c>
      <c r="AC281" s="412">
        <f t="shared" si="262"/>
        <v>0</v>
      </c>
      <c r="AD281" s="410">
        <f t="shared" si="294"/>
        <v>0</v>
      </c>
      <c r="AE281" s="413">
        <f t="shared" si="270"/>
        <v>0</v>
      </c>
      <c r="AF281" s="411">
        <f t="shared" si="271"/>
        <v>-110972218.59999999</v>
      </c>
      <c r="AG281" s="414">
        <f t="shared" si="263"/>
        <v>-110972218.59999999</v>
      </c>
      <c r="AH281" s="412">
        <f t="shared" si="264"/>
        <v>0</v>
      </c>
      <c r="AI281" s="415">
        <f t="shared" ref="AI281:AK294" si="314">IF($D281=AI$5,$V281,0)</f>
        <v>0</v>
      </c>
      <c r="AJ281" s="410">
        <f t="shared" si="314"/>
        <v>0</v>
      </c>
      <c r="AK281" s="410">
        <f t="shared" si="314"/>
        <v>0</v>
      </c>
      <c r="AL281" s="411">
        <f t="shared" si="265"/>
        <v>-102587450.70791668</v>
      </c>
      <c r="AM281" s="412">
        <f t="shared" si="266"/>
        <v>0</v>
      </c>
      <c r="AN281" s="410">
        <f t="shared" si="272"/>
        <v>0</v>
      </c>
      <c r="AO281" s="410">
        <f t="shared" si="273"/>
        <v>0</v>
      </c>
      <c r="AP281" s="410">
        <f t="shared" si="267"/>
        <v>-102587450.70791668</v>
      </c>
      <c r="AQ281" s="414">
        <f t="shared" ref="AQ281" si="315">SUM(AN281:AP281)</f>
        <v>-102587450.70791668</v>
      </c>
      <c r="AR281" s="412">
        <f t="shared" si="268"/>
        <v>0</v>
      </c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 s="7"/>
      <c r="BH281" s="7"/>
      <c r="BI281" s="7"/>
      <c r="BJ281" s="7"/>
      <c r="BK281" s="7"/>
      <c r="BL281" s="7"/>
      <c r="BN281" s="74"/>
    </row>
    <row r="282" spans="1:66" s="16" customFormat="1" ht="12" customHeight="1" x14ac:dyDescent="0.25">
      <c r="A282" s="122">
        <v>18230021</v>
      </c>
      <c r="B282" s="87" t="str">
        <f t="shared" si="295"/>
        <v>18230021</v>
      </c>
      <c r="C282" s="74" t="s">
        <v>165</v>
      </c>
      <c r="D282" s="89" t="s">
        <v>1276</v>
      </c>
      <c r="E282" s="89"/>
      <c r="F282" s="74"/>
      <c r="G282" s="89"/>
      <c r="H282" s="75">
        <v>29703486.449999999</v>
      </c>
      <c r="I282" s="75">
        <v>35399348.289999999</v>
      </c>
      <c r="J282" s="75">
        <v>39640293.560000002</v>
      </c>
      <c r="K282" s="75">
        <v>44647307.07</v>
      </c>
      <c r="L282" s="75">
        <v>50057561.130000003</v>
      </c>
      <c r="M282" s="75">
        <v>55246162.18</v>
      </c>
      <c r="N282" s="75">
        <v>67242602.5</v>
      </c>
      <c r="O282" s="75">
        <v>70405146.579999998</v>
      </c>
      <c r="P282" s="75">
        <v>73949326.140000001</v>
      </c>
      <c r="Q282" s="75">
        <v>82011739.840000004</v>
      </c>
      <c r="R282" s="75">
        <v>90498611.620000005</v>
      </c>
      <c r="S282" s="75">
        <v>29445176.77</v>
      </c>
      <c r="T282" s="75">
        <v>35877269.719999999</v>
      </c>
      <c r="U282" s="75"/>
      <c r="V282" s="75">
        <f t="shared" si="259"/>
        <v>55944471.147083335</v>
      </c>
      <c r="W282" s="108"/>
      <c r="X282" s="84"/>
      <c r="Y282" s="92">
        <f t="shared" si="300"/>
        <v>35877269.719999999</v>
      </c>
      <c r="Z282" s="319">
        <f t="shared" si="300"/>
        <v>0</v>
      </c>
      <c r="AA282" s="319">
        <f t="shared" si="300"/>
        <v>0</v>
      </c>
      <c r="AB282" s="320">
        <f t="shared" si="261"/>
        <v>0</v>
      </c>
      <c r="AC282" s="309">
        <f t="shared" si="262"/>
        <v>0</v>
      </c>
      <c r="AD282" s="319">
        <f t="shared" si="294"/>
        <v>0</v>
      </c>
      <c r="AE282" s="326">
        <f t="shared" si="270"/>
        <v>0</v>
      </c>
      <c r="AF282" s="320">
        <f t="shared" si="271"/>
        <v>0</v>
      </c>
      <c r="AG282" s="173">
        <f t="shared" si="263"/>
        <v>0</v>
      </c>
      <c r="AH282" s="309">
        <f t="shared" si="264"/>
        <v>0</v>
      </c>
      <c r="AI282" s="318">
        <f t="shared" si="314"/>
        <v>55944471.147083335</v>
      </c>
      <c r="AJ282" s="319">
        <f t="shared" si="314"/>
        <v>0</v>
      </c>
      <c r="AK282" s="319">
        <f t="shared" si="314"/>
        <v>0</v>
      </c>
      <c r="AL282" s="320">
        <f t="shared" si="265"/>
        <v>0</v>
      </c>
      <c r="AM282" s="309">
        <f t="shared" si="266"/>
        <v>0</v>
      </c>
      <c r="AN282" s="319">
        <f t="shared" si="272"/>
        <v>0</v>
      </c>
      <c r="AO282" s="319">
        <f t="shared" si="273"/>
        <v>0</v>
      </c>
      <c r="AP282" s="319">
        <f t="shared" si="267"/>
        <v>0</v>
      </c>
      <c r="AQ282" s="173">
        <f t="shared" si="298"/>
        <v>0</v>
      </c>
      <c r="AR282" s="309">
        <f t="shared" si="268"/>
        <v>0</v>
      </c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 s="7"/>
      <c r="BH282" s="7"/>
      <c r="BI282" s="7"/>
      <c r="BJ282" s="7"/>
      <c r="BK282" s="7"/>
      <c r="BL282" s="7"/>
      <c r="BN282" s="74"/>
    </row>
    <row r="283" spans="1:66" s="16" customFormat="1" ht="12" customHeight="1" x14ac:dyDescent="0.25">
      <c r="A283" s="122">
        <v>18230031</v>
      </c>
      <c r="B283" s="87" t="str">
        <f t="shared" si="295"/>
        <v>18230031</v>
      </c>
      <c r="C283" s="74" t="s">
        <v>354</v>
      </c>
      <c r="D283" s="89" t="s">
        <v>865</v>
      </c>
      <c r="E283" s="89"/>
      <c r="F283" s="74"/>
      <c r="G283" s="89"/>
      <c r="H283" s="75">
        <v>56133542.670000002</v>
      </c>
      <c r="I283" s="75">
        <v>55896917.210000001</v>
      </c>
      <c r="J283" s="75">
        <v>55660291.75</v>
      </c>
      <c r="K283" s="75">
        <v>55423666.289999999</v>
      </c>
      <c r="L283" s="75">
        <v>55187040.829999998</v>
      </c>
      <c r="M283" s="75">
        <v>54950415.369999997</v>
      </c>
      <c r="N283" s="75">
        <v>59763153.590000004</v>
      </c>
      <c r="O283" s="75">
        <v>59522556.240000002</v>
      </c>
      <c r="P283" s="75">
        <v>59281958.890000001</v>
      </c>
      <c r="Q283" s="75">
        <v>59041361.539999999</v>
      </c>
      <c r="R283" s="75">
        <v>58800764.189999998</v>
      </c>
      <c r="S283" s="75">
        <v>58560166.840000004</v>
      </c>
      <c r="T283" s="75">
        <v>58319569.490000002</v>
      </c>
      <c r="U283" s="75"/>
      <c r="V283" s="75">
        <f t="shared" si="259"/>
        <v>57442904.068333335</v>
      </c>
      <c r="W283" s="81" t="s">
        <v>115</v>
      </c>
      <c r="X283" s="80"/>
      <c r="Y283" s="92">
        <f t="shared" si="300"/>
        <v>0</v>
      </c>
      <c r="Z283" s="319">
        <f t="shared" si="300"/>
        <v>0</v>
      </c>
      <c r="AA283" s="319">
        <f t="shared" si="300"/>
        <v>0</v>
      </c>
      <c r="AB283" s="320">
        <f t="shared" si="261"/>
        <v>58319569.490000002</v>
      </c>
      <c r="AC283" s="309">
        <f t="shared" si="262"/>
        <v>0</v>
      </c>
      <c r="AD283" s="319">
        <f t="shared" si="294"/>
        <v>58319569.490000002</v>
      </c>
      <c r="AE283" s="326">
        <f t="shared" si="270"/>
        <v>0</v>
      </c>
      <c r="AF283" s="320">
        <f t="shared" si="271"/>
        <v>0</v>
      </c>
      <c r="AG283" s="173">
        <f t="shared" si="263"/>
        <v>58319569.490000002</v>
      </c>
      <c r="AH283" s="309">
        <f t="shared" si="264"/>
        <v>0</v>
      </c>
      <c r="AI283" s="318">
        <f t="shared" si="314"/>
        <v>0</v>
      </c>
      <c r="AJ283" s="319">
        <f t="shared" si="314"/>
        <v>0</v>
      </c>
      <c r="AK283" s="319">
        <f t="shared" si="314"/>
        <v>0</v>
      </c>
      <c r="AL283" s="320">
        <f t="shared" si="265"/>
        <v>57442904.068333335</v>
      </c>
      <c r="AM283" s="309">
        <f t="shared" si="266"/>
        <v>0</v>
      </c>
      <c r="AN283" s="319">
        <f t="shared" si="272"/>
        <v>57442904.068333335</v>
      </c>
      <c r="AO283" s="319">
        <f t="shared" si="273"/>
        <v>0</v>
      </c>
      <c r="AP283" s="319">
        <f t="shared" si="267"/>
        <v>0</v>
      </c>
      <c r="AQ283" s="173">
        <f t="shared" si="298"/>
        <v>57442904.068333335</v>
      </c>
      <c r="AR283" s="309">
        <f t="shared" si="268"/>
        <v>0</v>
      </c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 s="7"/>
      <c r="BH283" s="7"/>
      <c r="BI283" s="7"/>
      <c r="BJ283" s="7"/>
      <c r="BK283" s="7"/>
      <c r="BL283" s="7"/>
      <c r="BN283" s="74"/>
    </row>
    <row r="284" spans="1:66" s="16" customFormat="1" ht="12" customHeight="1" x14ac:dyDescent="0.25">
      <c r="A284" s="122">
        <v>18230032</v>
      </c>
      <c r="B284" s="87" t="str">
        <f t="shared" si="295"/>
        <v>18230032</v>
      </c>
      <c r="C284" s="74" t="s">
        <v>241</v>
      </c>
      <c r="D284" s="89" t="s">
        <v>1276</v>
      </c>
      <c r="E284" s="89"/>
      <c r="F284" s="74"/>
      <c r="G284" s="89"/>
      <c r="H284" s="75">
        <v>7816549.3600000003</v>
      </c>
      <c r="I284" s="75">
        <v>8941404.6699999999</v>
      </c>
      <c r="J284" s="75">
        <v>9420475.5999999996</v>
      </c>
      <c r="K284" s="75">
        <v>10938539.890000001</v>
      </c>
      <c r="L284" s="75">
        <v>11945645.960000001</v>
      </c>
      <c r="M284" s="75">
        <v>13369766.58</v>
      </c>
      <c r="N284" s="75">
        <v>15079957.09</v>
      </c>
      <c r="O284" s="75">
        <v>16490079.630000001</v>
      </c>
      <c r="P284" s="75">
        <v>17591557.52</v>
      </c>
      <c r="Q284" s="75">
        <v>19327182.609999999</v>
      </c>
      <c r="R284" s="75">
        <v>20750848.84</v>
      </c>
      <c r="S284" s="75">
        <v>6765532.8700000001</v>
      </c>
      <c r="T284" s="75">
        <v>8079137.29</v>
      </c>
      <c r="U284" s="75"/>
      <c r="V284" s="75">
        <f t="shared" ref="V284:V322" si="316">(H284+T284+SUM(I284:S284)*2)/24</f>
        <v>13214069.548749998</v>
      </c>
      <c r="W284" s="81"/>
      <c r="X284" s="80"/>
      <c r="Y284" s="92">
        <f t="shared" si="300"/>
        <v>8079137.29</v>
      </c>
      <c r="Z284" s="319">
        <f t="shared" si="300"/>
        <v>0</v>
      </c>
      <c r="AA284" s="319">
        <f t="shared" si="300"/>
        <v>0</v>
      </c>
      <c r="AB284" s="320">
        <f t="shared" si="261"/>
        <v>0</v>
      </c>
      <c r="AC284" s="309">
        <f t="shared" si="262"/>
        <v>0</v>
      </c>
      <c r="AD284" s="319">
        <f t="shared" si="294"/>
        <v>0</v>
      </c>
      <c r="AE284" s="326">
        <f t="shared" si="270"/>
        <v>0</v>
      </c>
      <c r="AF284" s="320">
        <f t="shared" si="271"/>
        <v>0</v>
      </c>
      <c r="AG284" s="173">
        <f t="shared" si="263"/>
        <v>0</v>
      </c>
      <c r="AH284" s="309">
        <f t="shared" si="264"/>
        <v>0</v>
      </c>
      <c r="AI284" s="318">
        <f t="shared" si="314"/>
        <v>13214069.548749998</v>
      </c>
      <c r="AJ284" s="319">
        <f t="shared" si="314"/>
        <v>0</v>
      </c>
      <c r="AK284" s="319">
        <f t="shared" si="314"/>
        <v>0</v>
      </c>
      <c r="AL284" s="320">
        <f t="shared" si="265"/>
        <v>0</v>
      </c>
      <c r="AM284" s="309">
        <f t="shared" si="266"/>
        <v>0</v>
      </c>
      <c r="AN284" s="319">
        <f t="shared" si="272"/>
        <v>0</v>
      </c>
      <c r="AO284" s="319">
        <f t="shared" si="273"/>
        <v>0</v>
      </c>
      <c r="AP284" s="319">
        <f t="shared" si="267"/>
        <v>0</v>
      </c>
      <c r="AQ284" s="173">
        <f t="shared" si="298"/>
        <v>0</v>
      </c>
      <c r="AR284" s="309">
        <f t="shared" si="268"/>
        <v>0</v>
      </c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 s="7"/>
      <c r="BH284" s="7"/>
      <c r="BI284" s="7"/>
      <c r="BJ284" s="7"/>
      <c r="BK284" s="7"/>
      <c r="BL284" s="7"/>
      <c r="BN284" s="74"/>
    </row>
    <row r="285" spans="1:66" s="16" customFormat="1" ht="12" customHeight="1" x14ac:dyDescent="0.25">
      <c r="A285" s="122">
        <v>18230041</v>
      </c>
      <c r="B285" s="87" t="str">
        <f t="shared" si="295"/>
        <v>18230041</v>
      </c>
      <c r="C285" s="74" t="s">
        <v>447</v>
      </c>
      <c r="D285" s="89" t="s">
        <v>865</v>
      </c>
      <c r="E285" s="89"/>
      <c r="F285" s="74"/>
      <c r="G285" s="89"/>
      <c r="H285" s="75">
        <v>21589277</v>
      </c>
      <c r="I285" s="75">
        <v>21589277</v>
      </c>
      <c r="J285" s="75">
        <v>21589277</v>
      </c>
      <c r="K285" s="75">
        <v>21589277</v>
      </c>
      <c r="L285" s="75">
        <v>21589277</v>
      </c>
      <c r="M285" s="75">
        <v>21589277</v>
      </c>
      <c r="N285" s="75">
        <v>21589277</v>
      </c>
      <c r="O285" s="75">
        <v>21589277</v>
      </c>
      <c r="P285" s="75">
        <v>21589277</v>
      </c>
      <c r="Q285" s="75">
        <v>21589277</v>
      </c>
      <c r="R285" s="75">
        <v>21589277</v>
      </c>
      <c r="S285" s="75">
        <v>21589277</v>
      </c>
      <c r="T285" s="75">
        <v>21589277</v>
      </c>
      <c r="U285" s="75"/>
      <c r="V285" s="75">
        <f t="shared" si="316"/>
        <v>21589277</v>
      </c>
      <c r="W285" s="81">
        <v>7</v>
      </c>
      <c r="X285" s="80"/>
      <c r="Y285" s="92">
        <f t="shared" ref="Y285:AA295" si="317">IF($D285=Y$5,$T285,0)</f>
        <v>0</v>
      </c>
      <c r="Z285" s="319">
        <f t="shared" si="317"/>
        <v>0</v>
      </c>
      <c r="AA285" s="319">
        <f t="shared" si="317"/>
        <v>0</v>
      </c>
      <c r="AB285" s="320">
        <f t="shared" ref="AB285:AB322" si="318">T285-SUM(Y285:AA285)</f>
        <v>21589277</v>
      </c>
      <c r="AC285" s="309">
        <f t="shared" ref="AC285:AC322" si="319">T285-SUM(Y285:AA285)-AB285</f>
        <v>0</v>
      </c>
      <c r="AD285" s="319">
        <f t="shared" si="294"/>
        <v>21589277</v>
      </c>
      <c r="AE285" s="326">
        <f t="shared" si="270"/>
        <v>0</v>
      </c>
      <c r="AF285" s="320">
        <f t="shared" si="271"/>
        <v>0</v>
      </c>
      <c r="AG285" s="173">
        <f t="shared" ref="AG285:AG322" si="320">SUM(AD285:AF285)</f>
        <v>21589277</v>
      </c>
      <c r="AH285" s="309">
        <f t="shared" ref="AH285:AH322" si="321">AG285-AB285</f>
        <v>0</v>
      </c>
      <c r="AI285" s="318">
        <f t="shared" si="314"/>
        <v>0</v>
      </c>
      <c r="AJ285" s="319">
        <f t="shared" si="314"/>
        <v>0</v>
      </c>
      <c r="AK285" s="319">
        <f t="shared" si="314"/>
        <v>0</v>
      </c>
      <c r="AL285" s="320">
        <f t="shared" ref="AL285:AL322" si="322">V285-SUM(AI285:AK285)</f>
        <v>21589277</v>
      </c>
      <c r="AM285" s="309">
        <f t="shared" ref="AM285:AM322" si="323">V285-SUM(AI285:AK285)-AL285</f>
        <v>0</v>
      </c>
      <c r="AN285" s="319">
        <f t="shared" si="272"/>
        <v>21589277</v>
      </c>
      <c r="AO285" s="319">
        <f t="shared" si="273"/>
        <v>0</v>
      </c>
      <c r="AP285" s="319">
        <f t="shared" ref="AP285:AP322" si="324">IF($D285=AP$5,$V285,IF($D285=AP$4, $V285*$AL$2,0))</f>
        <v>0</v>
      </c>
      <c r="AQ285" s="173">
        <f t="shared" si="298"/>
        <v>21589277</v>
      </c>
      <c r="AR285" s="309">
        <f t="shared" ref="AR285:AR322" si="325">AQ285-AL285</f>
        <v>0</v>
      </c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 s="7"/>
      <c r="BH285" s="7"/>
      <c r="BI285" s="7"/>
      <c r="BJ285" s="7"/>
      <c r="BK285" s="7"/>
      <c r="BL285" s="7"/>
      <c r="BN285" s="74"/>
    </row>
    <row r="286" spans="1:66" s="16" customFormat="1" ht="12" customHeight="1" x14ac:dyDescent="0.25">
      <c r="A286" s="122">
        <v>18230042</v>
      </c>
      <c r="B286" s="87" t="str">
        <f t="shared" si="295"/>
        <v>18230042</v>
      </c>
      <c r="C286" s="74" t="s">
        <v>448</v>
      </c>
      <c r="D286" s="89" t="s">
        <v>1276</v>
      </c>
      <c r="E286" s="89"/>
      <c r="F286" s="74"/>
      <c r="G286" s="89"/>
      <c r="H286" s="75">
        <v>694726.6</v>
      </c>
      <c r="I286" s="75">
        <v>132656.54</v>
      </c>
      <c r="J286" s="75">
        <v>-395930.97</v>
      </c>
      <c r="K286" s="75">
        <v>-1010492.91</v>
      </c>
      <c r="L286" s="75">
        <v>-2279005.19</v>
      </c>
      <c r="M286" s="75">
        <v>-4522408.29</v>
      </c>
      <c r="N286" s="75">
        <v>-7157709.3499999996</v>
      </c>
      <c r="O286" s="75">
        <v>-9823360.9499999993</v>
      </c>
      <c r="P286" s="75">
        <v>-12645921.82</v>
      </c>
      <c r="Q286" s="75">
        <v>-15107033.210000001</v>
      </c>
      <c r="R286" s="75">
        <v>-16567045.91</v>
      </c>
      <c r="S286" s="75">
        <v>-2446773.81</v>
      </c>
      <c r="T286" s="75">
        <v>-3079674.66</v>
      </c>
      <c r="U286" s="75"/>
      <c r="V286" s="75">
        <f t="shared" si="316"/>
        <v>-6084624.9916666672</v>
      </c>
      <c r="W286" s="81"/>
      <c r="X286" s="80"/>
      <c r="Y286" s="92">
        <f t="shared" si="317"/>
        <v>-3079674.66</v>
      </c>
      <c r="Z286" s="319">
        <f t="shared" si="317"/>
        <v>0</v>
      </c>
      <c r="AA286" s="319">
        <f t="shared" si="317"/>
        <v>0</v>
      </c>
      <c r="AB286" s="320">
        <f t="shared" si="318"/>
        <v>0</v>
      </c>
      <c r="AC286" s="309">
        <f t="shared" si="319"/>
        <v>0</v>
      </c>
      <c r="AD286" s="319">
        <f t="shared" si="294"/>
        <v>0</v>
      </c>
      <c r="AE286" s="326">
        <f t="shared" si="270"/>
        <v>0</v>
      </c>
      <c r="AF286" s="320">
        <f t="shared" si="271"/>
        <v>0</v>
      </c>
      <c r="AG286" s="173">
        <f t="shared" si="320"/>
        <v>0</v>
      </c>
      <c r="AH286" s="309">
        <f t="shared" si="321"/>
        <v>0</v>
      </c>
      <c r="AI286" s="318">
        <f t="shared" si="314"/>
        <v>-6084624.9916666672</v>
      </c>
      <c r="AJ286" s="319">
        <f t="shared" si="314"/>
        <v>0</v>
      </c>
      <c r="AK286" s="319">
        <f t="shared" si="314"/>
        <v>0</v>
      </c>
      <c r="AL286" s="320">
        <f t="shared" si="322"/>
        <v>0</v>
      </c>
      <c r="AM286" s="309">
        <f t="shared" si="323"/>
        <v>0</v>
      </c>
      <c r="AN286" s="319">
        <f t="shared" si="272"/>
        <v>0</v>
      </c>
      <c r="AO286" s="319">
        <f t="shared" si="273"/>
        <v>0</v>
      </c>
      <c r="AP286" s="319">
        <f t="shared" si="324"/>
        <v>0</v>
      </c>
      <c r="AQ286" s="173">
        <f t="shared" si="298"/>
        <v>0</v>
      </c>
      <c r="AR286" s="309">
        <f t="shared" si="325"/>
        <v>0</v>
      </c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 s="7"/>
      <c r="BH286" s="7"/>
      <c r="BI286" s="7"/>
      <c r="BJ286" s="7"/>
      <c r="BK286" s="7"/>
      <c r="BL286" s="7"/>
      <c r="BN286" s="74"/>
    </row>
    <row r="287" spans="1:66" s="16" customFormat="1" ht="12" customHeight="1" x14ac:dyDescent="0.25">
      <c r="A287" s="122">
        <v>18230051</v>
      </c>
      <c r="B287" s="87" t="str">
        <f t="shared" si="295"/>
        <v>18230051</v>
      </c>
      <c r="C287" s="74" t="s">
        <v>849</v>
      </c>
      <c r="D287" s="89" t="s">
        <v>865</v>
      </c>
      <c r="E287" s="89"/>
      <c r="F287" s="74"/>
      <c r="G287" s="89"/>
      <c r="H287" s="75">
        <v>-19312185.09</v>
      </c>
      <c r="I287" s="75">
        <v>-19360224.98</v>
      </c>
      <c r="J287" s="75">
        <v>-19408264.870000001</v>
      </c>
      <c r="K287" s="75">
        <v>-19456304.760000002</v>
      </c>
      <c r="L287" s="75">
        <v>-19504344.649999999</v>
      </c>
      <c r="M287" s="75">
        <v>-19552384.539999999</v>
      </c>
      <c r="N287" s="75">
        <v>-19600424.43</v>
      </c>
      <c r="O287" s="75">
        <v>-19648464.32</v>
      </c>
      <c r="P287" s="75">
        <v>-19696504.210000001</v>
      </c>
      <c r="Q287" s="75">
        <v>-19744544.100000001</v>
      </c>
      <c r="R287" s="75">
        <v>-19792583.989999998</v>
      </c>
      <c r="S287" s="75">
        <v>-19840623.879999999</v>
      </c>
      <c r="T287" s="75">
        <v>-19888663.77</v>
      </c>
      <c r="U287" s="75"/>
      <c r="V287" s="75">
        <f t="shared" si="316"/>
        <v>-19600424.43</v>
      </c>
      <c r="W287" s="81">
        <v>8</v>
      </c>
      <c r="X287" s="80"/>
      <c r="Y287" s="92">
        <f t="shared" si="317"/>
        <v>0</v>
      </c>
      <c r="Z287" s="319">
        <f t="shared" si="317"/>
        <v>0</v>
      </c>
      <c r="AA287" s="319">
        <f t="shared" si="317"/>
        <v>0</v>
      </c>
      <c r="AB287" s="320">
        <f t="shared" si="318"/>
        <v>-19888663.77</v>
      </c>
      <c r="AC287" s="309">
        <f t="shared" si="319"/>
        <v>0</v>
      </c>
      <c r="AD287" s="319">
        <f t="shared" si="294"/>
        <v>-19888663.77</v>
      </c>
      <c r="AE287" s="326">
        <f t="shared" si="270"/>
        <v>0</v>
      </c>
      <c r="AF287" s="320">
        <f t="shared" si="271"/>
        <v>0</v>
      </c>
      <c r="AG287" s="173">
        <f t="shared" si="320"/>
        <v>-19888663.77</v>
      </c>
      <c r="AH287" s="309">
        <f t="shared" si="321"/>
        <v>0</v>
      </c>
      <c r="AI287" s="318">
        <f t="shared" si="314"/>
        <v>0</v>
      </c>
      <c r="AJ287" s="319">
        <f t="shared" si="314"/>
        <v>0</v>
      </c>
      <c r="AK287" s="319">
        <f t="shared" si="314"/>
        <v>0</v>
      </c>
      <c r="AL287" s="320">
        <f t="shared" si="322"/>
        <v>-19600424.43</v>
      </c>
      <c r="AM287" s="309">
        <f t="shared" si="323"/>
        <v>0</v>
      </c>
      <c r="AN287" s="319">
        <f t="shared" si="272"/>
        <v>-19600424.43</v>
      </c>
      <c r="AO287" s="319">
        <f t="shared" si="273"/>
        <v>0</v>
      </c>
      <c r="AP287" s="319">
        <f t="shared" si="324"/>
        <v>0</v>
      </c>
      <c r="AQ287" s="173">
        <f t="shared" si="298"/>
        <v>-19600424.43</v>
      </c>
      <c r="AR287" s="309">
        <f t="shared" si="325"/>
        <v>0</v>
      </c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 s="7"/>
      <c r="BH287" s="7"/>
      <c r="BI287" s="7"/>
      <c r="BJ287" s="7"/>
      <c r="BK287" s="7"/>
      <c r="BL287" s="7"/>
      <c r="BN287" s="74"/>
    </row>
    <row r="288" spans="1:66" s="16" customFormat="1" ht="12" customHeight="1" x14ac:dyDescent="0.25">
      <c r="A288" s="122">
        <v>18230061</v>
      </c>
      <c r="B288" s="87" t="str">
        <f t="shared" si="295"/>
        <v>18230061</v>
      </c>
      <c r="C288" s="74" t="s">
        <v>114</v>
      </c>
      <c r="D288" s="89" t="s">
        <v>865</v>
      </c>
      <c r="E288" s="89"/>
      <c r="F288" s="74"/>
      <c r="G288" s="89"/>
      <c r="H288" s="75">
        <v>553027</v>
      </c>
      <c r="I288" s="75">
        <v>541460</v>
      </c>
      <c r="J288" s="75">
        <v>529893</v>
      </c>
      <c r="K288" s="75">
        <v>518326</v>
      </c>
      <c r="L288" s="75">
        <v>506759</v>
      </c>
      <c r="M288" s="75">
        <v>495192</v>
      </c>
      <c r="N288" s="75">
        <v>483625</v>
      </c>
      <c r="O288" s="75">
        <v>472058</v>
      </c>
      <c r="P288" s="75">
        <v>460491</v>
      </c>
      <c r="Q288" s="75">
        <v>448924</v>
      </c>
      <c r="R288" s="75">
        <v>437357</v>
      </c>
      <c r="S288" s="75">
        <v>425790</v>
      </c>
      <c r="T288" s="75">
        <v>414223</v>
      </c>
      <c r="U288" s="75"/>
      <c r="V288" s="75">
        <f t="shared" si="316"/>
        <v>483625</v>
      </c>
      <c r="W288" s="81">
        <v>9</v>
      </c>
      <c r="X288" s="80"/>
      <c r="Y288" s="92">
        <f t="shared" si="317"/>
        <v>0</v>
      </c>
      <c r="Z288" s="319">
        <f t="shared" si="317"/>
        <v>0</v>
      </c>
      <c r="AA288" s="319">
        <f t="shared" si="317"/>
        <v>0</v>
      </c>
      <c r="AB288" s="320">
        <f t="shared" si="318"/>
        <v>414223</v>
      </c>
      <c r="AC288" s="309">
        <f t="shared" si="319"/>
        <v>0</v>
      </c>
      <c r="AD288" s="319">
        <f t="shared" si="294"/>
        <v>414223</v>
      </c>
      <c r="AE288" s="326">
        <f t="shared" si="270"/>
        <v>0</v>
      </c>
      <c r="AF288" s="320">
        <f t="shared" si="271"/>
        <v>0</v>
      </c>
      <c r="AG288" s="173">
        <f t="shared" si="320"/>
        <v>414223</v>
      </c>
      <c r="AH288" s="309">
        <f t="shared" si="321"/>
        <v>0</v>
      </c>
      <c r="AI288" s="318">
        <f t="shared" si="314"/>
        <v>0</v>
      </c>
      <c r="AJ288" s="319">
        <f t="shared" si="314"/>
        <v>0</v>
      </c>
      <c r="AK288" s="319">
        <f t="shared" si="314"/>
        <v>0</v>
      </c>
      <c r="AL288" s="320">
        <f t="shared" si="322"/>
        <v>483625</v>
      </c>
      <c r="AM288" s="309">
        <f t="shared" si="323"/>
        <v>0</v>
      </c>
      <c r="AN288" s="319">
        <f t="shared" si="272"/>
        <v>483625</v>
      </c>
      <c r="AO288" s="319">
        <f t="shared" si="273"/>
        <v>0</v>
      </c>
      <c r="AP288" s="319">
        <f t="shared" si="324"/>
        <v>0</v>
      </c>
      <c r="AQ288" s="173">
        <f t="shared" si="298"/>
        <v>483625</v>
      </c>
      <c r="AR288" s="309">
        <f t="shared" si="325"/>
        <v>0</v>
      </c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 s="7"/>
      <c r="BH288" s="7"/>
      <c r="BI288" s="7"/>
      <c r="BJ288" s="7"/>
      <c r="BK288" s="7"/>
      <c r="BL288" s="7"/>
      <c r="BN288" s="74"/>
    </row>
    <row r="289" spans="1:141" s="16" customFormat="1" ht="12" customHeight="1" x14ac:dyDescent="0.25">
      <c r="A289" s="122">
        <v>18230311</v>
      </c>
      <c r="B289" s="87" t="str">
        <f t="shared" si="295"/>
        <v>18230311</v>
      </c>
      <c r="C289" s="74" t="s">
        <v>64</v>
      </c>
      <c r="D289" s="89" t="s">
        <v>158</v>
      </c>
      <c r="E289" s="89"/>
      <c r="F289" s="74"/>
      <c r="G289" s="89"/>
      <c r="H289" s="75">
        <v>32000</v>
      </c>
      <c r="I289" s="75">
        <v>32000</v>
      </c>
      <c r="J289" s="75">
        <v>32000</v>
      </c>
      <c r="K289" s="75">
        <v>32000</v>
      </c>
      <c r="L289" s="75">
        <v>32000</v>
      </c>
      <c r="M289" s="75">
        <v>32000</v>
      </c>
      <c r="N289" s="75">
        <v>32000</v>
      </c>
      <c r="O289" s="75">
        <v>32000</v>
      </c>
      <c r="P289" s="75">
        <v>32000</v>
      </c>
      <c r="Q289" s="75">
        <v>32000</v>
      </c>
      <c r="R289" s="75">
        <v>32000</v>
      </c>
      <c r="S289" s="75">
        <v>32000</v>
      </c>
      <c r="T289" s="75">
        <v>32000</v>
      </c>
      <c r="U289" s="75"/>
      <c r="V289" s="75">
        <f t="shared" si="316"/>
        <v>32000</v>
      </c>
      <c r="W289" s="81"/>
      <c r="X289" s="80"/>
      <c r="Y289" s="92">
        <f t="shared" si="317"/>
        <v>0</v>
      </c>
      <c r="Z289" s="319">
        <f t="shared" si="317"/>
        <v>0</v>
      </c>
      <c r="AA289" s="319">
        <f t="shared" si="317"/>
        <v>0</v>
      </c>
      <c r="AB289" s="320">
        <f t="shared" si="318"/>
        <v>32000</v>
      </c>
      <c r="AC289" s="309">
        <f t="shared" si="319"/>
        <v>0</v>
      </c>
      <c r="AD289" s="319">
        <f t="shared" si="294"/>
        <v>0</v>
      </c>
      <c r="AE289" s="326">
        <f t="shared" ref="AE289:AE323" si="326">IF($D289=AE$5,$T289,IF($D289=AE$4, $T289*$AK$2,0))</f>
        <v>0</v>
      </c>
      <c r="AF289" s="320">
        <f t="shared" ref="AF289:AF323" si="327">IF($D289=AF$5,$T289,IF($D289=AF$4, $T289*$AL$2,0))</f>
        <v>32000</v>
      </c>
      <c r="AG289" s="173">
        <f t="shared" si="320"/>
        <v>32000</v>
      </c>
      <c r="AH289" s="309">
        <f t="shared" si="321"/>
        <v>0</v>
      </c>
      <c r="AI289" s="318">
        <f t="shared" si="314"/>
        <v>0</v>
      </c>
      <c r="AJ289" s="319">
        <f t="shared" si="314"/>
        <v>0</v>
      </c>
      <c r="AK289" s="319">
        <f t="shared" si="314"/>
        <v>0</v>
      </c>
      <c r="AL289" s="320">
        <f t="shared" si="322"/>
        <v>32000</v>
      </c>
      <c r="AM289" s="309">
        <f t="shared" si="323"/>
        <v>0</v>
      </c>
      <c r="AN289" s="319">
        <f t="shared" ref="AN289:AN323" si="328">IF($D289=AN$5,$V289,IF($D289=AN$4, $V289*$AK$1,0))</f>
        <v>0</v>
      </c>
      <c r="AO289" s="319">
        <f t="shared" ref="AO289:AO323" si="329">IF($D289=AO$5,$V289,IF($D289=AO$4, $V289*$AK$2,0))</f>
        <v>0</v>
      </c>
      <c r="AP289" s="319">
        <f t="shared" si="324"/>
        <v>32000</v>
      </c>
      <c r="AQ289" s="173">
        <f t="shared" si="298"/>
        <v>32000</v>
      </c>
      <c r="AR289" s="309">
        <f t="shared" si="325"/>
        <v>0</v>
      </c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 s="7"/>
      <c r="BH289" s="7"/>
      <c r="BI289" s="7"/>
      <c r="BJ289" s="7"/>
      <c r="BK289" s="7"/>
      <c r="BL289" s="7"/>
      <c r="BN289" s="74"/>
    </row>
    <row r="290" spans="1:141" s="16" customFormat="1" ht="12" customHeight="1" x14ac:dyDescent="0.25">
      <c r="A290" s="122">
        <v>18230312</v>
      </c>
      <c r="B290" s="87" t="str">
        <f t="shared" si="295"/>
        <v>18230312</v>
      </c>
      <c r="C290" s="74" t="s">
        <v>1004</v>
      </c>
      <c r="D290" s="89" t="s">
        <v>1276</v>
      </c>
      <c r="E290" s="89"/>
      <c r="F290" s="139">
        <v>43070</v>
      </c>
      <c r="G290" s="89"/>
      <c r="H290" s="75">
        <v>-14384138.91</v>
      </c>
      <c r="I290" s="75">
        <v>-13897870.310000001</v>
      </c>
      <c r="J290" s="75">
        <v>-13411601.710000001</v>
      </c>
      <c r="K290" s="75">
        <v>-12925333.109999999</v>
      </c>
      <c r="L290" s="75">
        <v>-15055951.25</v>
      </c>
      <c r="M290" s="75">
        <v>-14777401.23</v>
      </c>
      <c r="N290" s="75">
        <v>-14498851.210000001</v>
      </c>
      <c r="O290" s="75">
        <v>-14220301.189999999</v>
      </c>
      <c r="P290" s="75">
        <v>-13941751.17</v>
      </c>
      <c r="Q290" s="75">
        <v>-13663201.15</v>
      </c>
      <c r="R290" s="75">
        <v>-13384651.130000001</v>
      </c>
      <c r="S290" s="75">
        <v>-13106101.109999999</v>
      </c>
      <c r="T290" s="75">
        <v>-12827551.09</v>
      </c>
      <c r="U290" s="75"/>
      <c r="V290" s="75">
        <f t="shared" si="316"/>
        <v>-13874071.630833333</v>
      </c>
      <c r="W290" s="81"/>
      <c r="X290" s="82"/>
      <c r="Y290" s="92">
        <f t="shared" si="317"/>
        <v>-12827551.09</v>
      </c>
      <c r="Z290" s="319">
        <f t="shared" si="317"/>
        <v>0</v>
      </c>
      <c r="AA290" s="319">
        <f t="shared" si="317"/>
        <v>0</v>
      </c>
      <c r="AB290" s="320">
        <f t="shared" si="318"/>
        <v>0</v>
      </c>
      <c r="AC290" s="309">
        <f t="shared" si="319"/>
        <v>0</v>
      </c>
      <c r="AD290" s="319">
        <f t="shared" si="294"/>
        <v>0</v>
      </c>
      <c r="AE290" s="326">
        <f t="shared" si="326"/>
        <v>0</v>
      </c>
      <c r="AF290" s="320">
        <f t="shared" si="327"/>
        <v>0</v>
      </c>
      <c r="AG290" s="173">
        <f t="shared" si="320"/>
        <v>0</v>
      </c>
      <c r="AH290" s="309">
        <f t="shared" si="321"/>
        <v>0</v>
      </c>
      <c r="AI290" s="318">
        <f t="shared" si="314"/>
        <v>-13874071.630833333</v>
      </c>
      <c r="AJ290" s="319">
        <f t="shared" si="314"/>
        <v>0</v>
      </c>
      <c r="AK290" s="319">
        <f t="shared" si="314"/>
        <v>0</v>
      </c>
      <c r="AL290" s="320">
        <f t="shared" si="322"/>
        <v>0</v>
      </c>
      <c r="AM290" s="309">
        <f t="shared" si="323"/>
        <v>0</v>
      </c>
      <c r="AN290" s="319">
        <f t="shared" si="328"/>
        <v>0</v>
      </c>
      <c r="AO290" s="319">
        <f t="shared" si="329"/>
        <v>0</v>
      </c>
      <c r="AP290" s="319">
        <f t="shared" si="324"/>
        <v>0</v>
      </c>
      <c r="AQ290" s="173">
        <f t="shared" si="298"/>
        <v>0</v>
      </c>
      <c r="AR290" s="309">
        <f t="shared" si="325"/>
        <v>0</v>
      </c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 s="7"/>
      <c r="BH290" s="7"/>
      <c r="BI290" s="7"/>
      <c r="BJ290" s="7"/>
      <c r="BK290" s="7"/>
      <c r="BL290" s="7"/>
      <c r="BN290" s="74"/>
    </row>
    <row r="291" spans="1:141" s="16" customFormat="1" ht="12" customHeight="1" x14ac:dyDescent="0.25">
      <c r="A291" s="122">
        <v>18230351</v>
      </c>
      <c r="B291" s="87" t="str">
        <f t="shared" si="295"/>
        <v>18230351</v>
      </c>
      <c r="C291" s="74" t="s">
        <v>60</v>
      </c>
      <c r="D291" s="89" t="s">
        <v>865</v>
      </c>
      <c r="E291" s="89"/>
      <c r="F291" s="74"/>
      <c r="G291" s="89"/>
      <c r="H291" s="75">
        <v>80331410.829999998</v>
      </c>
      <c r="I291" s="75">
        <v>79740738.700000003</v>
      </c>
      <c r="J291" s="75">
        <v>79150066.569999993</v>
      </c>
      <c r="K291" s="75">
        <v>78559394.439999998</v>
      </c>
      <c r="L291" s="75">
        <v>77968722.310000002</v>
      </c>
      <c r="M291" s="75">
        <v>77378050.180000007</v>
      </c>
      <c r="N291" s="75">
        <v>76787378.049999997</v>
      </c>
      <c r="O291" s="75">
        <v>76196705.920000002</v>
      </c>
      <c r="P291" s="75">
        <v>75606033.790000007</v>
      </c>
      <c r="Q291" s="75">
        <v>75015361.659999996</v>
      </c>
      <c r="R291" s="75">
        <v>74424689.530000001</v>
      </c>
      <c r="S291" s="75">
        <v>73834017.400000006</v>
      </c>
      <c r="T291" s="75">
        <v>73243345.269999996</v>
      </c>
      <c r="U291" s="75"/>
      <c r="V291" s="75">
        <f t="shared" si="316"/>
        <v>76787378.049999982</v>
      </c>
      <c r="W291" s="81" t="s">
        <v>604</v>
      </c>
      <c r="X291" s="82"/>
      <c r="Y291" s="92">
        <f t="shared" si="317"/>
        <v>0</v>
      </c>
      <c r="Z291" s="319">
        <f t="shared" si="317"/>
        <v>0</v>
      </c>
      <c r="AA291" s="319">
        <f t="shared" si="317"/>
        <v>0</v>
      </c>
      <c r="AB291" s="320">
        <f t="shared" si="318"/>
        <v>73243345.269999996</v>
      </c>
      <c r="AC291" s="309">
        <f t="shared" si="319"/>
        <v>0</v>
      </c>
      <c r="AD291" s="319">
        <f t="shared" si="294"/>
        <v>73243345.269999996</v>
      </c>
      <c r="AE291" s="326">
        <f t="shared" si="326"/>
        <v>0</v>
      </c>
      <c r="AF291" s="320">
        <f t="shared" si="327"/>
        <v>0</v>
      </c>
      <c r="AG291" s="173">
        <f t="shared" si="320"/>
        <v>73243345.269999996</v>
      </c>
      <c r="AH291" s="309">
        <f t="shared" si="321"/>
        <v>0</v>
      </c>
      <c r="AI291" s="318">
        <f t="shared" si="314"/>
        <v>0</v>
      </c>
      <c r="AJ291" s="319">
        <f t="shared" si="314"/>
        <v>0</v>
      </c>
      <c r="AK291" s="319">
        <f t="shared" si="314"/>
        <v>0</v>
      </c>
      <c r="AL291" s="320">
        <f t="shared" si="322"/>
        <v>76787378.049999982</v>
      </c>
      <c r="AM291" s="309">
        <f t="shared" si="323"/>
        <v>0</v>
      </c>
      <c r="AN291" s="319">
        <f t="shared" si="328"/>
        <v>76787378.049999982</v>
      </c>
      <c r="AO291" s="319">
        <f t="shared" si="329"/>
        <v>0</v>
      </c>
      <c r="AP291" s="319">
        <f t="shared" si="324"/>
        <v>0</v>
      </c>
      <c r="AQ291" s="173">
        <f t="shared" si="298"/>
        <v>76787378.049999982</v>
      </c>
      <c r="AR291" s="309">
        <f t="shared" si="325"/>
        <v>0</v>
      </c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 s="7"/>
      <c r="BH291" s="7"/>
      <c r="BI291" s="7"/>
      <c r="BJ291" s="7"/>
      <c r="BK291" s="7"/>
      <c r="BL291" s="7"/>
      <c r="BN291" s="74"/>
    </row>
    <row r="292" spans="1:141" s="16" customFormat="1" ht="12" customHeight="1" x14ac:dyDescent="0.25">
      <c r="A292" s="122">
        <v>18230431</v>
      </c>
      <c r="B292" s="87" t="str">
        <f t="shared" si="295"/>
        <v>18230431</v>
      </c>
      <c r="C292" s="74" t="s">
        <v>1005</v>
      </c>
      <c r="D292" s="89" t="s">
        <v>1276</v>
      </c>
      <c r="E292" s="89"/>
      <c r="F292" s="139">
        <v>43070</v>
      </c>
      <c r="G292" s="89"/>
      <c r="H292" s="75">
        <v>-1267248.1499999999</v>
      </c>
      <c r="I292" s="75">
        <v>-1224407.7</v>
      </c>
      <c r="J292" s="75">
        <v>-1181567.25</v>
      </c>
      <c r="K292" s="75">
        <v>-1138726.8</v>
      </c>
      <c r="L292" s="75">
        <v>-1258618.05</v>
      </c>
      <c r="M292" s="75">
        <v>-1238172.55</v>
      </c>
      <c r="N292" s="75">
        <v>-1217727.05</v>
      </c>
      <c r="O292" s="75">
        <v>-1197281.55</v>
      </c>
      <c r="P292" s="75">
        <v>-1176836.05</v>
      </c>
      <c r="Q292" s="75">
        <v>-1156390.55</v>
      </c>
      <c r="R292" s="75">
        <v>-1135945.05</v>
      </c>
      <c r="S292" s="75">
        <v>-1115499.55</v>
      </c>
      <c r="T292" s="75">
        <v>-1095054.05</v>
      </c>
      <c r="U292" s="75"/>
      <c r="V292" s="75">
        <f t="shared" si="316"/>
        <v>-1185193.6041666667</v>
      </c>
      <c r="W292" s="81"/>
      <c r="X292" s="80"/>
      <c r="Y292" s="92">
        <f t="shared" si="317"/>
        <v>-1095054.05</v>
      </c>
      <c r="Z292" s="319">
        <f t="shared" si="317"/>
        <v>0</v>
      </c>
      <c r="AA292" s="319">
        <f t="shared" si="317"/>
        <v>0</v>
      </c>
      <c r="AB292" s="320">
        <f t="shared" si="318"/>
        <v>0</v>
      </c>
      <c r="AC292" s="309">
        <f t="shared" si="319"/>
        <v>0</v>
      </c>
      <c r="AD292" s="319">
        <f t="shared" si="294"/>
        <v>0</v>
      </c>
      <c r="AE292" s="326">
        <f t="shared" si="326"/>
        <v>0</v>
      </c>
      <c r="AF292" s="320">
        <f t="shared" si="327"/>
        <v>0</v>
      </c>
      <c r="AG292" s="173">
        <f t="shared" si="320"/>
        <v>0</v>
      </c>
      <c r="AH292" s="309">
        <f t="shared" si="321"/>
        <v>0</v>
      </c>
      <c r="AI292" s="318">
        <f t="shared" si="314"/>
        <v>-1185193.6041666667</v>
      </c>
      <c r="AJ292" s="319">
        <f t="shared" si="314"/>
        <v>0</v>
      </c>
      <c r="AK292" s="319">
        <f t="shared" si="314"/>
        <v>0</v>
      </c>
      <c r="AL292" s="320">
        <f t="shared" si="322"/>
        <v>0</v>
      </c>
      <c r="AM292" s="309">
        <f t="shared" si="323"/>
        <v>0</v>
      </c>
      <c r="AN292" s="319">
        <f t="shared" si="328"/>
        <v>0</v>
      </c>
      <c r="AO292" s="319">
        <f t="shared" si="329"/>
        <v>0</v>
      </c>
      <c r="AP292" s="319">
        <f t="shared" si="324"/>
        <v>0</v>
      </c>
      <c r="AQ292" s="173">
        <f t="shared" si="298"/>
        <v>0</v>
      </c>
      <c r="AR292" s="309">
        <f t="shared" si="325"/>
        <v>0</v>
      </c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 s="7"/>
      <c r="BH292" s="7"/>
      <c r="BI292" s="7"/>
      <c r="BJ292" s="7"/>
      <c r="BK292" s="7"/>
      <c r="BL292" s="7"/>
      <c r="BN292" s="74"/>
    </row>
    <row r="293" spans="1:141" s="16" customFormat="1" ht="12" customHeight="1" x14ac:dyDescent="0.25">
      <c r="A293" s="122">
        <v>18230501</v>
      </c>
      <c r="B293" s="87" t="str">
        <f t="shared" si="295"/>
        <v>18230501</v>
      </c>
      <c r="C293" s="74" t="s">
        <v>985</v>
      </c>
      <c r="D293" s="89" t="s">
        <v>1276</v>
      </c>
      <c r="E293" s="89"/>
      <c r="F293" s="139">
        <v>43070</v>
      </c>
      <c r="G293" s="89"/>
      <c r="H293" s="75">
        <v>86349.01</v>
      </c>
      <c r="I293" s="75">
        <v>17293.009999999998</v>
      </c>
      <c r="J293" s="75">
        <v>-51762.99</v>
      </c>
      <c r="K293" s="75">
        <v>-120818.99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/>
      <c r="V293" s="75">
        <f t="shared" si="316"/>
        <v>-9342.8720833333336</v>
      </c>
      <c r="W293" s="81"/>
      <c r="X293" s="80"/>
      <c r="Y293" s="92">
        <f t="shared" si="317"/>
        <v>0</v>
      </c>
      <c r="Z293" s="319">
        <f t="shared" si="317"/>
        <v>0</v>
      </c>
      <c r="AA293" s="319">
        <f t="shared" si="317"/>
        <v>0</v>
      </c>
      <c r="AB293" s="320">
        <f t="shared" si="318"/>
        <v>0</v>
      </c>
      <c r="AC293" s="309">
        <f t="shared" si="319"/>
        <v>0</v>
      </c>
      <c r="AD293" s="319">
        <f t="shared" ref="AD293:AD325" si="330">IF($D293=AD$5,$T293,IF($D293=AD$4, $T293*$AK$1,0))</f>
        <v>0</v>
      </c>
      <c r="AE293" s="326">
        <f t="shared" si="326"/>
        <v>0</v>
      </c>
      <c r="AF293" s="320">
        <f t="shared" si="327"/>
        <v>0</v>
      </c>
      <c r="AG293" s="173">
        <f t="shared" si="320"/>
        <v>0</v>
      </c>
      <c r="AH293" s="309">
        <f t="shared" si="321"/>
        <v>0</v>
      </c>
      <c r="AI293" s="318">
        <f t="shared" si="314"/>
        <v>-9342.8720833333336</v>
      </c>
      <c r="AJ293" s="319">
        <f t="shared" si="314"/>
        <v>0</v>
      </c>
      <c r="AK293" s="319">
        <f t="shared" si="314"/>
        <v>0</v>
      </c>
      <c r="AL293" s="320">
        <f t="shared" si="322"/>
        <v>0</v>
      </c>
      <c r="AM293" s="309">
        <f t="shared" si="323"/>
        <v>0</v>
      </c>
      <c r="AN293" s="319">
        <f t="shared" si="328"/>
        <v>0</v>
      </c>
      <c r="AO293" s="319">
        <f t="shared" si="329"/>
        <v>0</v>
      </c>
      <c r="AP293" s="319">
        <f t="shared" si="324"/>
        <v>0</v>
      </c>
      <c r="AQ293" s="173">
        <f t="shared" si="298"/>
        <v>0</v>
      </c>
      <c r="AR293" s="309">
        <f t="shared" si="325"/>
        <v>0</v>
      </c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 s="7"/>
      <c r="BH293" s="7"/>
      <c r="BI293" s="7"/>
      <c r="BJ293" s="7"/>
      <c r="BK293" s="7"/>
      <c r="BL293" s="7"/>
      <c r="BN293" s="74"/>
    </row>
    <row r="294" spans="1:141" s="16" customFormat="1" ht="12" customHeight="1" x14ac:dyDescent="0.25">
      <c r="A294" s="122">
        <v>18230502</v>
      </c>
      <c r="B294" s="87" t="str">
        <f t="shared" si="295"/>
        <v>18230502</v>
      </c>
      <c r="C294" s="74" t="s">
        <v>986</v>
      </c>
      <c r="D294" s="89" t="s">
        <v>1276</v>
      </c>
      <c r="E294" s="89"/>
      <c r="F294" s="139">
        <v>43070</v>
      </c>
      <c r="G294" s="89"/>
      <c r="H294" s="75">
        <v>62237.24</v>
      </c>
      <c r="I294" s="75">
        <v>12456.24</v>
      </c>
      <c r="J294" s="75">
        <v>-37324.76</v>
      </c>
      <c r="K294" s="75">
        <v>-87105.76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/>
      <c r="V294" s="75">
        <f t="shared" si="316"/>
        <v>-6737.9716666666673</v>
      </c>
      <c r="W294" s="81"/>
      <c r="X294" s="80"/>
      <c r="Y294" s="92">
        <f t="shared" si="317"/>
        <v>0</v>
      </c>
      <c r="Z294" s="319">
        <f t="shared" si="317"/>
        <v>0</v>
      </c>
      <c r="AA294" s="319">
        <f t="shared" si="317"/>
        <v>0</v>
      </c>
      <c r="AB294" s="320">
        <f t="shared" si="318"/>
        <v>0</v>
      </c>
      <c r="AC294" s="309">
        <f t="shared" si="319"/>
        <v>0</v>
      </c>
      <c r="AD294" s="319">
        <f t="shared" si="330"/>
        <v>0</v>
      </c>
      <c r="AE294" s="326">
        <f t="shared" si="326"/>
        <v>0</v>
      </c>
      <c r="AF294" s="320">
        <f t="shared" si="327"/>
        <v>0</v>
      </c>
      <c r="AG294" s="173">
        <f t="shared" si="320"/>
        <v>0</v>
      </c>
      <c r="AH294" s="309">
        <f t="shared" si="321"/>
        <v>0</v>
      </c>
      <c r="AI294" s="318">
        <f t="shared" si="314"/>
        <v>-6737.9716666666673</v>
      </c>
      <c r="AJ294" s="319">
        <f t="shared" si="314"/>
        <v>0</v>
      </c>
      <c r="AK294" s="319">
        <f t="shared" si="314"/>
        <v>0</v>
      </c>
      <c r="AL294" s="320">
        <f t="shared" si="322"/>
        <v>0</v>
      </c>
      <c r="AM294" s="309">
        <f t="shared" si="323"/>
        <v>0</v>
      </c>
      <c r="AN294" s="319">
        <f t="shared" si="328"/>
        <v>0</v>
      </c>
      <c r="AO294" s="319">
        <f t="shared" si="329"/>
        <v>0</v>
      </c>
      <c r="AP294" s="319">
        <f t="shared" si="324"/>
        <v>0</v>
      </c>
      <c r="AQ294" s="173">
        <f t="shared" si="298"/>
        <v>0</v>
      </c>
      <c r="AR294" s="309">
        <f t="shared" si="325"/>
        <v>0</v>
      </c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 s="7"/>
      <c r="BH294" s="7"/>
      <c r="BI294" s="7"/>
      <c r="BJ294" s="7"/>
      <c r="BK294" s="7"/>
      <c r="BL294" s="7"/>
      <c r="BN294" s="74"/>
    </row>
    <row r="295" spans="1:141" s="16" customFormat="1" ht="12" customHeight="1" x14ac:dyDescent="0.25">
      <c r="A295" s="122">
        <v>18230621</v>
      </c>
      <c r="B295" s="87" t="str">
        <f t="shared" si="295"/>
        <v>18230621</v>
      </c>
      <c r="C295" s="74" t="s">
        <v>294</v>
      </c>
      <c r="D295" s="89" t="s">
        <v>1276</v>
      </c>
      <c r="E295" s="89"/>
      <c r="F295" s="74"/>
      <c r="G295" s="89"/>
      <c r="H295" s="75">
        <v>-23136478.670000002</v>
      </c>
      <c r="I295" s="75">
        <v>-29829456.260000002</v>
      </c>
      <c r="J295" s="75">
        <v>-36505187.520000003</v>
      </c>
      <c r="K295" s="75">
        <v>-42725930.369999997</v>
      </c>
      <c r="L295" s="75">
        <v>-49821138.049999997</v>
      </c>
      <c r="M295" s="75">
        <v>-58155582.350000001</v>
      </c>
      <c r="N295" s="75">
        <v>-67155398.239999995</v>
      </c>
      <c r="O295" s="75">
        <v>-75916442.420000002</v>
      </c>
      <c r="P295" s="75">
        <v>-84936109.340000004</v>
      </c>
      <c r="Q295" s="75">
        <v>-93266526.140000001</v>
      </c>
      <c r="R295" s="75">
        <v>-100241255.56</v>
      </c>
      <c r="S295" s="75">
        <v>-38628109.539999999</v>
      </c>
      <c r="T295" s="75">
        <v>-44871944.950000003</v>
      </c>
      <c r="U295" s="75"/>
      <c r="V295" s="75">
        <f t="shared" si="316"/>
        <v>-59265445.633333325</v>
      </c>
      <c r="W295" s="81"/>
      <c r="X295" s="80"/>
      <c r="Y295" s="92">
        <f t="shared" si="317"/>
        <v>-44871944.950000003</v>
      </c>
      <c r="Z295" s="319">
        <f t="shared" si="317"/>
        <v>0</v>
      </c>
      <c r="AA295" s="319">
        <f t="shared" si="317"/>
        <v>0</v>
      </c>
      <c r="AB295" s="320">
        <f t="shared" si="318"/>
        <v>0</v>
      </c>
      <c r="AC295" s="309">
        <f t="shared" si="319"/>
        <v>0</v>
      </c>
      <c r="AD295" s="319">
        <f t="shared" si="330"/>
        <v>0</v>
      </c>
      <c r="AE295" s="326">
        <f t="shared" si="326"/>
        <v>0</v>
      </c>
      <c r="AF295" s="320">
        <f t="shared" si="327"/>
        <v>0</v>
      </c>
      <c r="AG295" s="173">
        <f t="shared" si="320"/>
        <v>0</v>
      </c>
      <c r="AH295" s="309">
        <f t="shared" si="321"/>
        <v>0</v>
      </c>
      <c r="AI295" s="318">
        <f t="shared" ref="AI295:AK298" si="331">IF($D295=AI$5,$V295,0)</f>
        <v>-59265445.633333325</v>
      </c>
      <c r="AJ295" s="319">
        <f t="shared" si="331"/>
        <v>0</v>
      </c>
      <c r="AK295" s="319">
        <f t="shared" si="331"/>
        <v>0</v>
      </c>
      <c r="AL295" s="320">
        <f t="shared" si="322"/>
        <v>0</v>
      </c>
      <c r="AM295" s="309">
        <f t="shared" si="323"/>
        <v>0</v>
      </c>
      <c r="AN295" s="319">
        <f t="shared" si="328"/>
        <v>0</v>
      </c>
      <c r="AO295" s="319">
        <f t="shared" si="329"/>
        <v>0</v>
      </c>
      <c r="AP295" s="319">
        <f t="shared" si="324"/>
        <v>0</v>
      </c>
      <c r="AQ295" s="173">
        <f t="shared" si="298"/>
        <v>0</v>
      </c>
      <c r="AR295" s="309">
        <f t="shared" si="325"/>
        <v>0</v>
      </c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 s="7"/>
      <c r="BH295" s="7"/>
      <c r="BI295" s="7"/>
      <c r="BJ295" s="7"/>
      <c r="BK295" s="7"/>
      <c r="BL295" s="7"/>
      <c r="BN295" s="74"/>
    </row>
    <row r="296" spans="1:141" s="16" customFormat="1" ht="12" customHeight="1" x14ac:dyDescent="0.25">
      <c r="A296" s="122">
        <v>18230771</v>
      </c>
      <c r="B296" s="87" t="str">
        <f t="shared" ref="B296:B332" si="332">TEXT(A296,"##")</f>
        <v>18230771</v>
      </c>
      <c r="C296" s="74" t="s">
        <v>261</v>
      </c>
      <c r="D296" s="89" t="s">
        <v>158</v>
      </c>
      <c r="E296" s="89"/>
      <c r="F296" s="74"/>
      <c r="G296" s="89"/>
      <c r="H296" s="75">
        <v>74778088.769999996</v>
      </c>
      <c r="I296" s="75">
        <v>74811298.769999996</v>
      </c>
      <c r="J296" s="75">
        <v>74821707.769999996</v>
      </c>
      <c r="K296" s="75">
        <v>75043444.769999996</v>
      </c>
      <c r="L296" s="75">
        <v>75409784.769999996</v>
      </c>
      <c r="M296" s="75">
        <v>76087840.769999996</v>
      </c>
      <c r="N296" s="75">
        <v>77429812.769999996</v>
      </c>
      <c r="O296" s="75">
        <v>82966420.769999996</v>
      </c>
      <c r="P296" s="75">
        <v>85070320.769999996</v>
      </c>
      <c r="Q296" s="75">
        <v>88800603.769999996</v>
      </c>
      <c r="R296" s="75">
        <v>87721789.769999996</v>
      </c>
      <c r="S296" s="75">
        <v>94583051.769999996</v>
      </c>
      <c r="T296" s="75">
        <v>101254869.77</v>
      </c>
      <c r="U296" s="75"/>
      <c r="V296" s="75">
        <f t="shared" si="316"/>
        <v>81730212.978333324</v>
      </c>
      <c r="W296" s="81"/>
      <c r="X296" s="80"/>
      <c r="Y296" s="92">
        <f t="shared" ref="Y296:AA302" si="333">IF($D296=Y$5,$T296,0)</f>
        <v>0</v>
      </c>
      <c r="Z296" s="319">
        <f t="shared" si="333"/>
        <v>0</v>
      </c>
      <c r="AA296" s="319">
        <f t="shared" si="333"/>
        <v>0</v>
      </c>
      <c r="AB296" s="320">
        <f t="shared" si="318"/>
        <v>101254869.77</v>
      </c>
      <c r="AC296" s="309">
        <f t="shared" si="319"/>
        <v>0</v>
      </c>
      <c r="AD296" s="319">
        <f t="shared" si="330"/>
        <v>0</v>
      </c>
      <c r="AE296" s="326">
        <f t="shared" si="326"/>
        <v>0</v>
      </c>
      <c r="AF296" s="320">
        <f t="shared" si="327"/>
        <v>101254869.77</v>
      </c>
      <c r="AG296" s="173">
        <f t="shared" si="320"/>
        <v>101254869.77</v>
      </c>
      <c r="AH296" s="309">
        <f t="shared" si="321"/>
        <v>0</v>
      </c>
      <c r="AI296" s="318">
        <f t="shared" si="331"/>
        <v>0</v>
      </c>
      <c r="AJ296" s="319">
        <f t="shared" si="331"/>
        <v>0</v>
      </c>
      <c r="AK296" s="319">
        <f t="shared" si="331"/>
        <v>0</v>
      </c>
      <c r="AL296" s="320">
        <f t="shared" si="322"/>
        <v>81730212.978333324</v>
      </c>
      <c r="AM296" s="309">
        <f t="shared" si="323"/>
        <v>0</v>
      </c>
      <c r="AN296" s="319">
        <f t="shared" si="328"/>
        <v>0</v>
      </c>
      <c r="AO296" s="319">
        <f t="shared" si="329"/>
        <v>0</v>
      </c>
      <c r="AP296" s="319">
        <f t="shared" si="324"/>
        <v>81730212.978333324</v>
      </c>
      <c r="AQ296" s="173">
        <f t="shared" si="298"/>
        <v>81730212.978333324</v>
      </c>
      <c r="AR296" s="309">
        <f t="shared" si="325"/>
        <v>0</v>
      </c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 s="7"/>
      <c r="BH296" s="7"/>
      <c r="BI296" s="7"/>
      <c r="BJ296" s="7"/>
      <c r="BK296" s="7"/>
      <c r="BL296" s="7"/>
      <c r="BN296" s="74"/>
    </row>
    <row r="297" spans="1:141" s="16" customFormat="1" ht="12" customHeight="1" x14ac:dyDescent="0.25">
      <c r="A297" s="122">
        <v>18230781</v>
      </c>
      <c r="B297" s="87" t="str">
        <f t="shared" si="332"/>
        <v>18230781</v>
      </c>
      <c r="C297" s="74" t="s">
        <v>230</v>
      </c>
      <c r="D297" s="89" t="s">
        <v>158</v>
      </c>
      <c r="E297" s="89"/>
      <c r="F297" s="74"/>
      <c r="G297" s="89"/>
      <c r="H297" s="75">
        <v>-74778088.769999996</v>
      </c>
      <c r="I297" s="75">
        <v>-74811298.769999996</v>
      </c>
      <c r="J297" s="75">
        <v>-74821707.769999996</v>
      </c>
      <c r="K297" s="75">
        <v>-75043444.769999996</v>
      </c>
      <c r="L297" s="75">
        <v>-75409784.769999996</v>
      </c>
      <c r="M297" s="75">
        <v>-76087840.769999996</v>
      </c>
      <c r="N297" s="75">
        <v>-77429812.769999996</v>
      </c>
      <c r="O297" s="75">
        <v>-82966420.769999996</v>
      </c>
      <c r="P297" s="75">
        <v>-85070320.769999996</v>
      </c>
      <c r="Q297" s="75">
        <v>-88800603.769999996</v>
      </c>
      <c r="R297" s="75">
        <v>-87721789.769999996</v>
      </c>
      <c r="S297" s="75">
        <v>-94583051.769999996</v>
      </c>
      <c r="T297" s="75">
        <v>-101254869.77</v>
      </c>
      <c r="U297" s="75"/>
      <c r="V297" s="75">
        <f t="shared" si="316"/>
        <v>-81730212.978333324</v>
      </c>
      <c r="W297" s="81"/>
      <c r="X297" s="80"/>
      <c r="Y297" s="92">
        <f t="shared" si="333"/>
        <v>0</v>
      </c>
      <c r="Z297" s="319">
        <f t="shared" si="333"/>
        <v>0</v>
      </c>
      <c r="AA297" s="319">
        <f t="shared" si="333"/>
        <v>0</v>
      </c>
      <c r="AB297" s="320">
        <f t="shared" si="318"/>
        <v>-101254869.77</v>
      </c>
      <c r="AC297" s="309">
        <f t="shared" si="319"/>
        <v>0</v>
      </c>
      <c r="AD297" s="319">
        <f t="shared" si="330"/>
        <v>0</v>
      </c>
      <c r="AE297" s="326">
        <f t="shared" si="326"/>
        <v>0</v>
      </c>
      <c r="AF297" s="320">
        <f t="shared" si="327"/>
        <v>-101254869.77</v>
      </c>
      <c r="AG297" s="173">
        <f t="shared" si="320"/>
        <v>-101254869.77</v>
      </c>
      <c r="AH297" s="309">
        <f t="shared" si="321"/>
        <v>0</v>
      </c>
      <c r="AI297" s="318">
        <f t="shared" si="331"/>
        <v>0</v>
      </c>
      <c r="AJ297" s="319">
        <f t="shared" si="331"/>
        <v>0</v>
      </c>
      <c r="AK297" s="319">
        <f t="shared" si="331"/>
        <v>0</v>
      </c>
      <c r="AL297" s="320">
        <f t="shared" si="322"/>
        <v>-81730212.978333324</v>
      </c>
      <c r="AM297" s="309">
        <f t="shared" si="323"/>
        <v>0</v>
      </c>
      <c r="AN297" s="319">
        <f t="shared" si="328"/>
        <v>0</v>
      </c>
      <c r="AO297" s="319">
        <f t="shared" si="329"/>
        <v>0</v>
      </c>
      <c r="AP297" s="319">
        <f t="shared" si="324"/>
        <v>-81730212.978333324</v>
      </c>
      <c r="AQ297" s="173">
        <f t="shared" si="298"/>
        <v>-81730212.978333324</v>
      </c>
      <c r="AR297" s="309">
        <f t="shared" si="325"/>
        <v>0</v>
      </c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 s="7"/>
      <c r="BH297" s="7"/>
      <c r="BI297" s="7"/>
      <c r="BJ297" s="7"/>
      <c r="BK297" s="7"/>
      <c r="BL297" s="7"/>
      <c r="BN297" s="74"/>
    </row>
    <row r="298" spans="1:141" s="16" customFormat="1" ht="12" customHeight="1" x14ac:dyDescent="0.25">
      <c r="A298" s="122">
        <v>18230791</v>
      </c>
      <c r="B298" s="87" t="str">
        <f t="shared" si="332"/>
        <v>18230791</v>
      </c>
      <c r="C298" s="74" t="s">
        <v>102</v>
      </c>
      <c r="D298" s="89" t="s">
        <v>158</v>
      </c>
      <c r="E298" s="89"/>
      <c r="F298" s="74"/>
      <c r="G298" s="89"/>
      <c r="H298" s="75">
        <v>58927810</v>
      </c>
      <c r="I298" s="75">
        <v>59226703</v>
      </c>
      <c r="J298" s="75">
        <v>59320383</v>
      </c>
      <c r="K298" s="75">
        <v>61316015</v>
      </c>
      <c r="L298" s="75">
        <v>64613077</v>
      </c>
      <c r="M298" s="75">
        <v>70715584</v>
      </c>
      <c r="N298" s="75">
        <v>43330063</v>
      </c>
      <c r="O298" s="75">
        <v>43330063</v>
      </c>
      <c r="P298" s="75">
        <v>43330063</v>
      </c>
      <c r="Q298" s="75">
        <v>43330063</v>
      </c>
      <c r="R298" s="75">
        <v>43330063</v>
      </c>
      <c r="S298" s="75">
        <v>44084840</v>
      </c>
      <c r="T298" s="75">
        <v>50756658</v>
      </c>
      <c r="U298" s="75"/>
      <c r="V298" s="75">
        <f t="shared" si="316"/>
        <v>52564095.916666664</v>
      </c>
      <c r="W298" s="108"/>
      <c r="X298" s="84"/>
      <c r="Y298" s="92">
        <f t="shared" si="333"/>
        <v>0</v>
      </c>
      <c r="Z298" s="319">
        <f t="shared" si="333"/>
        <v>0</v>
      </c>
      <c r="AA298" s="319">
        <f t="shared" si="333"/>
        <v>0</v>
      </c>
      <c r="AB298" s="320">
        <f t="shared" si="318"/>
        <v>50756658</v>
      </c>
      <c r="AC298" s="309">
        <f t="shared" si="319"/>
        <v>0</v>
      </c>
      <c r="AD298" s="319">
        <f t="shared" si="330"/>
        <v>0</v>
      </c>
      <c r="AE298" s="326">
        <f t="shared" si="326"/>
        <v>0</v>
      </c>
      <c r="AF298" s="320">
        <f t="shared" si="327"/>
        <v>50756658</v>
      </c>
      <c r="AG298" s="173">
        <f t="shared" si="320"/>
        <v>50756658</v>
      </c>
      <c r="AH298" s="309">
        <f t="shared" si="321"/>
        <v>0</v>
      </c>
      <c r="AI298" s="318">
        <f t="shared" si="331"/>
        <v>0</v>
      </c>
      <c r="AJ298" s="319">
        <f t="shared" si="331"/>
        <v>0</v>
      </c>
      <c r="AK298" s="319">
        <f t="shared" si="331"/>
        <v>0</v>
      </c>
      <c r="AL298" s="320">
        <f t="shared" si="322"/>
        <v>52564095.916666664</v>
      </c>
      <c r="AM298" s="309">
        <f t="shared" si="323"/>
        <v>0</v>
      </c>
      <c r="AN298" s="319">
        <f t="shared" si="328"/>
        <v>0</v>
      </c>
      <c r="AO298" s="319">
        <f t="shared" si="329"/>
        <v>0</v>
      </c>
      <c r="AP298" s="319">
        <f t="shared" si="324"/>
        <v>52564095.916666664</v>
      </c>
      <c r="AQ298" s="173">
        <f t="shared" si="298"/>
        <v>52564095.916666664</v>
      </c>
      <c r="AR298" s="309">
        <f t="shared" si="325"/>
        <v>0</v>
      </c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 s="7"/>
      <c r="BH298" s="7"/>
      <c r="BI298" s="7"/>
      <c r="BJ298" s="7"/>
      <c r="BK298" s="7"/>
      <c r="BL298" s="7"/>
      <c r="BN298" s="74"/>
    </row>
    <row r="299" spans="1:141" s="16" customFormat="1" ht="12" customHeight="1" x14ac:dyDescent="0.25">
      <c r="A299" s="187">
        <v>18230952</v>
      </c>
      <c r="B299" s="198" t="str">
        <f t="shared" si="332"/>
        <v>18230952</v>
      </c>
      <c r="C299" s="178" t="s">
        <v>1321</v>
      </c>
      <c r="D299" s="179" t="s">
        <v>866</v>
      </c>
      <c r="E299" s="179"/>
      <c r="F299" s="195">
        <v>44105</v>
      </c>
      <c r="G299" s="179"/>
      <c r="H299" s="181"/>
      <c r="I299" s="181"/>
      <c r="J299" s="181"/>
      <c r="K299" s="181"/>
      <c r="L299" s="181">
        <v>17262313</v>
      </c>
      <c r="M299" s="181">
        <v>16516675</v>
      </c>
      <c r="N299" s="181">
        <v>16192863</v>
      </c>
      <c r="O299" s="181">
        <v>15869051</v>
      </c>
      <c r="P299" s="181">
        <v>15545239</v>
      </c>
      <c r="Q299" s="181">
        <v>15221427</v>
      </c>
      <c r="R299" s="181">
        <v>14897615</v>
      </c>
      <c r="S299" s="181">
        <v>14573803</v>
      </c>
      <c r="T299" s="181">
        <v>14249991</v>
      </c>
      <c r="U299" s="181"/>
      <c r="V299" s="181">
        <f t="shared" ref="V299" si="334">(H299+T299+SUM(I299:S299)*2)/24</f>
        <v>11100331.791666666</v>
      </c>
      <c r="W299" s="204"/>
      <c r="X299" s="226" t="s">
        <v>1154</v>
      </c>
      <c r="Y299" s="409">
        <f t="shared" si="333"/>
        <v>0</v>
      </c>
      <c r="Z299" s="410">
        <f t="shared" si="333"/>
        <v>0</v>
      </c>
      <c r="AA299" s="410">
        <f t="shared" si="333"/>
        <v>0</v>
      </c>
      <c r="AB299" s="411">
        <f t="shared" ref="AB299:AB300" si="335">T299-SUM(Y299:AA299)</f>
        <v>14249991</v>
      </c>
      <c r="AC299" s="452">
        <f t="shared" ref="AC299:AC300" si="336">T299-SUM(Y299:AA299)-AB299</f>
        <v>0</v>
      </c>
      <c r="AD299" s="410">
        <f t="shared" si="330"/>
        <v>0</v>
      </c>
      <c r="AE299" s="413">
        <f t="shared" si="326"/>
        <v>14249991</v>
      </c>
      <c r="AF299" s="411">
        <f t="shared" si="327"/>
        <v>0</v>
      </c>
      <c r="AG299" s="414">
        <f t="shared" ref="AG299:AG300" si="337">SUM(AD299:AF299)</f>
        <v>14249991</v>
      </c>
      <c r="AH299" s="412">
        <f t="shared" ref="AH299:AH300" si="338">AG299-AB299</f>
        <v>0</v>
      </c>
      <c r="AI299" s="415">
        <f t="shared" ref="AI299:AK316" si="339">IF($D299=AI$5,$V299,0)</f>
        <v>0</v>
      </c>
      <c r="AJ299" s="410">
        <f t="shared" si="339"/>
        <v>0</v>
      </c>
      <c r="AK299" s="410">
        <f t="shared" si="339"/>
        <v>0</v>
      </c>
      <c r="AL299" s="411">
        <f t="shared" ref="AL299:AL300" si="340">V299-SUM(AI299:AK299)</f>
        <v>11100331.791666666</v>
      </c>
      <c r="AM299" s="412">
        <f t="shared" ref="AM299:AM300" si="341">V299-SUM(AI299:AK299)-AL299</f>
        <v>0</v>
      </c>
      <c r="AN299" s="410">
        <f t="shared" si="328"/>
        <v>0</v>
      </c>
      <c r="AO299" s="410">
        <f t="shared" si="329"/>
        <v>11100331.791666666</v>
      </c>
      <c r="AP299" s="410">
        <f t="shared" si="324"/>
        <v>0</v>
      </c>
      <c r="AQ299" s="414">
        <f t="shared" ref="AQ299:AQ300" si="342">SUM(AN299:AP299)</f>
        <v>11100331.791666666</v>
      </c>
      <c r="AR299" s="412">
        <f t="shared" ref="AR299:AR300" si="343">AQ299-AL299</f>
        <v>0</v>
      </c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 s="7"/>
      <c r="BH299" s="7"/>
      <c r="BI299" s="7"/>
      <c r="BJ299" s="7"/>
      <c r="BK299" s="7"/>
      <c r="BL299" s="7"/>
      <c r="BM299" s="92"/>
      <c r="BN299" s="284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</row>
    <row r="300" spans="1:141" s="16" customFormat="1" ht="12" customHeight="1" x14ac:dyDescent="0.25">
      <c r="A300" s="187">
        <v>18230962</v>
      </c>
      <c r="B300" s="198" t="str">
        <f t="shared" si="332"/>
        <v>18230962</v>
      </c>
      <c r="C300" s="178" t="s">
        <v>1322</v>
      </c>
      <c r="D300" s="179" t="s">
        <v>158</v>
      </c>
      <c r="E300" s="179"/>
      <c r="F300" s="195">
        <v>44105</v>
      </c>
      <c r="G300" s="179"/>
      <c r="H300" s="181"/>
      <c r="I300" s="181"/>
      <c r="J300" s="181"/>
      <c r="K300" s="181"/>
      <c r="L300" s="181">
        <v>-3692</v>
      </c>
      <c r="M300" s="181">
        <v>414442</v>
      </c>
      <c r="N300" s="181">
        <v>410750</v>
      </c>
      <c r="O300" s="181">
        <v>407058</v>
      </c>
      <c r="P300" s="181">
        <v>403366</v>
      </c>
      <c r="Q300" s="181">
        <v>399674</v>
      </c>
      <c r="R300" s="181">
        <v>395982</v>
      </c>
      <c r="S300" s="181">
        <v>392290</v>
      </c>
      <c r="T300" s="181">
        <v>388598</v>
      </c>
      <c r="U300" s="181"/>
      <c r="V300" s="181">
        <f t="shared" ref="V300" si="344">(H300+T300+SUM(I300:S300)*2)/24</f>
        <v>251180.75</v>
      </c>
      <c r="W300" s="204"/>
      <c r="X300" s="226"/>
      <c r="Y300" s="409">
        <f t="shared" si="333"/>
        <v>0</v>
      </c>
      <c r="Z300" s="410">
        <f t="shared" si="333"/>
        <v>0</v>
      </c>
      <c r="AA300" s="410">
        <f t="shared" si="333"/>
        <v>0</v>
      </c>
      <c r="AB300" s="411">
        <f t="shared" si="335"/>
        <v>388598</v>
      </c>
      <c r="AC300" s="452">
        <f t="shared" si="336"/>
        <v>0</v>
      </c>
      <c r="AD300" s="410">
        <f t="shared" si="330"/>
        <v>0</v>
      </c>
      <c r="AE300" s="413">
        <f t="shared" si="326"/>
        <v>0</v>
      </c>
      <c r="AF300" s="411">
        <f t="shared" si="327"/>
        <v>388598</v>
      </c>
      <c r="AG300" s="414">
        <f t="shared" si="337"/>
        <v>388598</v>
      </c>
      <c r="AH300" s="412">
        <f t="shared" si="338"/>
        <v>0</v>
      </c>
      <c r="AI300" s="415">
        <f t="shared" si="339"/>
        <v>0</v>
      </c>
      <c r="AJ300" s="410">
        <f t="shared" si="339"/>
        <v>0</v>
      </c>
      <c r="AK300" s="410">
        <f t="shared" si="339"/>
        <v>0</v>
      </c>
      <c r="AL300" s="411">
        <f t="shared" si="340"/>
        <v>251180.75</v>
      </c>
      <c r="AM300" s="412">
        <f t="shared" si="341"/>
        <v>0</v>
      </c>
      <c r="AN300" s="410">
        <f t="shared" si="328"/>
        <v>0</v>
      </c>
      <c r="AO300" s="410">
        <f t="shared" si="329"/>
        <v>0</v>
      </c>
      <c r="AP300" s="410">
        <f t="shared" si="324"/>
        <v>251180.75</v>
      </c>
      <c r="AQ300" s="414">
        <f t="shared" si="342"/>
        <v>251180.75</v>
      </c>
      <c r="AR300" s="412">
        <f t="shared" si="343"/>
        <v>0</v>
      </c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 s="7"/>
      <c r="BH300" s="7"/>
      <c r="BI300" s="7"/>
      <c r="BJ300" s="7"/>
      <c r="BK300" s="7"/>
      <c r="BL300" s="7"/>
      <c r="BM300" s="92"/>
      <c r="BN300" s="284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</row>
    <row r="301" spans="1:141" s="16" customFormat="1" ht="12" customHeight="1" x14ac:dyDescent="0.25">
      <c r="A301" s="122">
        <v>18231051</v>
      </c>
      <c r="B301" s="87" t="str">
        <f t="shared" si="332"/>
        <v>18231051</v>
      </c>
      <c r="C301" s="74" t="s">
        <v>568</v>
      </c>
      <c r="D301" s="89" t="s">
        <v>158</v>
      </c>
      <c r="E301" s="89"/>
      <c r="F301" s="74"/>
      <c r="G301" s="89"/>
      <c r="H301" s="75">
        <v>-34827817</v>
      </c>
      <c r="I301" s="75">
        <v>-34827817</v>
      </c>
      <c r="J301" s="75">
        <v>-34827817</v>
      </c>
      <c r="K301" s="75">
        <v>-34827817</v>
      </c>
      <c r="L301" s="75">
        <v>-34827817</v>
      </c>
      <c r="M301" s="75">
        <v>-34827817</v>
      </c>
      <c r="N301" s="75">
        <v>-34827817</v>
      </c>
      <c r="O301" s="75">
        <v>-34827817</v>
      </c>
      <c r="P301" s="75">
        <v>-34827817</v>
      </c>
      <c r="Q301" s="75">
        <v>-34827817</v>
      </c>
      <c r="R301" s="75">
        <v>-34827817</v>
      </c>
      <c r="S301" s="75">
        <v>-34827817</v>
      </c>
      <c r="T301" s="75">
        <v>-34827817</v>
      </c>
      <c r="U301" s="75"/>
      <c r="V301" s="75">
        <f t="shared" si="316"/>
        <v>-34827817</v>
      </c>
      <c r="W301" s="81"/>
      <c r="X301" s="80"/>
      <c r="Y301" s="92">
        <f t="shared" si="333"/>
        <v>0</v>
      </c>
      <c r="Z301" s="319">
        <f t="shared" si="333"/>
        <v>0</v>
      </c>
      <c r="AA301" s="319">
        <f t="shared" si="333"/>
        <v>0</v>
      </c>
      <c r="AB301" s="320">
        <f t="shared" si="318"/>
        <v>-34827817</v>
      </c>
      <c r="AC301" s="348">
        <f t="shared" si="319"/>
        <v>0</v>
      </c>
      <c r="AD301" s="319">
        <f t="shared" si="330"/>
        <v>0</v>
      </c>
      <c r="AE301" s="326">
        <f t="shared" si="326"/>
        <v>0</v>
      </c>
      <c r="AF301" s="320">
        <f t="shared" si="327"/>
        <v>-34827817</v>
      </c>
      <c r="AG301" s="173">
        <f t="shared" si="320"/>
        <v>-34827817</v>
      </c>
      <c r="AH301" s="309">
        <f t="shared" si="321"/>
        <v>0</v>
      </c>
      <c r="AI301" s="318">
        <f t="shared" si="339"/>
        <v>0</v>
      </c>
      <c r="AJ301" s="319">
        <f t="shared" si="339"/>
        <v>0</v>
      </c>
      <c r="AK301" s="319">
        <f t="shared" si="339"/>
        <v>0</v>
      </c>
      <c r="AL301" s="320">
        <f t="shared" si="322"/>
        <v>-34827817</v>
      </c>
      <c r="AM301" s="309">
        <f t="shared" si="323"/>
        <v>0</v>
      </c>
      <c r="AN301" s="319">
        <f t="shared" si="328"/>
        <v>0</v>
      </c>
      <c r="AO301" s="319">
        <f t="shared" si="329"/>
        <v>0</v>
      </c>
      <c r="AP301" s="319">
        <f t="shared" si="324"/>
        <v>-34827817</v>
      </c>
      <c r="AQ301" s="173">
        <f t="shared" si="298"/>
        <v>-34827817</v>
      </c>
      <c r="AR301" s="309">
        <f t="shared" si="325"/>
        <v>0</v>
      </c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 s="7"/>
      <c r="BH301" s="7"/>
      <c r="BI301" s="7"/>
      <c r="BJ301" s="7"/>
      <c r="BK301" s="7"/>
      <c r="BL301" s="7"/>
      <c r="BM301" s="92"/>
      <c r="BN301" s="284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</row>
    <row r="302" spans="1:141" s="16" customFormat="1" ht="12" customHeight="1" x14ac:dyDescent="0.25">
      <c r="A302" s="122">
        <v>18231061</v>
      </c>
      <c r="B302" s="87" t="str">
        <f t="shared" si="332"/>
        <v>18231061</v>
      </c>
      <c r="C302" s="74" t="s">
        <v>569</v>
      </c>
      <c r="D302" s="89" t="s">
        <v>158</v>
      </c>
      <c r="E302" s="89"/>
      <c r="F302" s="74"/>
      <c r="G302" s="89"/>
      <c r="H302" s="75">
        <v>34827817</v>
      </c>
      <c r="I302" s="75">
        <v>34827817</v>
      </c>
      <c r="J302" s="75">
        <v>34827817</v>
      </c>
      <c r="K302" s="75">
        <v>34827817</v>
      </c>
      <c r="L302" s="75">
        <v>34827817</v>
      </c>
      <c r="M302" s="75">
        <v>34827817</v>
      </c>
      <c r="N302" s="75">
        <v>34827817</v>
      </c>
      <c r="O302" s="75">
        <v>34827817</v>
      </c>
      <c r="P302" s="75">
        <v>34827817</v>
      </c>
      <c r="Q302" s="75">
        <v>34827817</v>
      </c>
      <c r="R302" s="75">
        <v>34827817</v>
      </c>
      <c r="S302" s="75">
        <v>34827817</v>
      </c>
      <c r="T302" s="75">
        <v>34827817</v>
      </c>
      <c r="U302" s="75"/>
      <c r="V302" s="75">
        <f t="shared" si="316"/>
        <v>34827817</v>
      </c>
      <c r="W302" s="81"/>
      <c r="X302" s="80"/>
      <c r="Y302" s="92">
        <f t="shared" si="333"/>
        <v>0</v>
      </c>
      <c r="Z302" s="319">
        <f t="shared" si="333"/>
        <v>0</v>
      </c>
      <c r="AA302" s="319">
        <f t="shared" si="333"/>
        <v>0</v>
      </c>
      <c r="AB302" s="320">
        <f t="shared" si="318"/>
        <v>34827817</v>
      </c>
      <c r="AC302" s="348">
        <f t="shared" si="319"/>
        <v>0</v>
      </c>
      <c r="AD302" s="319">
        <f t="shared" si="330"/>
        <v>0</v>
      </c>
      <c r="AE302" s="326">
        <f t="shared" si="326"/>
        <v>0</v>
      </c>
      <c r="AF302" s="320">
        <f t="shared" si="327"/>
        <v>34827817</v>
      </c>
      <c r="AG302" s="173">
        <f t="shared" si="320"/>
        <v>34827817</v>
      </c>
      <c r="AH302" s="309">
        <f t="shared" si="321"/>
        <v>0</v>
      </c>
      <c r="AI302" s="318">
        <f t="shared" si="339"/>
        <v>0</v>
      </c>
      <c r="AJ302" s="319">
        <f t="shared" si="339"/>
        <v>0</v>
      </c>
      <c r="AK302" s="319">
        <f t="shared" si="339"/>
        <v>0</v>
      </c>
      <c r="AL302" s="320">
        <f t="shared" si="322"/>
        <v>34827817</v>
      </c>
      <c r="AM302" s="309">
        <f t="shared" si="323"/>
        <v>0</v>
      </c>
      <c r="AN302" s="319">
        <f t="shared" si="328"/>
        <v>0</v>
      </c>
      <c r="AO302" s="319">
        <f t="shared" si="329"/>
        <v>0</v>
      </c>
      <c r="AP302" s="319">
        <f t="shared" si="324"/>
        <v>34827817</v>
      </c>
      <c r="AQ302" s="173">
        <f t="shared" si="298"/>
        <v>34827817</v>
      </c>
      <c r="AR302" s="309">
        <f t="shared" si="325"/>
        <v>0</v>
      </c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 s="7"/>
      <c r="BH302" s="7"/>
      <c r="BI302" s="7"/>
      <c r="BJ302" s="7"/>
      <c r="BK302" s="7"/>
      <c r="BL302" s="7"/>
      <c r="BM302" s="92"/>
      <c r="BN302" s="284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</row>
    <row r="303" spans="1:141" s="16" customFormat="1" ht="12" customHeight="1" x14ac:dyDescent="0.25">
      <c r="A303" s="122">
        <v>18231081</v>
      </c>
      <c r="B303" s="87" t="str">
        <f t="shared" si="332"/>
        <v>18231081</v>
      </c>
      <c r="C303" s="74" t="s">
        <v>623</v>
      </c>
      <c r="D303" s="89" t="s">
        <v>158</v>
      </c>
      <c r="E303" s="89"/>
      <c r="F303" s="74"/>
      <c r="G303" s="89"/>
      <c r="H303" s="75">
        <v>-25644564</v>
      </c>
      <c r="I303" s="75">
        <v>-25644564</v>
      </c>
      <c r="J303" s="75">
        <v>-25644564</v>
      </c>
      <c r="K303" s="75">
        <v>-25644564</v>
      </c>
      <c r="L303" s="75">
        <v>-25644564</v>
      </c>
      <c r="M303" s="75">
        <v>-25644564</v>
      </c>
      <c r="N303" s="75">
        <v>-25644564</v>
      </c>
      <c r="O303" s="75">
        <v>-25644564</v>
      </c>
      <c r="P303" s="75">
        <v>-25644564</v>
      </c>
      <c r="Q303" s="75">
        <v>-25644564</v>
      </c>
      <c r="R303" s="75">
        <v>-25644564</v>
      </c>
      <c r="S303" s="75">
        <v>-25644564</v>
      </c>
      <c r="T303" s="75">
        <v>-25644564</v>
      </c>
      <c r="U303" s="75"/>
      <c r="V303" s="75">
        <f t="shared" si="316"/>
        <v>-25644564</v>
      </c>
      <c r="W303" s="81"/>
      <c r="X303" s="80"/>
      <c r="Y303" s="92">
        <f t="shared" ref="Y303:AA321" si="345">IF($D303=Y$5,$T303,0)</f>
        <v>0</v>
      </c>
      <c r="Z303" s="319">
        <f t="shared" si="345"/>
        <v>0</v>
      </c>
      <c r="AA303" s="319">
        <f t="shared" si="345"/>
        <v>0</v>
      </c>
      <c r="AB303" s="320">
        <f t="shared" si="318"/>
        <v>-25644564</v>
      </c>
      <c r="AC303" s="348">
        <f t="shared" si="319"/>
        <v>0</v>
      </c>
      <c r="AD303" s="319">
        <f t="shared" si="330"/>
        <v>0</v>
      </c>
      <c r="AE303" s="326">
        <f t="shared" si="326"/>
        <v>0</v>
      </c>
      <c r="AF303" s="320">
        <f t="shared" si="327"/>
        <v>-25644564</v>
      </c>
      <c r="AG303" s="173">
        <f t="shared" si="320"/>
        <v>-25644564</v>
      </c>
      <c r="AH303" s="309">
        <f t="shared" si="321"/>
        <v>0</v>
      </c>
      <c r="AI303" s="318">
        <f t="shared" si="339"/>
        <v>0</v>
      </c>
      <c r="AJ303" s="319">
        <f t="shared" si="339"/>
        <v>0</v>
      </c>
      <c r="AK303" s="319">
        <f t="shared" si="339"/>
        <v>0</v>
      </c>
      <c r="AL303" s="320">
        <f t="shared" si="322"/>
        <v>-25644564</v>
      </c>
      <c r="AM303" s="309">
        <f t="shared" si="323"/>
        <v>0</v>
      </c>
      <c r="AN303" s="319">
        <f t="shared" si="328"/>
        <v>0</v>
      </c>
      <c r="AO303" s="319">
        <f t="shared" si="329"/>
        <v>0</v>
      </c>
      <c r="AP303" s="319">
        <f t="shared" si="324"/>
        <v>-25644564</v>
      </c>
      <c r="AQ303" s="173">
        <f t="shared" ref="AQ303:AQ366" si="346">SUM(AN303:AP303)</f>
        <v>-25644564</v>
      </c>
      <c r="AR303" s="309">
        <f t="shared" si="325"/>
        <v>0</v>
      </c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 s="7"/>
      <c r="BH303" s="7"/>
      <c r="BI303" s="7"/>
      <c r="BJ303" s="7"/>
      <c r="BK303" s="7"/>
      <c r="BL303" s="7"/>
      <c r="BM303" s="92"/>
      <c r="BN303" s="284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</row>
    <row r="304" spans="1:141" s="16" customFormat="1" ht="12" customHeight="1" x14ac:dyDescent="0.25">
      <c r="A304" s="122">
        <v>18231091</v>
      </c>
      <c r="B304" s="87" t="str">
        <f t="shared" si="332"/>
        <v>18231091</v>
      </c>
      <c r="C304" s="74" t="s">
        <v>624</v>
      </c>
      <c r="D304" s="89" t="s">
        <v>158</v>
      </c>
      <c r="E304" s="89"/>
      <c r="F304" s="74"/>
      <c r="G304" s="89"/>
      <c r="H304" s="75">
        <v>25644564</v>
      </c>
      <c r="I304" s="75">
        <v>25644564</v>
      </c>
      <c r="J304" s="75">
        <v>25644564</v>
      </c>
      <c r="K304" s="75">
        <v>25644564</v>
      </c>
      <c r="L304" s="75">
        <v>25644564</v>
      </c>
      <c r="M304" s="75">
        <v>25644564</v>
      </c>
      <c r="N304" s="75">
        <v>25644564</v>
      </c>
      <c r="O304" s="75">
        <v>25644564</v>
      </c>
      <c r="P304" s="75">
        <v>25644564</v>
      </c>
      <c r="Q304" s="75">
        <v>25644564</v>
      </c>
      <c r="R304" s="75">
        <v>25644564</v>
      </c>
      <c r="S304" s="75">
        <v>25644564</v>
      </c>
      <c r="T304" s="75">
        <v>25644564</v>
      </c>
      <c r="U304" s="75"/>
      <c r="V304" s="75">
        <f t="shared" si="316"/>
        <v>25644564</v>
      </c>
      <c r="W304" s="81"/>
      <c r="X304" s="80"/>
      <c r="Y304" s="92">
        <f t="shared" si="345"/>
        <v>0</v>
      </c>
      <c r="Z304" s="319">
        <f t="shared" si="345"/>
        <v>0</v>
      </c>
      <c r="AA304" s="319">
        <f t="shared" si="345"/>
        <v>0</v>
      </c>
      <c r="AB304" s="320">
        <f t="shared" si="318"/>
        <v>25644564</v>
      </c>
      <c r="AC304" s="348">
        <f t="shared" si="319"/>
        <v>0</v>
      </c>
      <c r="AD304" s="319">
        <f t="shared" si="330"/>
        <v>0</v>
      </c>
      <c r="AE304" s="326">
        <f t="shared" si="326"/>
        <v>0</v>
      </c>
      <c r="AF304" s="320">
        <f t="shared" si="327"/>
        <v>25644564</v>
      </c>
      <c r="AG304" s="173">
        <f t="shared" si="320"/>
        <v>25644564</v>
      </c>
      <c r="AH304" s="309">
        <f t="shared" si="321"/>
        <v>0</v>
      </c>
      <c r="AI304" s="318">
        <f t="shared" si="339"/>
        <v>0</v>
      </c>
      <c r="AJ304" s="319">
        <f t="shared" si="339"/>
        <v>0</v>
      </c>
      <c r="AK304" s="319">
        <f t="shared" si="339"/>
        <v>0</v>
      </c>
      <c r="AL304" s="320">
        <f t="shared" si="322"/>
        <v>25644564</v>
      </c>
      <c r="AM304" s="309">
        <f t="shared" si="323"/>
        <v>0</v>
      </c>
      <c r="AN304" s="319">
        <f t="shared" si="328"/>
        <v>0</v>
      </c>
      <c r="AO304" s="319">
        <f t="shared" si="329"/>
        <v>0</v>
      </c>
      <c r="AP304" s="319">
        <f t="shared" si="324"/>
        <v>25644564</v>
      </c>
      <c r="AQ304" s="173">
        <f t="shared" si="346"/>
        <v>25644564</v>
      </c>
      <c r="AR304" s="309">
        <f t="shared" si="325"/>
        <v>0</v>
      </c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 s="7"/>
      <c r="BH304" s="7"/>
      <c r="BI304" s="7"/>
      <c r="BJ304" s="7"/>
      <c r="BK304" s="7"/>
      <c r="BL304" s="7"/>
      <c r="BM304" s="92"/>
      <c r="BN304" s="284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</row>
    <row r="305" spans="1:141" s="16" customFormat="1" ht="12" customHeight="1" x14ac:dyDescent="0.25">
      <c r="A305" s="122">
        <v>18231141</v>
      </c>
      <c r="B305" s="87" t="str">
        <f t="shared" si="332"/>
        <v>18231141</v>
      </c>
      <c r="C305" s="74" t="s">
        <v>704</v>
      </c>
      <c r="D305" s="89" t="s">
        <v>158</v>
      </c>
      <c r="E305" s="89"/>
      <c r="F305" s="74"/>
      <c r="G305" s="89"/>
      <c r="H305" s="75">
        <v>-38038883</v>
      </c>
      <c r="I305" s="75">
        <v>-38038883</v>
      </c>
      <c r="J305" s="75">
        <v>-38038883</v>
      </c>
      <c r="K305" s="75">
        <v>-38038883</v>
      </c>
      <c r="L305" s="75">
        <v>-38038883</v>
      </c>
      <c r="M305" s="75">
        <v>-38038883</v>
      </c>
      <c r="N305" s="75">
        <v>-38038883</v>
      </c>
      <c r="O305" s="75">
        <v>-38038883</v>
      </c>
      <c r="P305" s="75">
        <v>-38038883</v>
      </c>
      <c r="Q305" s="75">
        <v>-38038883</v>
      </c>
      <c r="R305" s="75">
        <v>-38038883</v>
      </c>
      <c r="S305" s="75">
        <v>-38038883</v>
      </c>
      <c r="T305" s="75">
        <v>-38038883</v>
      </c>
      <c r="U305" s="75"/>
      <c r="V305" s="75">
        <f t="shared" si="316"/>
        <v>-38038883</v>
      </c>
      <c r="W305" s="81"/>
      <c r="X305" s="80"/>
      <c r="Y305" s="92">
        <f t="shared" si="345"/>
        <v>0</v>
      </c>
      <c r="Z305" s="319">
        <f t="shared" si="345"/>
        <v>0</v>
      </c>
      <c r="AA305" s="319">
        <f t="shared" si="345"/>
        <v>0</v>
      </c>
      <c r="AB305" s="320">
        <f t="shared" si="318"/>
        <v>-38038883</v>
      </c>
      <c r="AC305" s="348">
        <f t="shared" si="319"/>
        <v>0</v>
      </c>
      <c r="AD305" s="319">
        <f t="shared" si="330"/>
        <v>0</v>
      </c>
      <c r="AE305" s="326">
        <f t="shared" si="326"/>
        <v>0</v>
      </c>
      <c r="AF305" s="320">
        <f t="shared" si="327"/>
        <v>-38038883</v>
      </c>
      <c r="AG305" s="173">
        <f t="shared" si="320"/>
        <v>-38038883</v>
      </c>
      <c r="AH305" s="309">
        <f t="shared" si="321"/>
        <v>0</v>
      </c>
      <c r="AI305" s="318">
        <f t="shared" si="339"/>
        <v>0</v>
      </c>
      <c r="AJ305" s="319">
        <f t="shared" si="339"/>
        <v>0</v>
      </c>
      <c r="AK305" s="319">
        <f t="shared" si="339"/>
        <v>0</v>
      </c>
      <c r="AL305" s="320">
        <f t="shared" si="322"/>
        <v>-38038883</v>
      </c>
      <c r="AM305" s="309">
        <f t="shared" si="323"/>
        <v>0</v>
      </c>
      <c r="AN305" s="319">
        <f t="shared" si="328"/>
        <v>0</v>
      </c>
      <c r="AO305" s="319">
        <f t="shared" si="329"/>
        <v>0</v>
      </c>
      <c r="AP305" s="319">
        <f t="shared" si="324"/>
        <v>-38038883</v>
      </c>
      <c r="AQ305" s="173">
        <f t="shared" si="346"/>
        <v>-38038883</v>
      </c>
      <c r="AR305" s="309">
        <f t="shared" si="325"/>
        <v>0</v>
      </c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 s="7"/>
      <c r="BH305" s="7"/>
      <c r="BI305" s="7"/>
      <c r="BJ305" s="7"/>
      <c r="BK305" s="7"/>
      <c r="BL305" s="7"/>
      <c r="BM305" s="92"/>
      <c r="BN305" s="284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</row>
    <row r="306" spans="1:141" s="16" customFormat="1" ht="12" customHeight="1" x14ac:dyDescent="0.25">
      <c r="A306" s="122">
        <v>18231151</v>
      </c>
      <c r="B306" s="87" t="str">
        <f t="shared" si="332"/>
        <v>18231151</v>
      </c>
      <c r="C306" s="74" t="s">
        <v>705</v>
      </c>
      <c r="D306" s="89" t="s">
        <v>158</v>
      </c>
      <c r="E306" s="89"/>
      <c r="F306" s="74"/>
      <c r="G306" s="89"/>
      <c r="H306" s="75">
        <v>38038883</v>
      </c>
      <c r="I306" s="75">
        <v>38038883</v>
      </c>
      <c r="J306" s="75">
        <v>38038883</v>
      </c>
      <c r="K306" s="75">
        <v>38038883</v>
      </c>
      <c r="L306" s="75">
        <v>38038883</v>
      </c>
      <c r="M306" s="75">
        <v>38038883</v>
      </c>
      <c r="N306" s="75">
        <v>38038883</v>
      </c>
      <c r="O306" s="75">
        <v>38038883</v>
      </c>
      <c r="P306" s="75">
        <v>38038883</v>
      </c>
      <c r="Q306" s="75">
        <v>38038883</v>
      </c>
      <c r="R306" s="75">
        <v>38038883</v>
      </c>
      <c r="S306" s="75">
        <v>38038883</v>
      </c>
      <c r="T306" s="75">
        <v>38038883</v>
      </c>
      <c r="U306" s="75"/>
      <c r="V306" s="75">
        <f t="shared" si="316"/>
        <v>38038883</v>
      </c>
      <c r="W306" s="81"/>
      <c r="X306" s="80"/>
      <c r="Y306" s="92">
        <f t="shared" si="345"/>
        <v>0</v>
      </c>
      <c r="Z306" s="319">
        <f t="shared" si="345"/>
        <v>0</v>
      </c>
      <c r="AA306" s="319">
        <f t="shared" si="345"/>
        <v>0</v>
      </c>
      <c r="AB306" s="320">
        <f t="shared" si="318"/>
        <v>38038883</v>
      </c>
      <c r="AC306" s="348">
        <f t="shared" si="319"/>
        <v>0</v>
      </c>
      <c r="AD306" s="319">
        <f t="shared" si="330"/>
        <v>0</v>
      </c>
      <c r="AE306" s="326">
        <f t="shared" si="326"/>
        <v>0</v>
      </c>
      <c r="AF306" s="320">
        <f t="shared" si="327"/>
        <v>38038883</v>
      </c>
      <c r="AG306" s="173">
        <f t="shared" si="320"/>
        <v>38038883</v>
      </c>
      <c r="AH306" s="309">
        <f t="shared" si="321"/>
        <v>0</v>
      </c>
      <c r="AI306" s="318">
        <f t="shared" si="339"/>
        <v>0</v>
      </c>
      <c r="AJ306" s="319">
        <f t="shared" si="339"/>
        <v>0</v>
      </c>
      <c r="AK306" s="319">
        <f t="shared" si="339"/>
        <v>0</v>
      </c>
      <c r="AL306" s="320">
        <f t="shared" si="322"/>
        <v>38038883</v>
      </c>
      <c r="AM306" s="309">
        <f t="shared" si="323"/>
        <v>0</v>
      </c>
      <c r="AN306" s="319">
        <f t="shared" si="328"/>
        <v>0</v>
      </c>
      <c r="AO306" s="319">
        <f t="shared" si="329"/>
        <v>0</v>
      </c>
      <c r="AP306" s="319">
        <f t="shared" si="324"/>
        <v>38038883</v>
      </c>
      <c r="AQ306" s="173">
        <f t="shared" si="346"/>
        <v>38038883</v>
      </c>
      <c r="AR306" s="309">
        <f t="shared" si="325"/>
        <v>0</v>
      </c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 s="7"/>
      <c r="BH306" s="7"/>
      <c r="BI306" s="7"/>
      <c r="BJ306" s="7"/>
      <c r="BK306" s="7"/>
      <c r="BL306" s="7"/>
      <c r="BM306" s="92"/>
      <c r="BN306" s="284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</row>
    <row r="307" spans="1:141" s="16" customFormat="1" ht="12" customHeight="1" x14ac:dyDescent="0.25">
      <c r="A307" s="122">
        <v>18231161</v>
      </c>
      <c r="B307" s="87" t="str">
        <f t="shared" si="332"/>
        <v>18231161</v>
      </c>
      <c r="C307" s="74" t="s">
        <v>783</v>
      </c>
      <c r="D307" s="89" t="s">
        <v>158</v>
      </c>
      <c r="E307" s="89"/>
      <c r="F307" s="74"/>
      <c r="G307" s="89"/>
      <c r="H307" s="75">
        <v>39647674</v>
      </c>
      <c r="I307" s="75">
        <v>39647674</v>
      </c>
      <c r="J307" s="75">
        <v>39647674</v>
      </c>
      <c r="K307" s="75">
        <v>39647674</v>
      </c>
      <c r="L307" s="75">
        <v>39647674</v>
      </c>
      <c r="M307" s="75">
        <v>39647674</v>
      </c>
      <c r="N307" s="75">
        <v>39647674</v>
      </c>
      <c r="O307" s="75">
        <v>39647674</v>
      </c>
      <c r="P307" s="75">
        <v>39647674</v>
      </c>
      <c r="Q307" s="75">
        <v>39647674</v>
      </c>
      <c r="R307" s="75">
        <v>39647674</v>
      </c>
      <c r="S307" s="75">
        <v>39647674</v>
      </c>
      <c r="T307" s="75">
        <v>39647674</v>
      </c>
      <c r="U307" s="75"/>
      <c r="V307" s="75">
        <f t="shared" si="316"/>
        <v>39647674</v>
      </c>
      <c r="W307" s="81"/>
      <c r="X307" s="80"/>
      <c r="Y307" s="92">
        <f t="shared" si="345"/>
        <v>0</v>
      </c>
      <c r="Z307" s="319">
        <f t="shared" si="345"/>
        <v>0</v>
      </c>
      <c r="AA307" s="319">
        <f t="shared" si="345"/>
        <v>0</v>
      </c>
      <c r="AB307" s="320">
        <f t="shared" si="318"/>
        <v>39647674</v>
      </c>
      <c r="AC307" s="348">
        <f t="shared" si="319"/>
        <v>0</v>
      </c>
      <c r="AD307" s="319">
        <f t="shared" si="330"/>
        <v>0</v>
      </c>
      <c r="AE307" s="326">
        <f t="shared" si="326"/>
        <v>0</v>
      </c>
      <c r="AF307" s="320">
        <f t="shared" si="327"/>
        <v>39647674</v>
      </c>
      <c r="AG307" s="173">
        <f t="shared" si="320"/>
        <v>39647674</v>
      </c>
      <c r="AH307" s="309">
        <f t="shared" si="321"/>
        <v>0</v>
      </c>
      <c r="AI307" s="318">
        <f t="shared" si="339"/>
        <v>0</v>
      </c>
      <c r="AJ307" s="319">
        <f t="shared" si="339"/>
        <v>0</v>
      </c>
      <c r="AK307" s="319">
        <f t="shared" si="339"/>
        <v>0</v>
      </c>
      <c r="AL307" s="320">
        <f t="shared" si="322"/>
        <v>39647674</v>
      </c>
      <c r="AM307" s="309">
        <f t="shared" si="323"/>
        <v>0</v>
      </c>
      <c r="AN307" s="319">
        <f t="shared" si="328"/>
        <v>0</v>
      </c>
      <c r="AO307" s="319">
        <f t="shared" si="329"/>
        <v>0</v>
      </c>
      <c r="AP307" s="319">
        <f t="shared" si="324"/>
        <v>39647674</v>
      </c>
      <c r="AQ307" s="173">
        <f t="shared" si="346"/>
        <v>39647674</v>
      </c>
      <c r="AR307" s="309">
        <f t="shared" si="325"/>
        <v>0</v>
      </c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 s="7"/>
      <c r="BH307" s="7"/>
      <c r="BI307" s="7"/>
      <c r="BJ307" s="7"/>
      <c r="BK307" s="7"/>
      <c r="BL307" s="7"/>
      <c r="BM307" s="92"/>
      <c r="BN307" s="284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</row>
    <row r="308" spans="1:141" s="16" customFormat="1" ht="12" customHeight="1" x14ac:dyDescent="0.25">
      <c r="A308" s="122">
        <v>18231171</v>
      </c>
      <c r="B308" s="87" t="str">
        <f t="shared" si="332"/>
        <v>18231171</v>
      </c>
      <c r="C308" s="74" t="s">
        <v>784</v>
      </c>
      <c r="D308" s="89" t="s">
        <v>158</v>
      </c>
      <c r="E308" s="89"/>
      <c r="F308" s="74"/>
      <c r="G308" s="89"/>
      <c r="H308" s="75">
        <v>-39647674</v>
      </c>
      <c r="I308" s="75">
        <v>-39647674</v>
      </c>
      <c r="J308" s="75">
        <v>-39647674</v>
      </c>
      <c r="K308" s="75">
        <v>-39647674</v>
      </c>
      <c r="L308" s="75">
        <v>-39647674</v>
      </c>
      <c r="M308" s="75">
        <v>-39647674</v>
      </c>
      <c r="N308" s="75">
        <v>-39647674</v>
      </c>
      <c r="O308" s="75">
        <v>-39647674</v>
      </c>
      <c r="P308" s="75">
        <v>-39647674</v>
      </c>
      <c r="Q308" s="75">
        <v>-39647674</v>
      </c>
      <c r="R308" s="75">
        <v>-39647674</v>
      </c>
      <c r="S308" s="75">
        <v>-39647674</v>
      </c>
      <c r="T308" s="75">
        <v>-39647674</v>
      </c>
      <c r="U308" s="75"/>
      <c r="V308" s="75">
        <f t="shared" si="316"/>
        <v>-39647674</v>
      </c>
      <c r="W308" s="81"/>
      <c r="X308" s="80"/>
      <c r="Y308" s="92">
        <f t="shared" si="345"/>
        <v>0</v>
      </c>
      <c r="Z308" s="319">
        <f t="shared" si="345"/>
        <v>0</v>
      </c>
      <c r="AA308" s="319">
        <f t="shared" si="345"/>
        <v>0</v>
      </c>
      <c r="AB308" s="320">
        <f t="shared" si="318"/>
        <v>-39647674</v>
      </c>
      <c r="AC308" s="348">
        <f t="shared" si="319"/>
        <v>0</v>
      </c>
      <c r="AD308" s="319">
        <f t="shared" si="330"/>
        <v>0</v>
      </c>
      <c r="AE308" s="326">
        <f t="shared" si="326"/>
        <v>0</v>
      </c>
      <c r="AF308" s="320">
        <f t="shared" si="327"/>
        <v>-39647674</v>
      </c>
      <c r="AG308" s="173">
        <f t="shared" si="320"/>
        <v>-39647674</v>
      </c>
      <c r="AH308" s="309">
        <f t="shared" si="321"/>
        <v>0</v>
      </c>
      <c r="AI308" s="318">
        <f t="shared" si="339"/>
        <v>0</v>
      </c>
      <c r="AJ308" s="319">
        <f t="shared" si="339"/>
        <v>0</v>
      </c>
      <c r="AK308" s="319">
        <f t="shared" si="339"/>
        <v>0</v>
      </c>
      <c r="AL308" s="320">
        <f t="shared" si="322"/>
        <v>-39647674</v>
      </c>
      <c r="AM308" s="309">
        <f t="shared" si="323"/>
        <v>0</v>
      </c>
      <c r="AN308" s="319">
        <f t="shared" si="328"/>
        <v>0</v>
      </c>
      <c r="AO308" s="319">
        <f t="shared" si="329"/>
        <v>0</v>
      </c>
      <c r="AP308" s="319">
        <f t="shared" si="324"/>
        <v>-39647674</v>
      </c>
      <c r="AQ308" s="173">
        <f t="shared" si="346"/>
        <v>-39647674</v>
      </c>
      <c r="AR308" s="309">
        <f t="shared" si="325"/>
        <v>0</v>
      </c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 s="7"/>
      <c r="BH308" s="7"/>
      <c r="BI308" s="7"/>
      <c r="BJ308" s="7"/>
      <c r="BK308" s="7"/>
      <c r="BL308" s="7"/>
      <c r="BM308" s="92"/>
      <c r="BN308" s="284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</row>
    <row r="309" spans="1:141" s="16" customFormat="1" ht="12" customHeight="1" x14ac:dyDescent="0.25">
      <c r="A309" s="122">
        <v>18231181</v>
      </c>
      <c r="B309" s="87" t="str">
        <f t="shared" si="332"/>
        <v>18231181</v>
      </c>
      <c r="C309" s="74" t="s">
        <v>828</v>
      </c>
      <c r="D309" s="89" t="s">
        <v>158</v>
      </c>
      <c r="E309" s="89"/>
      <c r="F309" s="74"/>
      <c r="G309" s="89"/>
      <c r="H309" s="75">
        <v>8232968</v>
      </c>
      <c r="I309" s="75">
        <v>8232968</v>
      </c>
      <c r="J309" s="75">
        <v>8232968</v>
      </c>
      <c r="K309" s="75">
        <v>8232968</v>
      </c>
      <c r="L309" s="75">
        <v>8232968</v>
      </c>
      <c r="M309" s="75">
        <v>8232968</v>
      </c>
      <c r="N309" s="75">
        <v>8232968</v>
      </c>
      <c r="O309" s="75">
        <v>8232968</v>
      </c>
      <c r="P309" s="75">
        <v>8232968</v>
      </c>
      <c r="Q309" s="75">
        <v>8232968</v>
      </c>
      <c r="R309" s="75">
        <v>8232968</v>
      </c>
      <c r="S309" s="75">
        <v>8232968</v>
      </c>
      <c r="T309" s="75">
        <v>8232968</v>
      </c>
      <c r="U309" s="75"/>
      <c r="V309" s="75">
        <f t="shared" si="316"/>
        <v>8232968</v>
      </c>
      <c r="W309" s="81"/>
      <c r="X309" s="80"/>
      <c r="Y309" s="92">
        <f t="shared" si="345"/>
        <v>0</v>
      </c>
      <c r="Z309" s="319">
        <f t="shared" si="345"/>
        <v>0</v>
      </c>
      <c r="AA309" s="319">
        <f t="shared" si="345"/>
        <v>0</v>
      </c>
      <c r="AB309" s="320">
        <f t="shared" si="318"/>
        <v>8232968</v>
      </c>
      <c r="AC309" s="348">
        <f t="shared" si="319"/>
        <v>0</v>
      </c>
      <c r="AD309" s="319">
        <f t="shared" si="330"/>
        <v>0</v>
      </c>
      <c r="AE309" s="326">
        <f t="shared" si="326"/>
        <v>0</v>
      </c>
      <c r="AF309" s="320">
        <f t="shared" si="327"/>
        <v>8232968</v>
      </c>
      <c r="AG309" s="173">
        <f t="shared" si="320"/>
        <v>8232968</v>
      </c>
      <c r="AH309" s="309">
        <f t="shared" si="321"/>
        <v>0</v>
      </c>
      <c r="AI309" s="318">
        <f t="shared" si="339"/>
        <v>0</v>
      </c>
      <c r="AJ309" s="319">
        <f t="shared" si="339"/>
        <v>0</v>
      </c>
      <c r="AK309" s="319">
        <f t="shared" si="339"/>
        <v>0</v>
      </c>
      <c r="AL309" s="320">
        <f t="shared" si="322"/>
        <v>8232968</v>
      </c>
      <c r="AM309" s="309">
        <f t="shared" si="323"/>
        <v>0</v>
      </c>
      <c r="AN309" s="319">
        <f t="shared" si="328"/>
        <v>0</v>
      </c>
      <c r="AO309" s="319">
        <f t="shared" si="329"/>
        <v>0</v>
      </c>
      <c r="AP309" s="319">
        <f t="shared" si="324"/>
        <v>8232968</v>
      </c>
      <c r="AQ309" s="173">
        <f t="shared" si="346"/>
        <v>8232968</v>
      </c>
      <c r="AR309" s="309">
        <f t="shared" si="325"/>
        <v>0</v>
      </c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 s="7"/>
      <c r="BH309" s="7"/>
      <c r="BI309" s="7"/>
      <c r="BJ309" s="7"/>
      <c r="BK309" s="7"/>
      <c r="BL309" s="7"/>
      <c r="BM309" s="92"/>
      <c r="BN309" s="284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</row>
    <row r="310" spans="1:141" s="16" customFormat="1" ht="12" customHeight="1" x14ac:dyDescent="0.25">
      <c r="A310" s="122">
        <v>18231191</v>
      </c>
      <c r="B310" s="87" t="str">
        <f t="shared" si="332"/>
        <v>18231191</v>
      </c>
      <c r="C310" s="74" t="s">
        <v>829</v>
      </c>
      <c r="D310" s="89" t="s">
        <v>158</v>
      </c>
      <c r="E310" s="89"/>
      <c r="F310" s="74"/>
      <c r="G310" s="89"/>
      <c r="H310" s="75">
        <v>-8232968</v>
      </c>
      <c r="I310" s="75">
        <v>-8232968</v>
      </c>
      <c r="J310" s="75">
        <v>-8232968</v>
      </c>
      <c r="K310" s="75">
        <v>-8232968</v>
      </c>
      <c r="L310" s="75">
        <v>-8232968</v>
      </c>
      <c r="M310" s="75">
        <v>-8232968</v>
      </c>
      <c r="N310" s="75">
        <v>-8232968</v>
      </c>
      <c r="O310" s="75">
        <v>-8232968</v>
      </c>
      <c r="P310" s="75">
        <v>-8232968</v>
      </c>
      <c r="Q310" s="75">
        <v>-8232968</v>
      </c>
      <c r="R310" s="75">
        <v>-8232968</v>
      </c>
      <c r="S310" s="75">
        <v>-8232968</v>
      </c>
      <c r="T310" s="75">
        <v>-8232968</v>
      </c>
      <c r="U310" s="75"/>
      <c r="V310" s="75">
        <f t="shared" si="316"/>
        <v>-8232968</v>
      </c>
      <c r="W310" s="81"/>
      <c r="X310" s="80"/>
      <c r="Y310" s="92">
        <f t="shared" si="345"/>
        <v>0</v>
      </c>
      <c r="Z310" s="319">
        <f t="shared" si="345"/>
        <v>0</v>
      </c>
      <c r="AA310" s="319">
        <f t="shared" si="345"/>
        <v>0</v>
      </c>
      <c r="AB310" s="320">
        <f t="shared" si="318"/>
        <v>-8232968</v>
      </c>
      <c r="AC310" s="348">
        <f t="shared" si="319"/>
        <v>0</v>
      </c>
      <c r="AD310" s="319">
        <f t="shared" si="330"/>
        <v>0</v>
      </c>
      <c r="AE310" s="326">
        <f t="shared" si="326"/>
        <v>0</v>
      </c>
      <c r="AF310" s="320">
        <f t="shared" si="327"/>
        <v>-8232968</v>
      </c>
      <c r="AG310" s="173">
        <f t="shared" si="320"/>
        <v>-8232968</v>
      </c>
      <c r="AH310" s="309">
        <f t="shared" si="321"/>
        <v>0</v>
      </c>
      <c r="AI310" s="318">
        <f t="shared" si="339"/>
        <v>0</v>
      </c>
      <c r="AJ310" s="319">
        <f t="shared" si="339"/>
        <v>0</v>
      </c>
      <c r="AK310" s="319">
        <f t="shared" si="339"/>
        <v>0</v>
      </c>
      <c r="AL310" s="320">
        <f t="shared" si="322"/>
        <v>-8232968</v>
      </c>
      <c r="AM310" s="309">
        <f t="shared" si="323"/>
        <v>0</v>
      </c>
      <c r="AN310" s="319">
        <f t="shared" si="328"/>
        <v>0</v>
      </c>
      <c r="AO310" s="319">
        <f t="shared" si="329"/>
        <v>0</v>
      </c>
      <c r="AP310" s="319">
        <f t="shared" si="324"/>
        <v>-8232968</v>
      </c>
      <c r="AQ310" s="173">
        <f t="shared" si="346"/>
        <v>-8232968</v>
      </c>
      <c r="AR310" s="309">
        <f t="shared" si="325"/>
        <v>0</v>
      </c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 s="7"/>
      <c r="BH310" s="7"/>
      <c r="BI310" s="7"/>
      <c r="BJ310" s="7"/>
      <c r="BK310" s="7"/>
      <c r="BL310" s="7"/>
      <c r="BM310" s="92"/>
      <c r="BN310" s="284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</row>
    <row r="311" spans="1:141" s="16" customFormat="1" ht="12" customHeight="1" x14ac:dyDescent="0.25">
      <c r="A311" s="122">
        <v>18231251</v>
      </c>
      <c r="B311" s="87" t="str">
        <f t="shared" si="332"/>
        <v>18231251</v>
      </c>
      <c r="C311" s="74" t="s">
        <v>914</v>
      </c>
      <c r="D311" s="89" t="s">
        <v>158</v>
      </c>
      <c r="E311" s="89"/>
      <c r="F311" s="74"/>
      <c r="G311" s="89"/>
      <c r="H311" s="75">
        <v>61259.91</v>
      </c>
      <c r="I311" s="75">
        <v>61259.91</v>
      </c>
      <c r="J311" s="75">
        <v>61259.91</v>
      </c>
      <c r="K311" s="75">
        <v>61259.91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/>
      <c r="V311" s="75">
        <f t="shared" si="316"/>
        <v>17867.473750000001</v>
      </c>
      <c r="W311" s="108"/>
      <c r="X311" s="84"/>
      <c r="Y311" s="92">
        <f t="shared" si="345"/>
        <v>0</v>
      </c>
      <c r="Z311" s="319">
        <f t="shared" si="345"/>
        <v>0</v>
      </c>
      <c r="AA311" s="319">
        <f t="shared" si="345"/>
        <v>0</v>
      </c>
      <c r="AB311" s="320">
        <f t="shared" si="318"/>
        <v>0</v>
      </c>
      <c r="AC311" s="348">
        <f t="shared" si="319"/>
        <v>0</v>
      </c>
      <c r="AD311" s="319">
        <f t="shared" si="330"/>
        <v>0</v>
      </c>
      <c r="AE311" s="326">
        <f t="shared" si="326"/>
        <v>0</v>
      </c>
      <c r="AF311" s="320">
        <f t="shared" si="327"/>
        <v>0</v>
      </c>
      <c r="AG311" s="173">
        <f t="shared" si="320"/>
        <v>0</v>
      </c>
      <c r="AH311" s="309">
        <f t="shared" si="321"/>
        <v>0</v>
      </c>
      <c r="AI311" s="318">
        <f t="shared" si="339"/>
        <v>0</v>
      </c>
      <c r="AJ311" s="319">
        <f t="shared" si="339"/>
        <v>0</v>
      </c>
      <c r="AK311" s="319">
        <f t="shared" si="339"/>
        <v>0</v>
      </c>
      <c r="AL311" s="320">
        <f t="shared" si="322"/>
        <v>17867.473750000001</v>
      </c>
      <c r="AM311" s="309">
        <f t="shared" si="323"/>
        <v>0</v>
      </c>
      <c r="AN311" s="319">
        <f t="shared" si="328"/>
        <v>0</v>
      </c>
      <c r="AO311" s="319">
        <f t="shared" si="329"/>
        <v>0</v>
      </c>
      <c r="AP311" s="319">
        <f t="shared" si="324"/>
        <v>17867.473750000001</v>
      </c>
      <c r="AQ311" s="173">
        <f t="shared" si="346"/>
        <v>17867.473750000001</v>
      </c>
      <c r="AR311" s="309">
        <f t="shared" si="325"/>
        <v>0</v>
      </c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 s="7"/>
      <c r="BH311" s="7"/>
      <c r="BI311" s="7"/>
      <c r="BJ311" s="7"/>
      <c r="BK311" s="7"/>
      <c r="BL311" s="7"/>
      <c r="BM311" s="92"/>
      <c r="BN311" s="284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</row>
    <row r="312" spans="1:141" s="16" customFormat="1" ht="12" customHeight="1" x14ac:dyDescent="0.25">
      <c r="A312" s="378">
        <v>18231261</v>
      </c>
      <c r="B312" s="378" t="str">
        <f t="shared" si="332"/>
        <v>18231261</v>
      </c>
      <c r="C312" s="16" t="s">
        <v>1026</v>
      </c>
      <c r="D312" s="89" t="s">
        <v>158</v>
      </c>
      <c r="E312" s="89"/>
      <c r="F312" s="376">
        <v>43101</v>
      </c>
      <c r="G312" s="89"/>
      <c r="H312" s="75">
        <v>-8244461.2300000004</v>
      </c>
      <c r="I312" s="75">
        <v>-8244461.2300000004</v>
      </c>
      <c r="J312" s="75">
        <v>-8244461.2300000004</v>
      </c>
      <c r="K312" s="75">
        <v>-8244461.2300000004</v>
      </c>
      <c r="L312" s="75">
        <v>-8244461.2300000004</v>
      </c>
      <c r="M312" s="75">
        <v>-8244461.2300000004</v>
      </c>
      <c r="N312" s="75">
        <v>-8244461.2300000004</v>
      </c>
      <c r="O312" s="75">
        <v>-8244461.2300000004</v>
      </c>
      <c r="P312" s="75">
        <v>-8244461.2300000004</v>
      </c>
      <c r="Q312" s="75">
        <v>-8244461.2300000004</v>
      </c>
      <c r="R312" s="75">
        <v>-8244461.2300000004</v>
      </c>
      <c r="S312" s="75">
        <v>-8244461.2300000004</v>
      </c>
      <c r="T312" s="75">
        <v>-8244461.2300000004</v>
      </c>
      <c r="U312" s="75"/>
      <c r="V312" s="75">
        <f t="shared" si="316"/>
        <v>-8244461.2300000032</v>
      </c>
      <c r="W312" s="108"/>
      <c r="X312" s="84"/>
      <c r="Y312" s="92">
        <f t="shared" si="345"/>
        <v>0</v>
      </c>
      <c r="Z312" s="319">
        <f t="shared" si="345"/>
        <v>0</v>
      </c>
      <c r="AA312" s="319">
        <f t="shared" si="345"/>
        <v>0</v>
      </c>
      <c r="AB312" s="320">
        <f t="shared" si="318"/>
        <v>-8244461.2300000004</v>
      </c>
      <c r="AC312" s="348">
        <f t="shared" si="319"/>
        <v>0</v>
      </c>
      <c r="AD312" s="319">
        <f t="shared" si="330"/>
        <v>0</v>
      </c>
      <c r="AE312" s="326">
        <f t="shared" si="326"/>
        <v>0</v>
      </c>
      <c r="AF312" s="320">
        <f t="shared" si="327"/>
        <v>-8244461.2300000004</v>
      </c>
      <c r="AG312" s="173">
        <f t="shared" si="320"/>
        <v>-8244461.2300000004</v>
      </c>
      <c r="AH312" s="309">
        <f t="shared" si="321"/>
        <v>0</v>
      </c>
      <c r="AI312" s="318">
        <f t="shared" si="339"/>
        <v>0</v>
      </c>
      <c r="AJ312" s="319">
        <f t="shared" si="339"/>
        <v>0</v>
      </c>
      <c r="AK312" s="319">
        <f t="shared" si="339"/>
        <v>0</v>
      </c>
      <c r="AL312" s="320">
        <f t="shared" si="322"/>
        <v>-8244461.2300000032</v>
      </c>
      <c r="AM312" s="309">
        <f t="shared" si="323"/>
        <v>0</v>
      </c>
      <c r="AN312" s="319">
        <f t="shared" si="328"/>
        <v>0</v>
      </c>
      <c r="AO312" s="319">
        <f t="shared" si="329"/>
        <v>0</v>
      </c>
      <c r="AP312" s="319">
        <f t="shared" si="324"/>
        <v>-8244461.2300000032</v>
      </c>
      <c r="AQ312" s="173">
        <f t="shared" ref="AQ312:AQ313" si="347">SUM(AN312:AP312)</f>
        <v>-8244461.2300000032</v>
      </c>
      <c r="AR312" s="309">
        <f t="shared" si="325"/>
        <v>0</v>
      </c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 s="7"/>
      <c r="BH312" s="7"/>
      <c r="BI312" s="7"/>
      <c r="BJ312" s="7"/>
      <c r="BK312" s="7"/>
      <c r="BL312" s="7"/>
      <c r="BM312" s="92"/>
      <c r="BN312" s="284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</row>
    <row r="313" spans="1:141" s="16" customFormat="1" ht="12" customHeight="1" x14ac:dyDescent="0.25">
      <c r="A313" s="378">
        <v>18231271</v>
      </c>
      <c r="B313" s="378" t="str">
        <f t="shared" si="332"/>
        <v>18231271</v>
      </c>
      <c r="C313" s="16" t="s">
        <v>1027</v>
      </c>
      <c r="D313" s="89" t="s">
        <v>158</v>
      </c>
      <c r="E313" s="89"/>
      <c r="F313" s="376">
        <v>43101</v>
      </c>
      <c r="G313" s="89"/>
      <c r="H313" s="75">
        <v>8244461.2300000004</v>
      </c>
      <c r="I313" s="75">
        <v>8244461.2300000004</v>
      </c>
      <c r="J313" s="75">
        <v>8244461.2300000004</v>
      </c>
      <c r="K313" s="75">
        <v>8244461.2300000004</v>
      </c>
      <c r="L313" s="75">
        <v>8244461.2300000004</v>
      </c>
      <c r="M313" s="75">
        <v>8244461.2300000004</v>
      </c>
      <c r="N313" s="75">
        <v>8244461.2300000004</v>
      </c>
      <c r="O313" s="75">
        <v>8244461.2300000004</v>
      </c>
      <c r="P313" s="75">
        <v>8244461.2300000004</v>
      </c>
      <c r="Q313" s="75">
        <v>8244461.2300000004</v>
      </c>
      <c r="R313" s="75">
        <v>8244461.2300000004</v>
      </c>
      <c r="S313" s="75">
        <v>8244461.2300000004</v>
      </c>
      <c r="T313" s="75">
        <v>8244461.2300000004</v>
      </c>
      <c r="U313" s="75"/>
      <c r="V313" s="75">
        <f t="shared" si="316"/>
        <v>8244461.2300000032</v>
      </c>
      <c r="W313" s="108"/>
      <c r="X313" s="84"/>
      <c r="Y313" s="92">
        <f t="shared" si="345"/>
        <v>0</v>
      </c>
      <c r="Z313" s="319">
        <f t="shared" si="345"/>
        <v>0</v>
      </c>
      <c r="AA313" s="319">
        <f t="shared" si="345"/>
        <v>0</v>
      </c>
      <c r="AB313" s="320">
        <f t="shared" si="318"/>
        <v>8244461.2300000004</v>
      </c>
      <c r="AC313" s="348">
        <f t="shared" si="319"/>
        <v>0</v>
      </c>
      <c r="AD313" s="319">
        <f t="shared" si="330"/>
        <v>0</v>
      </c>
      <c r="AE313" s="326">
        <f t="shared" si="326"/>
        <v>0</v>
      </c>
      <c r="AF313" s="320">
        <f t="shared" si="327"/>
        <v>8244461.2300000004</v>
      </c>
      <c r="AG313" s="173">
        <f t="shared" si="320"/>
        <v>8244461.2300000004</v>
      </c>
      <c r="AH313" s="309">
        <f t="shared" si="321"/>
        <v>0</v>
      </c>
      <c r="AI313" s="318">
        <f t="shared" si="339"/>
        <v>0</v>
      </c>
      <c r="AJ313" s="319">
        <f t="shared" si="339"/>
        <v>0</v>
      </c>
      <c r="AK313" s="319">
        <f t="shared" si="339"/>
        <v>0</v>
      </c>
      <c r="AL313" s="320">
        <f t="shared" si="322"/>
        <v>8244461.2300000032</v>
      </c>
      <c r="AM313" s="309">
        <f t="shared" si="323"/>
        <v>0</v>
      </c>
      <c r="AN313" s="319">
        <f t="shared" si="328"/>
        <v>0</v>
      </c>
      <c r="AO313" s="319">
        <f t="shared" si="329"/>
        <v>0</v>
      </c>
      <c r="AP313" s="319">
        <f t="shared" si="324"/>
        <v>8244461.2300000032</v>
      </c>
      <c r="AQ313" s="173">
        <f t="shared" si="347"/>
        <v>8244461.2300000032</v>
      </c>
      <c r="AR313" s="309">
        <f t="shared" si="325"/>
        <v>0</v>
      </c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 s="7"/>
      <c r="BH313" s="7"/>
      <c r="BI313" s="7"/>
      <c r="BJ313" s="7"/>
      <c r="BK313" s="7"/>
      <c r="BL313" s="7"/>
      <c r="BM313" s="92"/>
      <c r="BN313" s="284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</row>
    <row r="314" spans="1:141" s="16" customFormat="1" ht="12" customHeight="1" x14ac:dyDescent="0.35">
      <c r="A314" s="193">
        <v>18231281</v>
      </c>
      <c r="B314" s="186" t="str">
        <f t="shared" si="332"/>
        <v>18231281</v>
      </c>
      <c r="C314" s="286" t="s">
        <v>1119</v>
      </c>
      <c r="D314" s="179" t="s">
        <v>158</v>
      </c>
      <c r="E314" s="179"/>
      <c r="F314" s="195">
        <v>43466</v>
      </c>
      <c r="G314" s="179"/>
      <c r="H314" s="181">
        <v>67232134</v>
      </c>
      <c r="I314" s="181">
        <v>67232134</v>
      </c>
      <c r="J314" s="181">
        <v>67232134</v>
      </c>
      <c r="K314" s="181">
        <v>67232134</v>
      </c>
      <c r="L314" s="181">
        <v>67232134</v>
      </c>
      <c r="M314" s="181">
        <v>67232134</v>
      </c>
      <c r="N314" s="181">
        <v>67232134</v>
      </c>
      <c r="O314" s="181">
        <v>67232134</v>
      </c>
      <c r="P314" s="181">
        <v>67232134</v>
      </c>
      <c r="Q314" s="181">
        <v>67232134</v>
      </c>
      <c r="R314" s="181">
        <v>67232134</v>
      </c>
      <c r="S314" s="181">
        <v>67232134</v>
      </c>
      <c r="T314" s="181">
        <v>67232134</v>
      </c>
      <c r="U314" s="181"/>
      <c r="V314" s="181">
        <f t="shared" si="316"/>
        <v>67232134</v>
      </c>
      <c r="W314" s="207"/>
      <c r="X314" s="408"/>
      <c r="Y314" s="409">
        <f t="shared" si="345"/>
        <v>0</v>
      </c>
      <c r="Z314" s="410">
        <f t="shared" si="345"/>
        <v>0</v>
      </c>
      <c r="AA314" s="410">
        <f t="shared" si="345"/>
        <v>0</v>
      </c>
      <c r="AB314" s="411">
        <f t="shared" si="318"/>
        <v>67232134</v>
      </c>
      <c r="AC314" s="452">
        <f t="shared" si="319"/>
        <v>0</v>
      </c>
      <c r="AD314" s="410">
        <f t="shared" si="330"/>
        <v>0</v>
      </c>
      <c r="AE314" s="413">
        <f t="shared" si="326"/>
        <v>0</v>
      </c>
      <c r="AF314" s="411">
        <f t="shared" si="327"/>
        <v>67232134</v>
      </c>
      <c r="AG314" s="414">
        <f t="shared" si="320"/>
        <v>67232134</v>
      </c>
      <c r="AH314" s="412">
        <f t="shared" si="321"/>
        <v>0</v>
      </c>
      <c r="AI314" s="415">
        <f t="shared" si="339"/>
        <v>0</v>
      </c>
      <c r="AJ314" s="410">
        <f t="shared" si="339"/>
        <v>0</v>
      </c>
      <c r="AK314" s="410">
        <f t="shared" si="339"/>
        <v>0</v>
      </c>
      <c r="AL314" s="411">
        <f t="shared" si="322"/>
        <v>67232134</v>
      </c>
      <c r="AM314" s="412">
        <f t="shared" si="323"/>
        <v>0</v>
      </c>
      <c r="AN314" s="410">
        <f t="shared" si="328"/>
        <v>0</v>
      </c>
      <c r="AO314" s="410">
        <f t="shared" si="329"/>
        <v>0</v>
      </c>
      <c r="AP314" s="410">
        <f t="shared" si="324"/>
        <v>67232134</v>
      </c>
      <c r="AQ314" s="414">
        <f t="shared" ref="AQ314:AQ315" si="348">SUM(AN314:AP314)</f>
        <v>67232134</v>
      </c>
      <c r="AR314" s="412">
        <f t="shared" si="325"/>
        <v>0</v>
      </c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 s="7"/>
      <c r="BH314" s="7"/>
      <c r="BI314" s="7"/>
      <c r="BJ314" s="7"/>
      <c r="BK314" s="7"/>
      <c r="BL314" s="7"/>
      <c r="BM314" s="92"/>
      <c r="BN314" s="284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</row>
    <row r="315" spans="1:141" s="16" customFormat="1" ht="12" customHeight="1" x14ac:dyDescent="0.35">
      <c r="A315" s="193">
        <v>18231291</v>
      </c>
      <c r="B315" s="186" t="str">
        <f t="shared" si="332"/>
        <v>18231291</v>
      </c>
      <c r="C315" s="286" t="s">
        <v>1120</v>
      </c>
      <c r="D315" s="179" t="s">
        <v>158</v>
      </c>
      <c r="E315" s="179"/>
      <c r="F315" s="195">
        <v>43466</v>
      </c>
      <c r="G315" s="179"/>
      <c r="H315" s="181">
        <v>-67232134</v>
      </c>
      <c r="I315" s="181">
        <v>-67232134</v>
      </c>
      <c r="J315" s="181">
        <v>-67232134</v>
      </c>
      <c r="K315" s="181">
        <v>-67232134</v>
      </c>
      <c r="L315" s="181">
        <v>-67232134</v>
      </c>
      <c r="M315" s="181">
        <v>-67232134</v>
      </c>
      <c r="N315" s="181">
        <v>-67232134</v>
      </c>
      <c r="O315" s="181">
        <v>-67232134</v>
      </c>
      <c r="P315" s="181">
        <v>-67232134</v>
      </c>
      <c r="Q315" s="181">
        <v>-67232134</v>
      </c>
      <c r="R315" s="181">
        <v>-67232134</v>
      </c>
      <c r="S315" s="181">
        <v>-67232134</v>
      </c>
      <c r="T315" s="181">
        <v>-67232134</v>
      </c>
      <c r="U315" s="181"/>
      <c r="V315" s="181">
        <f t="shared" si="316"/>
        <v>-67232134</v>
      </c>
      <c r="W315" s="207"/>
      <c r="X315" s="408"/>
      <c r="Y315" s="409">
        <f t="shared" si="345"/>
        <v>0</v>
      </c>
      <c r="Z315" s="410">
        <f t="shared" si="345"/>
        <v>0</v>
      </c>
      <c r="AA315" s="410">
        <f t="shared" si="345"/>
        <v>0</v>
      </c>
      <c r="AB315" s="411">
        <f t="shared" si="318"/>
        <v>-67232134</v>
      </c>
      <c r="AC315" s="452">
        <f t="shared" si="319"/>
        <v>0</v>
      </c>
      <c r="AD315" s="410">
        <f t="shared" si="330"/>
        <v>0</v>
      </c>
      <c r="AE315" s="413">
        <f t="shared" si="326"/>
        <v>0</v>
      </c>
      <c r="AF315" s="411">
        <f t="shared" si="327"/>
        <v>-67232134</v>
      </c>
      <c r="AG315" s="414">
        <f t="shared" si="320"/>
        <v>-67232134</v>
      </c>
      <c r="AH315" s="412">
        <f t="shared" si="321"/>
        <v>0</v>
      </c>
      <c r="AI315" s="415">
        <f t="shared" si="339"/>
        <v>0</v>
      </c>
      <c r="AJ315" s="410">
        <f t="shared" si="339"/>
        <v>0</v>
      </c>
      <c r="AK315" s="410">
        <f t="shared" si="339"/>
        <v>0</v>
      </c>
      <c r="AL315" s="411">
        <f t="shared" si="322"/>
        <v>-67232134</v>
      </c>
      <c r="AM315" s="412">
        <f t="shared" si="323"/>
        <v>0</v>
      </c>
      <c r="AN315" s="410">
        <f t="shared" si="328"/>
        <v>0</v>
      </c>
      <c r="AO315" s="410">
        <f t="shared" si="329"/>
        <v>0</v>
      </c>
      <c r="AP315" s="410">
        <f t="shared" si="324"/>
        <v>-67232134</v>
      </c>
      <c r="AQ315" s="414">
        <f t="shared" si="348"/>
        <v>-67232134</v>
      </c>
      <c r="AR315" s="412">
        <f t="shared" si="325"/>
        <v>0</v>
      </c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 s="7"/>
      <c r="BH315" s="7"/>
      <c r="BI315" s="7"/>
      <c r="BJ315" s="7"/>
      <c r="BK315" s="7"/>
      <c r="BL315" s="7"/>
      <c r="BM315" s="92"/>
      <c r="BN315" s="284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</row>
    <row r="316" spans="1:141" s="16" customFormat="1" ht="12" customHeight="1" x14ac:dyDescent="0.25">
      <c r="A316" s="122">
        <v>18232221</v>
      </c>
      <c r="B316" s="87" t="str">
        <f t="shared" si="332"/>
        <v>18232221</v>
      </c>
      <c r="C316" s="74" t="s">
        <v>419</v>
      </c>
      <c r="D316" s="89" t="s">
        <v>158</v>
      </c>
      <c r="E316" s="89"/>
      <c r="F316" s="74"/>
      <c r="G316" s="89"/>
      <c r="H316" s="75">
        <v>48356.2</v>
      </c>
      <c r="I316" s="75">
        <v>48356.2</v>
      </c>
      <c r="J316" s="75">
        <v>48356.2</v>
      </c>
      <c r="K316" s="75">
        <v>49933.75</v>
      </c>
      <c r="L316" s="75">
        <v>49933.75</v>
      </c>
      <c r="M316" s="75">
        <v>49933.75</v>
      </c>
      <c r="N316" s="75">
        <v>49058.25</v>
      </c>
      <c r="O316" s="75">
        <v>49058.25</v>
      </c>
      <c r="P316" s="75">
        <v>49058.25</v>
      </c>
      <c r="Q316" s="75">
        <v>45496.1</v>
      </c>
      <c r="R316" s="75">
        <v>45496.1</v>
      </c>
      <c r="S316" s="75">
        <v>45496.1</v>
      </c>
      <c r="T316" s="75">
        <v>45496.1</v>
      </c>
      <c r="U316" s="75"/>
      <c r="V316" s="75">
        <f t="shared" si="316"/>
        <v>48091.904166666667</v>
      </c>
      <c r="W316" s="81"/>
      <c r="X316" s="80"/>
      <c r="Y316" s="92">
        <f t="shared" si="345"/>
        <v>0</v>
      </c>
      <c r="Z316" s="319">
        <f t="shared" si="345"/>
        <v>0</v>
      </c>
      <c r="AA316" s="319">
        <f t="shared" si="345"/>
        <v>0</v>
      </c>
      <c r="AB316" s="320">
        <f t="shared" si="318"/>
        <v>45496.1</v>
      </c>
      <c r="AC316" s="309">
        <f t="shared" si="319"/>
        <v>0</v>
      </c>
      <c r="AD316" s="319">
        <f t="shared" si="330"/>
        <v>0</v>
      </c>
      <c r="AE316" s="326">
        <f t="shared" si="326"/>
        <v>0</v>
      </c>
      <c r="AF316" s="320">
        <f t="shared" si="327"/>
        <v>45496.1</v>
      </c>
      <c r="AG316" s="173">
        <f t="shared" si="320"/>
        <v>45496.1</v>
      </c>
      <c r="AH316" s="309">
        <f t="shared" si="321"/>
        <v>0</v>
      </c>
      <c r="AI316" s="318">
        <f t="shared" si="339"/>
        <v>0</v>
      </c>
      <c r="AJ316" s="319">
        <f t="shared" si="339"/>
        <v>0</v>
      </c>
      <c r="AK316" s="319">
        <f t="shared" si="339"/>
        <v>0</v>
      </c>
      <c r="AL316" s="320">
        <f t="shared" si="322"/>
        <v>48091.904166666667</v>
      </c>
      <c r="AM316" s="309">
        <f t="shared" si="323"/>
        <v>0</v>
      </c>
      <c r="AN316" s="319">
        <f t="shared" si="328"/>
        <v>0</v>
      </c>
      <c r="AO316" s="319">
        <f t="shared" si="329"/>
        <v>0</v>
      </c>
      <c r="AP316" s="319">
        <f t="shared" si="324"/>
        <v>48091.904166666667</v>
      </c>
      <c r="AQ316" s="173">
        <f t="shared" si="346"/>
        <v>48091.904166666667</v>
      </c>
      <c r="AR316" s="309">
        <f t="shared" si="325"/>
        <v>0</v>
      </c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 s="7"/>
      <c r="BH316" s="7"/>
      <c r="BI316" s="7"/>
      <c r="BJ316" s="7"/>
      <c r="BK316" s="7"/>
      <c r="BL316" s="7"/>
      <c r="BN316" s="74"/>
    </row>
    <row r="317" spans="1:141" s="16" customFormat="1" ht="12" customHeight="1" x14ac:dyDescent="0.25">
      <c r="A317" s="122">
        <v>18232251</v>
      </c>
      <c r="B317" s="87" t="str">
        <f t="shared" si="332"/>
        <v>18232251</v>
      </c>
      <c r="C317" s="74" t="s">
        <v>79</v>
      </c>
      <c r="D317" s="89" t="s">
        <v>1276</v>
      </c>
      <c r="E317" s="89"/>
      <c r="F317" s="74"/>
      <c r="G317" s="89"/>
      <c r="H317" s="75">
        <v>28013.54</v>
      </c>
      <c r="I317" s="75">
        <v>28079.79</v>
      </c>
      <c r="J317" s="75">
        <v>28079.79</v>
      </c>
      <c r="K317" s="75">
        <v>28079.79</v>
      </c>
      <c r="L317" s="75">
        <v>2584.6999999999998</v>
      </c>
      <c r="M317" s="75">
        <v>2584.6999999999998</v>
      </c>
      <c r="N317" s="75">
        <v>3526.45</v>
      </c>
      <c r="O317" s="75">
        <v>4932.6000000000004</v>
      </c>
      <c r="P317" s="75">
        <v>7088.6</v>
      </c>
      <c r="Q317" s="75">
        <v>7088.6</v>
      </c>
      <c r="R317" s="75">
        <v>7088.6</v>
      </c>
      <c r="S317" s="75">
        <v>7088.6</v>
      </c>
      <c r="T317" s="75">
        <v>7088.6</v>
      </c>
      <c r="U317" s="75"/>
      <c r="V317" s="75">
        <f t="shared" si="316"/>
        <v>11981.1075</v>
      </c>
      <c r="W317" s="81"/>
      <c r="X317" s="80"/>
      <c r="Y317" s="92">
        <f t="shared" si="345"/>
        <v>7088.6</v>
      </c>
      <c r="Z317" s="319">
        <f t="shared" si="345"/>
        <v>0</v>
      </c>
      <c r="AA317" s="319">
        <f t="shared" si="345"/>
        <v>0</v>
      </c>
      <c r="AB317" s="320">
        <f t="shared" si="318"/>
        <v>0</v>
      </c>
      <c r="AC317" s="309">
        <f t="shared" si="319"/>
        <v>0</v>
      </c>
      <c r="AD317" s="319">
        <f t="shared" si="330"/>
        <v>0</v>
      </c>
      <c r="AE317" s="326">
        <f t="shared" si="326"/>
        <v>0</v>
      </c>
      <c r="AF317" s="320">
        <f t="shared" si="327"/>
        <v>0</v>
      </c>
      <c r="AG317" s="173">
        <f t="shared" si="320"/>
        <v>0</v>
      </c>
      <c r="AH317" s="309">
        <f t="shared" si="321"/>
        <v>0</v>
      </c>
      <c r="AI317" s="318">
        <f t="shared" ref="AI317:AK325" si="349">IF($D317=AI$5,$V317,0)</f>
        <v>11981.1075</v>
      </c>
      <c r="AJ317" s="319">
        <f t="shared" si="349"/>
        <v>0</v>
      </c>
      <c r="AK317" s="319">
        <f t="shared" si="349"/>
        <v>0</v>
      </c>
      <c r="AL317" s="320">
        <f t="shared" si="322"/>
        <v>0</v>
      </c>
      <c r="AM317" s="309">
        <f t="shared" si="323"/>
        <v>0</v>
      </c>
      <c r="AN317" s="319">
        <f t="shared" si="328"/>
        <v>0</v>
      </c>
      <c r="AO317" s="319">
        <f t="shared" si="329"/>
        <v>0</v>
      </c>
      <c r="AP317" s="319">
        <f t="shared" si="324"/>
        <v>0</v>
      </c>
      <c r="AQ317" s="173">
        <f t="shared" si="346"/>
        <v>0</v>
      </c>
      <c r="AR317" s="309">
        <f t="shared" si="325"/>
        <v>0</v>
      </c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 s="7"/>
      <c r="BH317" s="7"/>
      <c r="BI317" s="7"/>
      <c r="BJ317" s="7"/>
      <c r="BK317" s="7"/>
      <c r="BL317" s="7"/>
      <c r="BN317" s="74"/>
    </row>
    <row r="318" spans="1:141" s="16" customFormat="1" ht="12" customHeight="1" x14ac:dyDescent="0.25">
      <c r="A318" s="122">
        <v>18232261</v>
      </c>
      <c r="B318" s="87" t="str">
        <f t="shared" si="332"/>
        <v>18232261</v>
      </c>
      <c r="C318" s="74" t="s">
        <v>429</v>
      </c>
      <c r="D318" s="89" t="s">
        <v>158</v>
      </c>
      <c r="E318" s="89"/>
      <c r="F318" s="74"/>
      <c r="G318" s="89"/>
      <c r="H318" s="75">
        <v>398290.17</v>
      </c>
      <c r="I318" s="75">
        <v>398290.17</v>
      </c>
      <c r="J318" s="75">
        <v>398290.17</v>
      </c>
      <c r="K318" s="75">
        <v>393880.1</v>
      </c>
      <c r="L318" s="75">
        <v>393880.1</v>
      </c>
      <c r="M318" s="75">
        <v>393880.1</v>
      </c>
      <c r="N318" s="75">
        <v>296191.39</v>
      </c>
      <c r="O318" s="75">
        <v>296191.39</v>
      </c>
      <c r="P318" s="75">
        <v>296191.39</v>
      </c>
      <c r="Q318" s="75">
        <v>307643.34999999998</v>
      </c>
      <c r="R318" s="75">
        <v>307643.34999999998</v>
      </c>
      <c r="S318" s="75">
        <v>307643.34999999998</v>
      </c>
      <c r="T318" s="75">
        <v>294813.43</v>
      </c>
      <c r="U318" s="75"/>
      <c r="V318" s="75">
        <f t="shared" si="316"/>
        <v>344689.72166666674</v>
      </c>
      <c r="W318" s="81"/>
      <c r="X318" s="80"/>
      <c r="Y318" s="92">
        <f t="shared" si="345"/>
        <v>0</v>
      </c>
      <c r="Z318" s="319">
        <f t="shared" si="345"/>
        <v>0</v>
      </c>
      <c r="AA318" s="319">
        <f t="shared" si="345"/>
        <v>0</v>
      </c>
      <c r="AB318" s="320">
        <f t="shared" si="318"/>
        <v>294813.43</v>
      </c>
      <c r="AC318" s="309">
        <f t="shared" si="319"/>
        <v>0</v>
      </c>
      <c r="AD318" s="319">
        <f t="shared" si="330"/>
        <v>0</v>
      </c>
      <c r="AE318" s="326">
        <f t="shared" si="326"/>
        <v>0</v>
      </c>
      <c r="AF318" s="320">
        <f t="shared" si="327"/>
        <v>294813.43</v>
      </c>
      <c r="AG318" s="173">
        <f t="shared" si="320"/>
        <v>294813.43</v>
      </c>
      <c r="AH318" s="309">
        <f t="shared" si="321"/>
        <v>0</v>
      </c>
      <c r="AI318" s="318">
        <f t="shared" si="349"/>
        <v>0</v>
      </c>
      <c r="AJ318" s="319">
        <f t="shared" si="349"/>
        <v>0</v>
      </c>
      <c r="AK318" s="319">
        <f t="shared" si="349"/>
        <v>0</v>
      </c>
      <c r="AL318" s="320">
        <f t="shared" si="322"/>
        <v>344689.72166666674</v>
      </c>
      <c r="AM318" s="309">
        <f t="shared" si="323"/>
        <v>0</v>
      </c>
      <c r="AN318" s="319">
        <f t="shared" si="328"/>
        <v>0</v>
      </c>
      <c r="AO318" s="319">
        <f t="shared" si="329"/>
        <v>0</v>
      </c>
      <c r="AP318" s="319">
        <f t="shared" si="324"/>
        <v>344689.72166666674</v>
      </c>
      <c r="AQ318" s="173">
        <f t="shared" si="346"/>
        <v>344689.72166666674</v>
      </c>
      <c r="AR318" s="309">
        <f t="shared" si="325"/>
        <v>0</v>
      </c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 s="7"/>
      <c r="BH318" s="7"/>
      <c r="BI318" s="7"/>
      <c r="BJ318" s="7"/>
      <c r="BK318" s="7"/>
      <c r="BL318" s="7"/>
      <c r="BN318" s="74"/>
    </row>
    <row r="319" spans="1:141" s="16" customFormat="1" ht="12" customHeight="1" x14ac:dyDescent="0.25">
      <c r="A319" s="122">
        <v>18232271</v>
      </c>
      <c r="B319" s="87" t="str">
        <f t="shared" si="332"/>
        <v>18232271</v>
      </c>
      <c r="C319" s="74" t="s">
        <v>482</v>
      </c>
      <c r="D319" s="89" t="s">
        <v>1276</v>
      </c>
      <c r="E319" s="89"/>
      <c r="F319" s="74"/>
      <c r="G319" s="89"/>
      <c r="H319" s="75">
        <v>-122076.25</v>
      </c>
      <c r="I319" s="75">
        <v>-113493.86</v>
      </c>
      <c r="J319" s="75">
        <v>-169527.35</v>
      </c>
      <c r="K319" s="75">
        <v>-165956.35</v>
      </c>
      <c r="L319" s="75">
        <v>-83443.039999999994</v>
      </c>
      <c r="M319" s="75">
        <v>-82155.45</v>
      </c>
      <c r="N319" s="75">
        <v>-74855.789999999994</v>
      </c>
      <c r="O319" s="75">
        <v>-74345.83</v>
      </c>
      <c r="P319" s="75">
        <v>-80485.460000000006</v>
      </c>
      <c r="Q319" s="75">
        <v>-86307.75</v>
      </c>
      <c r="R319" s="75">
        <v>-76098.899999999994</v>
      </c>
      <c r="S319" s="75">
        <v>-75448.289999999994</v>
      </c>
      <c r="T319" s="75">
        <v>-74191.210000000006</v>
      </c>
      <c r="U319" s="75"/>
      <c r="V319" s="75">
        <f t="shared" si="316"/>
        <v>-98354.316666666666</v>
      </c>
      <c r="W319" s="81"/>
      <c r="X319" s="80"/>
      <c r="Y319" s="92">
        <f t="shared" si="345"/>
        <v>-74191.210000000006</v>
      </c>
      <c r="Z319" s="319">
        <f t="shared" si="345"/>
        <v>0</v>
      </c>
      <c r="AA319" s="319">
        <f t="shared" si="345"/>
        <v>0</v>
      </c>
      <c r="AB319" s="320">
        <f t="shared" si="318"/>
        <v>0</v>
      </c>
      <c r="AC319" s="309">
        <f t="shared" si="319"/>
        <v>0</v>
      </c>
      <c r="AD319" s="319">
        <f t="shared" si="330"/>
        <v>0</v>
      </c>
      <c r="AE319" s="326">
        <f t="shared" si="326"/>
        <v>0</v>
      </c>
      <c r="AF319" s="320">
        <f t="shared" si="327"/>
        <v>0</v>
      </c>
      <c r="AG319" s="173">
        <f t="shared" si="320"/>
        <v>0</v>
      </c>
      <c r="AH319" s="309">
        <f t="shared" si="321"/>
        <v>0</v>
      </c>
      <c r="AI319" s="318">
        <f t="shared" si="349"/>
        <v>-98354.316666666666</v>
      </c>
      <c r="AJ319" s="319">
        <f t="shared" si="349"/>
        <v>0</v>
      </c>
      <c r="AK319" s="319">
        <f t="shared" si="349"/>
        <v>0</v>
      </c>
      <c r="AL319" s="320">
        <f t="shared" si="322"/>
        <v>0</v>
      </c>
      <c r="AM319" s="309">
        <f t="shared" si="323"/>
        <v>0</v>
      </c>
      <c r="AN319" s="319">
        <f t="shared" si="328"/>
        <v>0</v>
      </c>
      <c r="AO319" s="319">
        <f t="shared" si="329"/>
        <v>0</v>
      </c>
      <c r="AP319" s="319">
        <f t="shared" si="324"/>
        <v>0</v>
      </c>
      <c r="AQ319" s="173">
        <f t="shared" si="346"/>
        <v>0</v>
      </c>
      <c r="AR319" s="309">
        <f t="shared" si="325"/>
        <v>0</v>
      </c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 s="7"/>
      <c r="BH319" s="7"/>
      <c r="BI319" s="7"/>
      <c r="BJ319" s="7"/>
      <c r="BK319" s="7"/>
      <c r="BL319" s="7"/>
      <c r="BN319" s="74"/>
    </row>
    <row r="320" spans="1:141" s="16" customFormat="1" ht="12" customHeight="1" x14ac:dyDescent="0.25">
      <c r="A320" s="122">
        <v>18232301</v>
      </c>
      <c r="B320" s="87" t="str">
        <f t="shared" si="332"/>
        <v>18232301</v>
      </c>
      <c r="C320" s="74" t="s">
        <v>646</v>
      </c>
      <c r="D320" s="89" t="s">
        <v>865</v>
      </c>
      <c r="E320" s="89"/>
      <c r="F320" s="74"/>
      <c r="G320" s="89"/>
      <c r="H320" s="75">
        <v>53689474.369999997</v>
      </c>
      <c r="I320" s="75">
        <v>53354935.369999997</v>
      </c>
      <c r="J320" s="75">
        <v>53018883.369999997</v>
      </c>
      <c r="K320" s="75">
        <v>52676099.369999997</v>
      </c>
      <c r="L320" s="75">
        <v>52338490.369999997</v>
      </c>
      <c r="M320" s="75">
        <v>51994200.369999997</v>
      </c>
      <c r="N320" s="75">
        <v>51653567.369999997</v>
      </c>
      <c r="O320" s="75">
        <v>51312861.369999997</v>
      </c>
      <c r="P320" s="75">
        <v>50955433.369999997</v>
      </c>
      <c r="Q320" s="75">
        <v>50611702.369999997</v>
      </c>
      <c r="R320" s="75">
        <v>50262823.369999997</v>
      </c>
      <c r="S320" s="75">
        <v>49917449.369999997</v>
      </c>
      <c r="T320" s="75">
        <v>49565643.369999997</v>
      </c>
      <c r="U320" s="75"/>
      <c r="V320" s="75">
        <f t="shared" si="316"/>
        <v>51643667.078333326</v>
      </c>
      <c r="W320" s="81" t="s">
        <v>648</v>
      </c>
      <c r="X320" s="80"/>
      <c r="Y320" s="92">
        <f t="shared" si="345"/>
        <v>0</v>
      </c>
      <c r="Z320" s="319">
        <f t="shared" si="345"/>
        <v>0</v>
      </c>
      <c r="AA320" s="319">
        <f t="shared" si="345"/>
        <v>0</v>
      </c>
      <c r="AB320" s="320">
        <f t="shared" si="318"/>
        <v>49565643.369999997</v>
      </c>
      <c r="AC320" s="309">
        <f t="shared" si="319"/>
        <v>0</v>
      </c>
      <c r="AD320" s="319">
        <f t="shared" si="330"/>
        <v>49565643.369999997</v>
      </c>
      <c r="AE320" s="326">
        <f t="shared" si="326"/>
        <v>0</v>
      </c>
      <c r="AF320" s="320">
        <f t="shared" si="327"/>
        <v>0</v>
      </c>
      <c r="AG320" s="173">
        <f t="shared" si="320"/>
        <v>49565643.369999997</v>
      </c>
      <c r="AH320" s="309">
        <f t="shared" si="321"/>
        <v>0</v>
      </c>
      <c r="AI320" s="318">
        <f t="shared" si="349"/>
        <v>0</v>
      </c>
      <c r="AJ320" s="319">
        <f t="shared" si="349"/>
        <v>0</v>
      </c>
      <c r="AK320" s="319">
        <f t="shared" si="349"/>
        <v>0</v>
      </c>
      <c r="AL320" s="320">
        <f t="shared" si="322"/>
        <v>51643667.078333326</v>
      </c>
      <c r="AM320" s="309">
        <f t="shared" si="323"/>
        <v>0</v>
      </c>
      <c r="AN320" s="319">
        <f t="shared" si="328"/>
        <v>51643667.078333326</v>
      </c>
      <c r="AO320" s="319">
        <f t="shared" si="329"/>
        <v>0</v>
      </c>
      <c r="AP320" s="319">
        <f t="shared" si="324"/>
        <v>0</v>
      </c>
      <c r="AQ320" s="173">
        <f t="shared" si="346"/>
        <v>51643667.078333326</v>
      </c>
      <c r="AR320" s="309">
        <f t="shared" si="325"/>
        <v>0</v>
      </c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 s="7"/>
      <c r="BH320" s="7"/>
      <c r="BI320" s="7"/>
      <c r="BJ320" s="7"/>
      <c r="BK320" s="7"/>
      <c r="BL320" s="7"/>
      <c r="BN320" s="74"/>
    </row>
    <row r="321" spans="1:66" s="16" customFormat="1" ht="12" customHeight="1" x14ac:dyDescent="0.25">
      <c r="A321" s="122">
        <v>18232311</v>
      </c>
      <c r="B321" s="87" t="str">
        <f t="shared" si="332"/>
        <v>18232311</v>
      </c>
      <c r="C321" s="74" t="s">
        <v>647</v>
      </c>
      <c r="D321" s="89" t="s">
        <v>865</v>
      </c>
      <c r="E321" s="89"/>
      <c r="F321" s="74"/>
      <c r="G321" s="89"/>
      <c r="H321" s="75">
        <v>11650854</v>
      </c>
      <c r="I321" s="75">
        <v>11593569</v>
      </c>
      <c r="J321" s="75">
        <v>11536284</v>
      </c>
      <c r="K321" s="75">
        <v>11478999</v>
      </c>
      <c r="L321" s="75">
        <v>11421714</v>
      </c>
      <c r="M321" s="75">
        <v>11364429</v>
      </c>
      <c r="N321" s="75">
        <v>11307144</v>
      </c>
      <c r="O321" s="75">
        <v>11249859</v>
      </c>
      <c r="P321" s="75">
        <v>11192574</v>
      </c>
      <c r="Q321" s="75">
        <v>11135289</v>
      </c>
      <c r="R321" s="75">
        <v>11078004</v>
      </c>
      <c r="S321" s="75">
        <v>11020719</v>
      </c>
      <c r="T321" s="75">
        <v>10963434</v>
      </c>
      <c r="U321" s="75"/>
      <c r="V321" s="75">
        <f t="shared" si="316"/>
        <v>11307144</v>
      </c>
      <c r="W321" s="81" t="s">
        <v>648</v>
      </c>
      <c r="X321" s="80"/>
      <c r="Y321" s="92">
        <f t="shared" si="345"/>
        <v>0</v>
      </c>
      <c r="Z321" s="319">
        <f t="shared" si="345"/>
        <v>0</v>
      </c>
      <c r="AA321" s="319">
        <f t="shared" si="345"/>
        <v>0</v>
      </c>
      <c r="AB321" s="320">
        <f t="shared" si="318"/>
        <v>10963434</v>
      </c>
      <c r="AC321" s="309">
        <f t="shared" si="319"/>
        <v>0</v>
      </c>
      <c r="AD321" s="319">
        <f t="shared" si="330"/>
        <v>10963434</v>
      </c>
      <c r="AE321" s="326">
        <f t="shared" si="326"/>
        <v>0</v>
      </c>
      <c r="AF321" s="320">
        <f t="shared" si="327"/>
        <v>0</v>
      </c>
      <c r="AG321" s="173">
        <f t="shared" si="320"/>
        <v>10963434</v>
      </c>
      <c r="AH321" s="309">
        <f t="shared" si="321"/>
        <v>0</v>
      </c>
      <c r="AI321" s="318">
        <f t="shared" si="349"/>
        <v>0</v>
      </c>
      <c r="AJ321" s="319">
        <f t="shared" si="349"/>
        <v>0</v>
      </c>
      <c r="AK321" s="319">
        <f t="shared" si="349"/>
        <v>0</v>
      </c>
      <c r="AL321" s="320">
        <f t="shared" si="322"/>
        <v>11307144</v>
      </c>
      <c r="AM321" s="309">
        <f t="shared" si="323"/>
        <v>0</v>
      </c>
      <c r="AN321" s="319">
        <f t="shared" si="328"/>
        <v>11307144</v>
      </c>
      <c r="AO321" s="319">
        <f t="shared" si="329"/>
        <v>0</v>
      </c>
      <c r="AP321" s="319">
        <f t="shared" si="324"/>
        <v>0</v>
      </c>
      <c r="AQ321" s="173">
        <f t="shared" si="346"/>
        <v>11307144</v>
      </c>
      <c r="AR321" s="309">
        <f t="shared" si="325"/>
        <v>0</v>
      </c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 s="7"/>
      <c r="BH321" s="7"/>
      <c r="BI321" s="7"/>
      <c r="BJ321" s="7"/>
      <c r="BK321" s="7"/>
      <c r="BL321" s="7"/>
      <c r="BN321" s="74"/>
    </row>
    <row r="322" spans="1:66" s="16" customFormat="1" ht="12" customHeight="1" x14ac:dyDescent="0.25">
      <c r="A322" s="122">
        <v>18233061</v>
      </c>
      <c r="B322" s="87" t="str">
        <f t="shared" si="332"/>
        <v>18233061</v>
      </c>
      <c r="C322" s="74" t="s">
        <v>43</v>
      </c>
      <c r="D322" s="89" t="s">
        <v>1276</v>
      </c>
      <c r="E322" s="89"/>
      <c r="F322" s="74"/>
      <c r="G322" s="89"/>
      <c r="H322" s="75">
        <v>-3648.75</v>
      </c>
      <c r="I322" s="75">
        <v>-3648.75</v>
      </c>
      <c r="J322" s="75">
        <v>-3648.75</v>
      </c>
      <c r="K322" s="75">
        <v>-3648.75</v>
      </c>
      <c r="L322" s="75">
        <v>-3648.75</v>
      </c>
      <c r="M322" s="75">
        <v>-3648.75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5"/>
      <c r="V322" s="75">
        <f t="shared" si="316"/>
        <v>-1672.34375</v>
      </c>
      <c r="W322" s="81"/>
      <c r="X322" s="80"/>
      <c r="Y322" s="92">
        <f t="shared" ref="Y322:AA325" si="350">IF($D322=Y$5,$T322,0)</f>
        <v>0</v>
      </c>
      <c r="Z322" s="319">
        <f t="shared" si="350"/>
        <v>0</v>
      </c>
      <c r="AA322" s="319">
        <f t="shared" si="350"/>
        <v>0</v>
      </c>
      <c r="AB322" s="320">
        <f t="shared" si="318"/>
        <v>0</v>
      </c>
      <c r="AC322" s="309">
        <f t="shared" si="319"/>
        <v>0</v>
      </c>
      <c r="AD322" s="319">
        <f t="shared" si="330"/>
        <v>0</v>
      </c>
      <c r="AE322" s="326">
        <f t="shared" si="326"/>
        <v>0</v>
      </c>
      <c r="AF322" s="320">
        <f t="shared" si="327"/>
        <v>0</v>
      </c>
      <c r="AG322" s="173">
        <f t="shared" si="320"/>
        <v>0</v>
      </c>
      <c r="AH322" s="309">
        <f t="shared" si="321"/>
        <v>0</v>
      </c>
      <c r="AI322" s="318">
        <f t="shared" si="349"/>
        <v>-1672.34375</v>
      </c>
      <c r="AJ322" s="319">
        <f t="shared" si="349"/>
        <v>0</v>
      </c>
      <c r="AK322" s="319">
        <f t="shared" si="349"/>
        <v>0</v>
      </c>
      <c r="AL322" s="320">
        <f t="shared" si="322"/>
        <v>0</v>
      </c>
      <c r="AM322" s="309">
        <f t="shared" si="323"/>
        <v>0</v>
      </c>
      <c r="AN322" s="319">
        <f t="shared" si="328"/>
        <v>0</v>
      </c>
      <c r="AO322" s="319">
        <f t="shared" si="329"/>
        <v>0</v>
      </c>
      <c r="AP322" s="319">
        <f t="shared" si="324"/>
        <v>0</v>
      </c>
      <c r="AQ322" s="173">
        <f t="shared" si="346"/>
        <v>0</v>
      </c>
      <c r="AR322" s="309">
        <f t="shared" si="325"/>
        <v>0</v>
      </c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 s="7"/>
      <c r="BH322" s="7"/>
      <c r="BI322" s="7"/>
      <c r="BJ322" s="7"/>
      <c r="BK322" s="7"/>
      <c r="BL322" s="7"/>
      <c r="BN322" s="74"/>
    </row>
    <row r="323" spans="1:66" s="16" customFormat="1" ht="12" customHeight="1" x14ac:dyDescent="0.25">
      <c r="A323" s="129">
        <v>18235521</v>
      </c>
      <c r="B323" s="89" t="str">
        <f t="shared" si="332"/>
        <v>18235521</v>
      </c>
      <c r="C323" s="74" t="s">
        <v>544</v>
      </c>
      <c r="D323" s="89" t="s">
        <v>865</v>
      </c>
      <c r="E323" s="89"/>
      <c r="F323" s="74"/>
      <c r="G323" s="89"/>
      <c r="H323" s="75">
        <v>13537756.880000001</v>
      </c>
      <c r="I323" s="75">
        <v>13297335.880000001</v>
      </c>
      <c r="J323" s="75">
        <v>13056914.880000001</v>
      </c>
      <c r="K323" s="75">
        <v>12816493.880000001</v>
      </c>
      <c r="L323" s="75">
        <v>12576072.880000001</v>
      </c>
      <c r="M323" s="75">
        <v>12335651.880000001</v>
      </c>
      <c r="N323" s="75">
        <v>12095230.880000001</v>
      </c>
      <c r="O323" s="75">
        <v>11854809.880000001</v>
      </c>
      <c r="P323" s="75">
        <v>11614388.880000001</v>
      </c>
      <c r="Q323" s="75">
        <v>11373967.880000001</v>
      </c>
      <c r="R323" s="75">
        <v>11133546.880000001</v>
      </c>
      <c r="S323" s="75">
        <v>10893125.880000001</v>
      </c>
      <c r="T323" s="75">
        <v>10652704.880000001</v>
      </c>
      <c r="U323" s="75"/>
      <c r="V323" s="75">
        <f t="shared" ref="V323:V363" si="351">(H323+T323+SUM(I323:S323)*2)/24</f>
        <v>12095230.879999997</v>
      </c>
      <c r="W323" s="81" t="s">
        <v>526</v>
      </c>
      <c r="X323" s="80"/>
      <c r="Y323" s="92">
        <f t="shared" si="350"/>
        <v>0</v>
      </c>
      <c r="Z323" s="319">
        <f t="shared" si="350"/>
        <v>0</v>
      </c>
      <c r="AA323" s="319">
        <f t="shared" si="350"/>
        <v>0</v>
      </c>
      <c r="AB323" s="320">
        <f t="shared" ref="AB323:AB364" si="352">T323-SUM(Y323:AA323)</f>
        <v>10652704.880000001</v>
      </c>
      <c r="AC323" s="309">
        <f t="shared" ref="AC323:AC364" si="353">T323-SUM(Y323:AA323)-AB323</f>
        <v>0</v>
      </c>
      <c r="AD323" s="319">
        <f t="shared" si="330"/>
        <v>10652704.880000001</v>
      </c>
      <c r="AE323" s="326">
        <f t="shared" si="326"/>
        <v>0</v>
      </c>
      <c r="AF323" s="320">
        <f t="shared" si="327"/>
        <v>0</v>
      </c>
      <c r="AG323" s="173">
        <f t="shared" ref="AG323:AG364" si="354">SUM(AD323:AF323)</f>
        <v>10652704.880000001</v>
      </c>
      <c r="AH323" s="309">
        <f t="shared" ref="AH323:AH364" si="355">AG323-AB323</f>
        <v>0</v>
      </c>
      <c r="AI323" s="318">
        <f t="shared" si="349"/>
        <v>0</v>
      </c>
      <c r="AJ323" s="319">
        <f t="shared" si="349"/>
        <v>0</v>
      </c>
      <c r="AK323" s="319">
        <f t="shared" si="349"/>
        <v>0</v>
      </c>
      <c r="AL323" s="320">
        <f t="shared" ref="AL323:AL364" si="356">V323-SUM(AI323:AK323)</f>
        <v>12095230.879999997</v>
      </c>
      <c r="AM323" s="309">
        <f t="shared" ref="AM323:AM364" si="357">V323-SUM(AI323:AK323)-AL323</f>
        <v>0</v>
      </c>
      <c r="AN323" s="319">
        <f t="shared" si="328"/>
        <v>12095230.879999997</v>
      </c>
      <c r="AO323" s="319">
        <f t="shared" si="329"/>
        <v>0</v>
      </c>
      <c r="AP323" s="319">
        <f t="shared" ref="AP323:AP364" si="358">IF($D323=AP$5,$V323,IF($D323=AP$4, $V323*$AL$2,0))</f>
        <v>0</v>
      </c>
      <c r="AQ323" s="173">
        <f t="shared" si="346"/>
        <v>12095230.879999997</v>
      </c>
      <c r="AR323" s="309">
        <f t="shared" ref="AR323:AR364" si="359">AQ323-AL323</f>
        <v>0</v>
      </c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 s="7"/>
      <c r="BH323" s="7"/>
      <c r="BI323" s="7"/>
      <c r="BJ323" s="7"/>
      <c r="BK323" s="7"/>
      <c r="BL323" s="7"/>
      <c r="BN323" s="74"/>
    </row>
    <row r="324" spans="1:66" s="16" customFormat="1" ht="12" customHeight="1" x14ac:dyDescent="0.25">
      <c r="A324" s="122">
        <v>18236111</v>
      </c>
      <c r="B324" s="87" t="str">
        <f t="shared" si="332"/>
        <v>18236111</v>
      </c>
      <c r="C324" s="74" t="s">
        <v>785</v>
      </c>
      <c r="D324" s="89" t="s">
        <v>865</v>
      </c>
      <c r="E324" s="89"/>
      <c r="F324" s="74"/>
      <c r="G324" s="89"/>
      <c r="H324" s="75">
        <v>3780</v>
      </c>
      <c r="I324" s="75">
        <v>3780</v>
      </c>
      <c r="J324" s="75">
        <v>3780</v>
      </c>
      <c r="K324" s="75">
        <v>3780</v>
      </c>
      <c r="L324" s="75">
        <v>3780</v>
      </c>
      <c r="M324" s="75">
        <v>3780</v>
      </c>
      <c r="N324" s="75">
        <v>3780</v>
      </c>
      <c r="O324" s="75">
        <v>3780</v>
      </c>
      <c r="P324" s="75">
        <v>3780</v>
      </c>
      <c r="Q324" s="75">
        <v>3780</v>
      </c>
      <c r="R324" s="75">
        <v>3780</v>
      </c>
      <c r="S324" s="75">
        <v>3780</v>
      </c>
      <c r="T324" s="75">
        <v>3780</v>
      </c>
      <c r="U324" s="75"/>
      <c r="V324" s="75">
        <f t="shared" si="351"/>
        <v>3780</v>
      </c>
      <c r="W324" s="81" t="s">
        <v>318</v>
      </c>
      <c r="X324" s="80"/>
      <c r="Y324" s="92">
        <f t="shared" si="350"/>
        <v>0</v>
      </c>
      <c r="Z324" s="319">
        <f t="shared" si="350"/>
        <v>0</v>
      </c>
      <c r="AA324" s="319">
        <f t="shared" si="350"/>
        <v>0</v>
      </c>
      <c r="AB324" s="320">
        <f t="shared" si="352"/>
        <v>3780</v>
      </c>
      <c r="AC324" s="309">
        <f t="shared" si="353"/>
        <v>0</v>
      </c>
      <c r="AD324" s="319">
        <f t="shared" si="330"/>
        <v>3780</v>
      </c>
      <c r="AE324" s="326">
        <f t="shared" ref="AE324:AE366" si="360">IF($D324=AE$5,$T324,IF($D324=AE$4, $T324*$AK$2,0))</f>
        <v>0</v>
      </c>
      <c r="AF324" s="320">
        <f t="shared" ref="AF324:AF366" si="361">IF($D324=AF$5,$T324,IF($D324=AF$4, $T324*$AL$2,0))</f>
        <v>0</v>
      </c>
      <c r="AG324" s="173">
        <f t="shared" si="354"/>
        <v>3780</v>
      </c>
      <c r="AH324" s="309">
        <f t="shared" si="355"/>
        <v>0</v>
      </c>
      <c r="AI324" s="318">
        <f t="shared" si="349"/>
        <v>0</v>
      </c>
      <c r="AJ324" s="319">
        <f t="shared" si="349"/>
        <v>0</v>
      </c>
      <c r="AK324" s="319">
        <f t="shared" si="349"/>
        <v>0</v>
      </c>
      <c r="AL324" s="320">
        <f t="shared" si="356"/>
        <v>3780</v>
      </c>
      <c r="AM324" s="309">
        <f t="shared" si="357"/>
        <v>0</v>
      </c>
      <c r="AN324" s="319">
        <f t="shared" ref="AN324:AN366" si="362">IF($D324=AN$5,$V324,IF($D324=AN$4, $V324*$AK$1,0))</f>
        <v>3780</v>
      </c>
      <c r="AO324" s="319">
        <f t="shared" ref="AO324:AO366" si="363">IF($D324=AO$5,$V324,IF($D324=AO$4, $V324*$AK$2,0))</f>
        <v>0</v>
      </c>
      <c r="AP324" s="319">
        <f t="shared" si="358"/>
        <v>0</v>
      </c>
      <c r="AQ324" s="173">
        <f t="shared" si="346"/>
        <v>3780</v>
      </c>
      <c r="AR324" s="309">
        <f t="shared" si="359"/>
        <v>0</v>
      </c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 s="7"/>
      <c r="BH324" s="7"/>
      <c r="BI324" s="7"/>
      <c r="BJ324" s="7"/>
      <c r="BK324" s="7"/>
      <c r="BL324" s="7"/>
      <c r="BN324" s="74"/>
    </row>
    <row r="325" spans="1:66" s="16" customFormat="1" ht="12" customHeight="1" x14ac:dyDescent="0.25">
      <c r="A325" s="122">
        <v>18237112</v>
      </c>
      <c r="B325" s="87" t="str">
        <f t="shared" si="332"/>
        <v>18237112</v>
      </c>
      <c r="C325" s="74" t="s">
        <v>182</v>
      </c>
      <c r="D325" s="89" t="s">
        <v>1276</v>
      </c>
      <c r="E325" s="89"/>
      <c r="F325" s="74"/>
      <c r="G325" s="89"/>
      <c r="H325" s="75">
        <v>5107.6499999999996</v>
      </c>
      <c r="I325" s="75">
        <v>5107.6499999999996</v>
      </c>
      <c r="J325" s="75">
        <v>5107.6499999999996</v>
      </c>
      <c r="K325" s="75">
        <v>5107.6499999999996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5"/>
      <c r="V325" s="75">
        <f t="shared" si="351"/>
        <v>1489.7312499999998</v>
      </c>
      <c r="W325" s="108"/>
      <c r="X325" s="84"/>
      <c r="Y325" s="92">
        <f t="shared" si="350"/>
        <v>0</v>
      </c>
      <c r="Z325" s="319">
        <f t="shared" si="350"/>
        <v>0</v>
      </c>
      <c r="AA325" s="319">
        <f t="shared" si="350"/>
        <v>0</v>
      </c>
      <c r="AB325" s="320">
        <f t="shared" si="352"/>
        <v>0</v>
      </c>
      <c r="AC325" s="309">
        <f t="shared" si="353"/>
        <v>0</v>
      </c>
      <c r="AD325" s="319">
        <f t="shared" si="330"/>
        <v>0</v>
      </c>
      <c r="AE325" s="326">
        <f t="shared" si="360"/>
        <v>0</v>
      </c>
      <c r="AF325" s="320">
        <f t="shared" si="361"/>
        <v>0</v>
      </c>
      <c r="AG325" s="173">
        <f t="shared" si="354"/>
        <v>0</v>
      </c>
      <c r="AH325" s="309">
        <f t="shared" si="355"/>
        <v>0</v>
      </c>
      <c r="AI325" s="318">
        <f t="shared" si="349"/>
        <v>1489.7312499999998</v>
      </c>
      <c r="AJ325" s="319">
        <f t="shared" si="349"/>
        <v>0</v>
      </c>
      <c r="AK325" s="319">
        <f t="shared" si="349"/>
        <v>0</v>
      </c>
      <c r="AL325" s="320">
        <f t="shared" si="356"/>
        <v>0</v>
      </c>
      <c r="AM325" s="309">
        <f t="shared" si="357"/>
        <v>0</v>
      </c>
      <c r="AN325" s="319">
        <f t="shared" si="362"/>
        <v>0</v>
      </c>
      <c r="AO325" s="319">
        <f t="shared" si="363"/>
        <v>0</v>
      </c>
      <c r="AP325" s="319">
        <f t="shared" si="358"/>
        <v>0</v>
      </c>
      <c r="AQ325" s="173">
        <f t="shared" si="346"/>
        <v>0</v>
      </c>
      <c r="AR325" s="309">
        <f t="shared" si="359"/>
        <v>0</v>
      </c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 s="7"/>
      <c r="BH325" s="7"/>
      <c r="BI325" s="7"/>
      <c r="BJ325" s="7"/>
      <c r="BK325" s="7"/>
      <c r="BL325" s="7"/>
      <c r="BN325" s="74"/>
    </row>
    <row r="326" spans="1:66" s="16" customFormat="1" ht="12" customHeight="1" x14ac:dyDescent="0.25">
      <c r="A326" s="383">
        <v>18237201</v>
      </c>
      <c r="B326" s="383" t="str">
        <f t="shared" si="332"/>
        <v>18237201</v>
      </c>
      <c r="C326" s="386" t="s">
        <v>1028</v>
      </c>
      <c r="D326" s="89" t="s">
        <v>158</v>
      </c>
      <c r="E326" s="89"/>
      <c r="F326" s="376">
        <v>43101</v>
      </c>
      <c r="G326" s="89"/>
      <c r="H326" s="75">
        <v>3816215.14</v>
      </c>
      <c r="I326" s="75">
        <v>4453626.38</v>
      </c>
      <c r="J326" s="75">
        <v>5335840.4000000004</v>
      </c>
      <c r="K326" s="75">
        <v>5901741.4000000004</v>
      </c>
      <c r="L326" s="75">
        <v>6369362.3899999997</v>
      </c>
      <c r="M326" s="75">
        <v>7009210.5599999996</v>
      </c>
      <c r="N326" s="75">
        <v>7445775.0700000003</v>
      </c>
      <c r="O326" s="75">
        <v>8281609.3700000001</v>
      </c>
      <c r="P326" s="75">
        <v>8281609.3700000001</v>
      </c>
      <c r="Q326" s="75">
        <v>8223408.0499999998</v>
      </c>
      <c r="R326" s="75">
        <v>8223408.0499999998</v>
      </c>
      <c r="S326" s="75">
        <v>3611622.28</v>
      </c>
      <c r="T326" s="75">
        <v>2548952.14</v>
      </c>
      <c r="U326" s="75"/>
      <c r="V326" s="75">
        <f t="shared" si="351"/>
        <v>6359983.0799999991</v>
      </c>
      <c r="W326" s="108"/>
      <c r="X326" s="84"/>
      <c r="Y326" s="92">
        <f t="shared" ref="Y326:AA342" si="364">IF($D326=Y$5,$T326,0)</f>
        <v>0</v>
      </c>
      <c r="Z326" s="319">
        <f t="shared" si="364"/>
        <v>0</v>
      </c>
      <c r="AA326" s="319">
        <f t="shared" si="364"/>
        <v>0</v>
      </c>
      <c r="AB326" s="320">
        <f t="shared" si="352"/>
        <v>2548952.14</v>
      </c>
      <c r="AC326" s="309">
        <f t="shared" si="353"/>
        <v>0</v>
      </c>
      <c r="AD326" s="319">
        <f t="shared" ref="AD326:AD371" si="365">IF($D326=AD$5,$T326,IF($D326=AD$4, $T326*$AK$1,0))</f>
        <v>0</v>
      </c>
      <c r="AE326" s="326">
        <f t="shared" si="360"/>
        <v>0</v>
      </c>
      <c r="AF326" s="320">
        <f t="shared" si="361"/>
        <v>2548952.14</v>
      </c>
      <c r="AG326" s="173">
        <f t="shared" si="354"/>
        <v>2548952.14</v>
      </c>
      <c r="AH326" s="309">
        <f t="shared" si="355"/>
        <v>0</v>
      </c>
      <c r="AI326" s="318">
        <f t="shared" ref="AI326:AK337" si="366">IF($D326=AI$5,$V326,0)</f>
        <v>0</v>
      </c>
      <c r="AJ326" s="319">
        <f t="shared" si="366"/>
        <v>0</v>
      </c>
      <c r="AK326" s="319">
        <f t="shared" si="366"/>
        <v>0</v>
      </c>
      <c r="AL326" s="320">
        <f t="shared" si="356"/>
        <v>6359983.0799999991</v>
      </c>
      <c r="AM326" s="309">
        <f t="shared" si="357"/>
        <v>0</v>
      </c>
      <c r="AN326" s="319">
        <f t="shared" si="362"/>
        <v>0</v>
      </c>
      <c r="AO326" s="319">
        <f t="shared" si="363"/>
        <v>0</v>
      </c>
      <c r="AP326" s="319">
        <f t="shared" si="358"/>
        <v>6359983.0799999991</v>
      </c>
      <c r="AQ326" s="173">
        <f t="shared" si="346"/>
        <v>6359983.0799999991</v>
      </c>
      <c r="AR326" s="309">
        <f t="shared" si="359"/>
        <v>0</v>
      </c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 s="7"/>
      <c r="BH326" s="7"/>
      <c r="BI326" s="7"/>
      <c r="BJ326" s="7"/>
      <c r="BK326" s="7"/>
      <c r="BL326" s="7"/>
      <c r="BN326" s="74"/>
    </row>
    <row r="327" spans="1:66" s="16" customFormat="1" ht="12" customHeight="1" x14ac:dyDescent="0.25">
      <c r="A327" s="124">
        <v>18237211</v>
      </c>
      <c r="B327" s="143" t="str">
        <f t="shared" si="332"/>
        <v>18237211</v>
      </c>
      <c r="C327" s="93" t="s">
        <v>1006</v>
      </c>
      <c r="D327" s="89" t="s">
        <v>158</v>
      </c>
      <c r="E327" s="89"/>
      <c r="F327" s="139">
        <v>43070</v>
      </c>
      <c r="G327" s="89"/>
      <c r="H327" s="75">
        <v>8780546.8800000008</v>
      </c>
      <c r="I327" s="75">
        <v>9533537.1300000008</v>
      </c>
      <c r="J327" s="75">
        <v>10899541.390000001</v>
      </c>
      <c r="K327" s="75">
        <v>11737094.85</v>
      </c>
      <c r="L327" s="75">
        <v>12540532.699999999</v>
      </c>
      <c r="M327" s="75">
        <v>13321081.66</v>
      </c>
      <c r="N327" s="75">
        <v>14170696.08</v>
      </c>
      <c r="O327" s="75">
        <v>15238924.4</v>
      </c>
      <c r="P327" s="75">
        <v>15781986.619999999</v>
      </c>
      <c r="Q327" s="75">
        <v>16170252.07</v>
      </c>
      <c r="R327" s="75">
        <v>17127091.93</v>
      </c>
      <c r="S327" s="75">
        <v>13005818.34</v>
      </c>
      <c r="T327" s="75">
        <v>12072930.699999999</v>
      </c>
      <c r="U327" s="75"/>
      <c r="V327" s="75">
        <f t="shared" si="351"/>
        <v>13329441.33</v>
      </c>
      <c r="W327" s="108"/>
      <c r="X327" s="84"/>
      <c r="Y327" s="92">
        <f t="shared" si="364"/>
        <v>0</v>
      </c>
      <c r="Z327" s="319">
        <f t="shared" si="364"/>
        <v>0</v>
      </c>
      <c r="AA327" s="319">
        <f t="shared" si="364"/>
        <v>0</v>
      </c>
      <c r="AB327" s="320">
        <f t="shared" si="352"/>
        <v>12072930.699999999</v>
      </c>
      <c r="AC327" s="309">
        <f t="shared" si="353"/>
        <v>0</v>
      </c>
      <c r="AD327" s="319">
        <f t="shared" si="365"/>
        <v>0</v>
      </c>
      <c r="AE327" s="326">
        <f t="shared" si="360"/>
        <v>0</v>
      </c>
      <c r="AF327" s="320">
        <f t="shared" si="361"/>
        <v>12072930.699999999</v>
      </c>
      <c r="AG327" s="173">
        <f t="shared" si="354"/>
        <v>12072930.699999999</v>
      </c>
      <c r="AH327" s="309">
        <f t="shared" si="355"/>
        <v>0</v>
      </c>
      <c r="AI327" s="318">
        <f t="shared" si="366"/>
        <v>0</v>
      </c>
      <c r="AJ327" s="319">
        <f t="shared" si="366"/>
        <v>0</v>
      </c>
      <c r="AK327" s="319">
        <f t="shared" si="366"/>
        <v>0</v>
      </c>
      <c r="AL327" s="320">
        <f t="shared" si="356"/>
        <v>13329441.33</v>
      </c>
      <c r="AM327" s="309">
        <f t="shared" si="357"/>
        <v>0</v>
      </c>
      <c r="AN327" s="319">
        <f t="shared" si="362"/>
        <v>0</v>
      </c>
      <c r="AO327" s="319">
        <f t="shared" si="363"/>
        <v>0</v>
      </c>
      <c r="AP327" s="319">
        <f t="shared" si="358"/>
        <v>13329441.33</v>
      </c>
      <c r="AQ327" s="173">
        <f t="shared" si="346"/>
        <v>13329441.33</v>
      </c>
      <c r="AR327" s="309">
        <f t="shared" si="359"/>
        <v>0</v>
      </c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 s="7"/>
      <c r="BH327" s="7"/>
      <c r="BI327" s="7"/>
      <c r="BJ327" s="7"/>
      <c r="BK327" s="7"/>
      <c r="BL327" s="7"/>
      <c r="BN327" s="74"/>
    </row>
    <row r="328" spans="1:66" s="16" customFormat="1" ht="12" customHeight="1" x14ac:dyDescent="0.25">
      <c r="A328" s="124">
        <v>18237221</v>
      </c>
      <c r="B328" s="143" t="str">
        <f t="shared" si="332"/>
        <v>18237221</v>
      </c>
      <c r="C328" s="93" t="s">
        <v>987</v>
      </c>
      <c r="D328" s="89" t="s">
        <v>158</v>
      </c>
      <c r="E328" s="89"/>
      <c r="F328" s="139">
        <v>43070</v>
      </c>
      <c r="G328" s="89"/>
      <c r="H328" s="75">
        <v>88214.399999999994</v>
      </c>
      <c r="I328" s="75">
        <v>140714.82</v>
      </c>
      <c r="J328" s="75">
        <v>231827.73</v>
      </c>
      <c r="K328" s="75">
        <v>299174.3</v>
      </c>
      <c r="L328" s="75">
        <v>319328.11</v>
      </c>
      <c r="M328" s="75">
        <v>371762.44</v>
      </c>
      <c r="N328" s="75">
        <v>377070.33</v>
      </c>
      <c r="O328" s="75">
        <v>406681.38</v>
      </c>
      <c r="P328" s="75">
        <v>406681.38</v>
      </c>
      <c r="Q328" s="75">
        <v>448366</v>
      </c>
      <c r="R328" s="75">
        <v>500306.52</v>
      </c>
      <c r="S328" s="75">
        <v>206605.23</v>
      </c>
      <c r="T328" s="75">
        <v>224503.88</v>
      </c>
      <c r="U328" s="75"/>
      <c r="V328" s="75">
        <f t="shared" si="351"/>
        <v>322073.11500000005</v>
      </c>
      <c r="W328" s="108"/>
      <c r="X328" s="84"/>
      <c r="Y328" s="92">
        <f t="shared" si="364"/>
        <v>0</v>
      </c>
      <c r="Z328" s="319">
        <f t="shared" si="364"/>
        <v>0</v>
      </c>
      <c r="AA328" s="319">
        <f t="shared" si="364"/>
        <v>0</v>
      </c>
      <c r="AB328" s="320">
        <f t="shared" si="352"/>
        <v>224503.88</v>
      </c>
      <c r="AC328" s="309">
        <f t="shared" si="353"/>
        <v>0</v>
      </c>
      <c r="AD328" s="319">
        <f t="shared" si="365"/>
        <v>0</v>
      </c>
      <c r="AE328" s="326">
        <f t="shared" si="360"/>
        <v>0</v>
      </c>
      <c r="AF328" s="320">
        <f t="shared" si="361"/>
        <v>224503.88</v>
      </c>
      <c r="AG328" s="173">
        <f t="shared" si="354"/>
        <v>224503.88</v>
      </c>
      <c r="AH328" s="309">
        <f t="shared" si="355"/>
        <v>0</v>
      </c>
      <c r="AI328" s="318">
        <f t="shared" si="366"/>
        <v>0</v>
      </c>
      <c r="AJ328" s="319">
        <f t="shared" si="366"/>
        <v>0</v>
      </c>
      <c r="AK328" s="319">
        <f t="shared" si="366"/>
        <v>0</v>
      </c>
      <c r="AL328" s="320">
        <f t="shared" si="356"/>
        <v>322073.11500000005</v>
      </c>
      <c r="AM328" s="309">
        <f t="shared" si="357"/>
        <v>0</v>
      </c>
      <c r="AN328" s="319">
        <f t="shared" si="362"/>
        <v>0</v>
      </c>
      <c r="AO328" s="319">
        <f t="shared" si="363"/>
        <v>0</v>
      </c>
      <c r="AP328" s="319">
        <f t="shared" si="358"/>
        <v>322073.11500000005</v>
      </c>
      <c r="AQ328" s="173">
        <f t="shared" si="346"/>
        <v>322073.11500000005</v>
      </c>
      <c r="AR328" s="309">
        <f t="shared" si="359"/>
        <v>0</v>
      </c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 s="7"/>
      <c r="BH328" s="7"/>
      <c r="BI328" s="7"/>
      <c r="BJ328" s="7"/>
      <c r="BK328" s="7"/>
      <c r="BL328" s="7"/>
      <c r="BN328" s="74"/>
    </row>
    <row r="329" spans="1:66" s="16" customFormat="1" ht="12" customHeight="1" x14ac:dyDescent="0.25">
      <c r="A329" s="383">
        <v>18237231</v>
      </c>
      <c r="B329" s="383" t="str">
        <f t="shared" si="332"/>
        <v>18237231</v>
      </c>
      <c r="C329" s="386" t="s">
        <v>1029</v>
      </c>
      <c r="D329" s="89" t="s">
        <v>158</v>
      </c>
      <c r="E329" s="89"/>
      <c r="F329" s="376">
        <v>43101</v>
      </c>
      <c r="G329" s="89"/>
      <c r="H329" s="75">
        <v>136388.4</v>
      </c>
      <c r="I329" s="75">
        <v>136388.4</v>
      </c>
      <c r="J329" s="75">
        <v>136388.4</v>
      </c>
      <c r="K329" s="75">
        <v>0</v>
      </c>
      <c r="L329" s="75">
        <v>0</v>
      </c>
      <c r="M329" s="75">
        <v>0</v>
      </c>
      <c r="N329" s="75">
        <v>0</v>
      </c>
      <c r="O329" s="75">
        <v>295627.13</v>
      </c>
      <c r="P329" s="75">
        <v>295627.13</v>
      </c>
      <c r="Q329" s="75">
        <v>0</v>
      </c>
      <c r="R329" s="75">
        <v>529394.43999999994</v>
      </c>
      <c r="S329" s="75">
        <v>4970175.4400000004</v>
      </c>
      <c r="T329" s="75">
        <v>0</v>
      </c>
      <c r="U329" s="75"/>
      <c r="V329" s="75">
        <f t="shared" si="351"/>
        <v>535982.92833333334</v>
      </c>
      <c r="W329" s="108"/>
      <c r="X329" s="84"/>
      <c r="Y329" s="92">
        <f t="shared" si="364"/>
        <v>0</v>
      </c>
      <c r="Z329" s="319">
        <f t="shared" si="364"/>
        <v>0</v>
      </c>
      <c r="AA329" s="319">
        <f t="shared" si="364"/>
        <v>0</v>
      </c>
      <c r="AB329" s="320">
        <f t="shared" si="352"/>
        <v>0</v>
      </c>
      <c r="AC329" s="309">
        <f t="shared" si="353"/>
        <v>0</v>
      </c>
      <c r="AD329" s="319">
        <f t="shared" si="365"/>
        <v>0</v>
      </c>
      <c r="AE329" s="326">
        <f t="shared" si="360"/>
        <v>0</v>
      </c>
      <c r="AF329" s="320">
        <f t="shared" si="361"/>
        <v>0</v>
      </c>
      <c r="AG329" s="173">
        <f t="shared" si="354"/>
        <v>0</v>
      </c>
      <c r="AH329" s="309">
        <f t="shared" si="355"/>
        <v>0</v>
      </c>
      <c r="AI329" s="318">
        <f t="shared" si="366"/>
        <v>0</v>
      </c>
      <c r="AJ329" s="319">
        <f t="shared" si="366"/>
        <v>0</v>
      </c>
      <c r="AK329" s="319">
        <f t="shared" si="366"/>
        <v>0</v>
      </c>
      <c r="AL329" s="320">
        <f t="shared" si="356"/>
        <v>535982.92833333334</v>
      </c>
      <c r="AM329" s="309">
        <f t="shared" si="357"/>
        <v>0</v>
      </c>
      <c r="AN329" s="319">
        <f t="shared" si="362"/>
        <v>0</v>
      </c>
      <c r="AO329" s="319">
        <f t="shared" si="363"/>
        <v>0</v>
      </c>
      <c r="AP329" s="319">
        <f t="shared" si="358"/>
        <v>535982.92833333334</v>
      </c>
      <c r="AQ329" s="173">
        <f t="shared" ref="AQ329:AQ331" si="367">SUM(AN329:AP329)</f>
        <v>535982.92833333334</v>
      </c>
      <c r="AR329" s="309">
        <f t="shared" si="359"/>
        <v>0</v>
      </c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 s="7"/>
      <c r="BH329" s="7"/>
      <c r="BI329" s="7"/>
      <c r="BJ329" s="7"/>
      <c r="BK329" s="7"/>
      <c r="BL329" s="7"/>
      <c r="BN329" s="74"/>
    </row>
    <row r="330" spans="1:66" s="16" customFormat="1" ht="12" customHeight="1" x14ac:dyDescent="0.25">
      <c r="A330" s="383">
        <v>18237241</v>
      </c>
      <c r="B330" s="383" t="str">
        <f t="shared" si="332"/>
        <v>18237241</v>
      </c>
      <c r="C330" s="386" t="s">
        <v>1030</v>
      </c>
      <c r="D330" s="89" t="s">
        <v>158</v>
      </c>
      <c r="E330" s="89"/>
      <c r="F330" s="376">
        <v>43101</v>
      </c>
      <c r="G330" s="89"/>
      <c r="H330" s="75">
        <v>5303508.6399999997</v>
      </c>
      <c r="I330" s="75">
        <v>5596799.6600000001</v>
      </c>
      <c r="J330" s="75">
        <v>6312121.1799999997</v>
      </c>
      <c r="K330" s="75">
        <v>6653752.8499999996</v>
      </c>
      <c r="L330" s="75">
        <v>6990921.79</v>
      </c>
      <c r="M330" s="75">
        <v>7334556.6699999999</v>
      </c>
      <c r="N330" s="75">
        <v>7746045.2999999998</v>
      </c>
      <c r="O330" s="75">
        <v>8323813.9199999999</v>
      </c>
      <c r="P330" s="75">
        <v>8468076.6600000001</v>
      </c>
      <c r="Q330" s="75">
        <v>8514089.3599999994</v>
      </c>
      <c r="R330" s="75">
        <v>8949982.1799999997</v>
      </c>
      <c r="S330" s="75">
        <v>7180499.9400000004</v>
      </c>
      <c r="T330" s="75">
        <v>6264375.6399999997</v>
      </c>
      <c r="U330" s="75"/>
      <c r="V330" s="75">
        <f t="shared" si="351"/>
        <v>7321216.8041666662</v>
      </c>
      <c r="W330" s="108"/>
      <c r="X330" s="84"/>
      <c r="Y330" s="92">
        <f t="shared" si="364"/>
        <v>0</v>
      </c>
      <c r="Z330" s="319">
        <f t="shared" si="364"/>
        <v>0</v>
      </c>
      <c r="AA330" s="319">
        <f t="shared" si="364"/>
        <v>0</v>
      </c>
      <c r="AB330" s="320">
        <f t="shared" si="352"/>
        <v>6264375.6399999997</v>
      </c>
      <c r="AC330" s="309">
        <f t="shared" si="353"/>
        <v>0</v>
      </c>
      <c r="AD330" s="319">
        <f t="shared" si="365"/>
        <v>0</v>
      </c>
      <c r="AE330" s="326">
        <f t="shared" si="360"/>
        <v>0</v>
      </c>
      <c r="AF330" s="320">
        <f t="shared" si="361"/>
        <v>6264375.6399999997</v>
      </c>
      <c r="AG330" s="173">
        <f t="shared" si="354"/>
        <v>6264375.6399999997</v>
      </c>
      <c r="AH330" s="309">
        <f t="shared" si="355"/>
        <v>0</v>
      </c>
      <c r="AI330" s="318">
        <f t="shared" si="366"/>
        <v>0</v>
      </c>
      <c r="AJ330" s="319">
        <f t="shared" si="366"/>
        <v>0</v>
      </c>
      <c r="AK330" s="319">
        <f t="shared" si="366"/>
        <v>0</v>
      </c>
      <c r="AL330" s="320">
        <f t="shared" si="356"/>
        <v>7321216.8041666662</v>
      </c>
      <c r="AM330" s="309">
        <f t="shared" si="357"/>
        <v>0</v>
      </c>
      <c r="AN330" s="319">
        <f t="shared" si="362"/>
        <v>0</v>
      </c>
      <c r="AO330" s="319">
        <f t="shared" si="363"/>
        <v>0</v>
      </c>
      <c r="AP330" s="319">
        <f t="shared" si="358"/>
        <v>7321216.8041666662</v>
      </c>
      <c r="AQ330" s="173">
        <f t="shared" si="367"/>
        <v>7321216.8041666662</v>
      </c>
      <c r="AR330" s="309">
        <f t="shared" si="359"/>
        <v>0</v>
      </c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 s="7"/>
      <c r="BH330" s="7"/>
      <c r="BI330" s="7"/>
      <c r="BJ330" s="7"/>
      <c r="BK330" s="7"/>
      <c r="BL330" s="7"/>
      <c r="BN330" s="74"/>
    </row>
    <row r="331" spans="1:66" s="16" customFormat="1" ht="12" customHeight="1" x14ac:dyDescent="0.25">
      <c r="A331" s="383">
        <v>18237251</v>
      </c>
      <c r="B331" s="383" t="str">
        <f t="shared" si="332"/>
        <v>18237251</v>
      </c>
      <c r="C331" s="386" t="s">
        <v>1031</v>
      </c>
      <c r="D331" s="89" t="s">
        <v>158</v>
      </c>
      <c r="E331" s="89"/>
      <c r="F331" s="376">
        <v>43101</v>
      </c>
      <c r="G331" s="89"/>
      <c r="H331" s="75">
        <v>3551011.31</v>
      </c>
      <c r="I331" s="75">
        <v>4136514.55</v>
      </c>
      <c r="J331" s="75">
        <v>4936971.13</v>
      </c>
      <c r="K331" s="75">
        <v>5436044.5499999998</v>
      </c>
      <c r="L331" s="75">
        <v>5790429.5800000001</v>
      </c>
      <c r="M331" s="75">
        <v>5997206.1600000001</v>
      </c>
      <c r="N331" s="75">
        <v>6218255.1299999999</v>
      </c>
      <c r="O331" s="75">
        <v>6703038.25</v>
      </c>
      <c r="P331" s="75">
        <v>6703038.25</v>
      </c>
      <c r="Q331" s="75">
        <v>6397076.3200000003</v>
      </c>
      <c r="R331" s="75">
        <v>6397076.3200000003</v>
      </c>
      <c r="S331" s="75">
        <v>2336031.44</v>
      </c>
      <c r="T331" s="75">
        <v>1366710.9</v>
      </c>
      <c r="U331" s="75"/>
      <c r="V331" s="75">
        <f t="shared" si="351"/>
        <v>5292545.2320833327</v>
      </c>
      <c r="W331" s="108"/>
      <c r="X331" s="84"/>
      <c r="Y331" s="92">
        <f t="shared" si="364"/>
        <v>0</v>
      </c>
      <c r="Z331" s="319">
        <f t="shared" si="364"/>
        <v>0</v>
      </c>
      <c r="AA331" s="319">
        <f t="shared" si="364"/>
        <v>0</v>
      </c>
      <c r="AB331" s="320">
        <f t="shared" si="352"/>
        <v>1366710.9</v>
      </c>
      <c r="AC331" s="309">
        <f t="shared" si="353"/>
        <v>0</v>
      </c>
      <c r="AD331" s="319">
        <f t="shared" si="365"/>
        <v>0</v>
      </c>
      <c r="AE331" s="326">
        <f t="shared" si="360"/>
        <v>0</v>
      </c>
      <c r="AF331" s="320">
        <f t="shared" si="361"/>
        <v>1366710.9</v>
      </c>
      <c r="AG331" s="173">
        <f t="shared" si="354"/>
        <v>1366710.9</v>
      </c>
      <c r="AH331" s="309">
        <f t="shared" si="355"/>
        <v>0</v>
      </c>
      <c r="AI331" s="318">
        <f t="shared" si="366"/>
        <v>0</v>
      </c>
      <c r="AJ331" s="319">
        <f t="shared" si="366"/>
        <v>0</v>
      </c>
      <c r="AK331" s="319">
        <f t="shared" si="366"/>
        <v>0</v>
      </c>
      <c r="AL331" s="320">
        <f t="shared" si="356"/>
        <v>5292545.2320833327</v>
      </c>
      <c r="AM331" s="309">
        <f t="shared" si="357"/>
        <v>0</v>
      </c>
      <c r="AN331" s="319">
        <f t="shared" si="362"/>
        <v>0</v>
      </c>
      <c r="AO331" s="319">
        <f t="shared" si="363"/>
        <v>0</v>
      </c>
      <c r="AP331" s="319">
        <f t="shared" si="358"/>
        <v>5292545.2320833327</v>
      </c>
      <c r="AQ331" s="173">
        <f t="shared" si="367"/>
        <v>5292545.2320833327</v>
      </c>
      <c r="AR331" s="309">
        <f t="shared" si="359"/>
        <v>0</v>
      </c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 s="7"/>
      <c r="BH331" s="7"/>
      <c r="BI331" s="7"/>
      <c r="BJ331" s="7"/>
      <c r="BK331" s="7"/>
      <c r="BL331" s="7"/>
      <c r="BN331" s="74"/>
    </row>
    <row r="332" spans="1:66" s="16" customFormat="1" ht="12" customHeight="1" x14ac:dyDescent="0.25">
      <c r="A332" s="383">
        <v>18237261</v>
      </c>
      <c r="B332" s="383" t="str">
        <f t="shared" si="332"/>
        <v>18237261</v>
      </c>
      <c r="C332" s="16" t="s">
        <v>1039</v>
      </c>
      <c r="D332" s="89" t="s">
        <v>158</v>
      </c>
      <c r="E332" s="89"/>
      <c r="F332" s="376">
        <v>43132</v>
      </c>
      <c r="G332" s="89"/>
      <c r="H332" s="75">
        <v>1979359.4</v>
      </c>
      <c r="I332" s="75">
        <v>2112220.9900000002</v>
      </c>
      <c r="J332" s="75">
        <v>2591469</v>
      </c>
      <c r="K332" s="75">
        <v>3007123.46</v>
      </c>
      <c r="L332" s="75">
        <v>3222486.45</v>
      </c>
      <c r="M332" s="75">
        <v>3280885.36</v>
      </c>
      <c r="N332" s="75">
        <v>3561588.42</v>
      </c>
      <c r="O332" s="75">
        <v>3761734.63</v>
      </c>
      <c r="P332" s="75">
        <v>3893272.27</v>
      </c>
      <c r="Q332" s="75">
        <v>4031992.6</v>
      </c>
      <c r="R332" s="75">
        <v>4338049</v>
      </c>
      <c r="S332" s="75">
        <v>2229393.9</v>
      </c>
      <c r="T332" s="75">
        <v>2139413.69</v>
      </c>
      <c r="U332" s="75"/>
      <c r="V332" s="75">
        <f t="shared" si="351"/>
        <v>3174133.5520833335</v>
      </c>
      <c r="W332" s="108"/>
      <c r="X332" s="84"/>
      <c r="Y332" s="92">
        <f t="shared" si="364"/>
        <v>0</v>
      </c>
      <c r="Z332" s="319">
        <f t="shared" si="364"/>
        <v>0</v>
      </c>
      <c r="AA332" s="319">
        <f t="shared" si="364"/>
        <v>0</v>
      </c>
      <c r="AB332" s="320">
        <f t="shared" si="352"/>
        <v>2139413.69</v>
      </c>
      <c r="AC332" s="309">
        <f t="shared" si="353"/>
        <v>0</v>
      </c>
      <c r="AD332" s="319">
        <f t="shared" si="365"/>
        <v>0</v>
      </c>
      <c r="AE332" s="326">
        <f t="shared" si="360"/>
        <v>0</v>
      </c>
      <c r="AF332" s="320">
        <f t="shared" si="361"/>
        <v>2139413.69</v>
      </c>
      <c r="AG332" s="173">
        <f t="shared" si="354"/>
        <v>2139413.69</v>
      </c>
      <c r="AH332" s="309">
        <f t="shared" si="355"/>
        <v>0</v>
      </c>
      <c r="AI332" s="318">
        <f t="shared" si="366"/>
        <v>0</v>
      </c>
      <c r="AJ332" s="319">
        <f t="shared" si="366"/>
        <v>0</v>
      </c>
      <c r="AK332" s="319">
        <f t="shared" si="366"/>
        <v>0</v>
      </c>
      <c r="AL332" s="320">
        <f t="shared" si="356"/>
        <v>3174133.5520833335</v>
      </c>
      <c r="AM332" s="309">
        <f t="shared" si="357"/>
        <v>0</v>
      </c>
      <c r="AN332" s="319">
        <f t="shared" si="362"/>
        <v>0</v>
      </c>
      <c r="AO332" s="319">
        <f t="shared" si="363"/>
        <v>0</v>
      </c>
      <c r="AP332" s="319">
        <f t="shared" si="358"/>
        <v>3174133.5520833335</v>
      </c>
      <c r="AQ332" s="173">
        <f t="shared" ref="AQ332" si="368">SUM(AN332:AP332)</f>
        <v>3174133.5520833335</v>
      </c>
      <c r="AR332" s="309">
        <f t="shared" si="359"/>
        <v>0</v>
      </c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 s="7"/>
      <c r="BH332" s="7"/>
      <c r="BI332" s="7"/>
      <c r="BJ332" s="7"/>
      <c r="BK332" s="7"/>
      <c r="BL332" s="7"/>
      <c r="BN332" s="74"/>
    </row>
    <row r="333" spans="1:66" s="16" customFormat="1" ht="12" customHeight="1" x14ac:dyDescent="0.25">
      <c r="A333" s="124">
        <v>18237271</v>
      </c>
      <c r="B333" s="143" t="str">
        <f t="shared" ref="B333:B390" si="369">TEXT(A333,"##")</f>
        <v>18237271</v>
      </c>
      <c r="C333" s="93" t="s">
        <v>1007</v>
      </c>
      <c r="D333" s="89" t="s">
        <v>158</v>
      </c>
      <c r="E333" s="89"/>
      <c r="F333" s="139">
        <v>43070</v>
      </c>
      <c r="G333" s="89"/>
      <c r="H333" s="75">
        <v>2266107.7799999998</v>
      </c>
      <c r="I333" s="75">
        <v>2640803.69</v>
      </c>
      <c r="J333" s="75">
        <v>3129960.41</v>
      </c>
      <c r="K333" s="75">
        <v>3492314.88</v>
      </c>
      <c r="L333" s="75">
        <v>3801902.78</v>
      </c>
      <c r="M333" s="75">
        <v>3924424.46</v>
      </c>
      <c r="N333" s="75">
        <v>4177979.76</v>
      </c>
      <c r="O333" s="75">
        <v>4203081.55</v>
      </c>
      <c r="P333" s="75">
        <v>4900450.05</v>
      </c>
      <c r="Q333" s="75">
        <v>4963484.54</v>
      </c>
      <c r="R333" s="75">
        <v>5062007.75</v>
      </c>
      <c r="S333" s="75">
        <v>3047104.95</v>
      </c>
      <c r="T333" s="75">
        <v>3215058.59</v>
      </c>
      <c r="U333" s="75"/>
      <c r="V333" s="75">
        <f t="shared" si="351"/>
        <v>3840341.5004166667</v>
      </c>
      <c r="W333" s="108"/>
      <c r="X333" s="84"/>
      <c r="Y333" s="92">
        <f t="shared" si="364"/>
        <v>0</v>
      </c>
      <c r="Z333" s="319">
        <f t="shared" si="364"/>
        <v>0</v>
      </c>
      <c r="AA333" s="319">
        <f t="shared" si="364"/>
        <v>0</v>
      </c>
      <c r="AB333" s="320">
        <f t="shared" si="352"/>
        <v>3215058.59</v>
      </c>
      <c r="AC333" s="309">
        <f t="shared" si="353"/>
        <v>0</v>
      </c>
      <c r="AD333" s="319">
        <f t="shared" si="365"/>
        <v>0</v>
      </c>
      <c r="AE333" s="326">
        <f t="shared" si="360"/>
        <v>0</v>
      </c>
      <c r="AF333" s="320">
        <f t="shared" si="361"/>
        <v>3215058.59</v>
      </c>
      <c r="AG333" s="173">
        <f t="shared" si="354"/>
        <v>3215058.59</v>
      </c>
      <c r="AH333" s="309">
        <f t="shared" si="355"/>
        <v>0</v>
      </c>
      <c r="AI333" s="318">
        <f t="shared" si="366"/>
        <v>0</v>
      </c>
      <c r="AJ333" s="319">
        <f t="shared" si="366"/>
        <v>0</v>
      </c>
      <c r="AK333" s="319">
        <f t="shared" si="366"/>
        <v>0</v>
      </c>
      <c r="AL333" s="320">
        <f t="shared" si="356"/>
        <v>3840341.5004166667</v>
      </c>
      <c r="AM333" s="309">
        <f t="shared" si="357"/>
        <v>0</v>
      </c>
      <c r="AN333" s="319">
        <f t="shared" si="362"/>
        <v>0</v>
      </c>
      <c r="AO333" s="319">
        <f t="shared" si="363"/>
        <v>0</v>
      </c>
      <c r="AP333" s="319">
        <f t="shared" si="358"/>
        <v>3840341.5004166667</v>
      </c>
      <c r="AQ333" s="173">
        <f t="shared" si="346"/>
        <v>3840341.5004166667</v>
      </c>
      <c r="AR333" s="309">
        <f t="shared" si="359"/>
        <v>0</v>
      </c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 s="7"/>
      <c r="BH333" s="7"/>
      <c r="BI333" s="7"/>
      <c r="BJ333" s="7"/>
      <c r="BK333" s="7"/>
      <c r="BL333" s="7"/>
      <c r="BN333" s="74"/>
    </row>
    <row r="334" spans="1:66" s="16" customFormat="1" ht="12" customHeight="1" x14ac:dyDescent="0.25">
      <c r="A334" s="124">
        <v>18237281</v>
      </c>
      <c r="B334" s="143" t="str">
        <f t="shared" si="369"/>
        <v>18237281</v>
      </c>
      <c r="C334" s="93" t="s">
        <v>988</v>
      </c>
      <c r="D334" s="89" t="s">
        <v>158</v>
      </c>
      <c r="E334" s="89"/>
      <c r="F334" s="139">
        <v>43070</v>
      </c>
      <c r="G334" s="89"/>
      <c r="H334" s="75">
        <v>0</v>
      </c>
      <c r="I334" s="75">
        <v>0</v>
      </c>
      <c r="J334" s="75">
        <v>63206.63</v>
      </c>
      <c r="K334" s="75">
        <v>79240.3</v>
      </c>
      <c r="L334" s="75">
        <v>158464.15</v>
      </c>
      <c r="M334" s="75">
        <v>158701.20000000001</v>
      </c>
      <c r="N334" s="75">
        <v>158464.15</v>
      </c>
      <c r="O334" s="75">
        <v>158464.15</v>
      </c>
      <c r="P334" s="75">
        <v>158464.15</v>
      </c>
      <c r="Q334" s="75">
        <v>158464.15</v>
      </c>
      <c r="R334" s="75">
        <v>158464.15</v>
      </c>
      <c r="S334" s="75">
        <v>0</v>
      </c>
      <c r="T334" s="75">
        <v>0</v>
      </c>
      <c r="U334" s="75"/>
      <c r="V334" s="75">
        <f t="shared" si="351"/>
        <v>104327.75249999999</v>
      </c>
      <c r="W334" s="108"/>
      <c r="X334" s="84"/>
      <c r="Y334" s="92">
        <f t="shared" si="364"/>
        <v>0</v>
      </c>
      <c r="Z334" s="319">
        <f t="shared" si="364"/>
        <v>0</v>
      </c>
      <c r="AA334" s="319">
        <f t="shared" si="364"/>
        <v>0</v>
      </c>
      <c r="AB334" s="320">
        <f t="shared" si="352"/>
        <v>0</v>
      </c>
      <c r="AC334" s="309">
        <f t="shared" si="353"/>
        <v>0</v>
      </c>
      <c r="AD334" s="319">
        <f t="shared" si="365"/>
        <v>0</v>
      </c>
      <c r="AE334" s="326">
        <f t="shared" si="360"/>
        <v>0</v>
      </c>
      <c r="AF334" s="320">
        <f t="shared" si="361"/>
        <v>0</v>
      </c>
      <c r="AG334" s="173">
        <f t="shared" si="354"/>
        <v>0</v>
      </c>
      <c r="AH334" s="309">
        <f t="shared" si="355"/>
        <v>0</v>
      </c>
      <c r="AI334" s="318">
        <f t="shared" si="366"/>
        <v>0</v>
      </c>
      <c r="AJ334" s="319">
        <f t="shared" si="366"/>
        <v>0</v>
      </c>
      <c r="AK334" s="319">
        <f t="shared" si="366"/>
        <v>0</v>
      </c>
      <c r="AL334" s="320">
        <f t="shared" si="356"/>
        <v>104327.75249999999</v>
      </c>
      <c r="AM334" s="309">
        <f t="shared" si="357"/>
        <v>0</v>
      </c>
      <c r="AN334" s="319">
        <f t="shared" si="362"/>
        <v>0</v>
      </c>
      <c r="AO334" s="319">
        <f t="shared" si="363"/>
        <v>0</v>
      </c>
      <c r="AP334" s="319">
        <f t="shared" si="358"/>
        <v>104327.75249999999</v>
      </c>
      <c r="AQ334" s="173">
        <f t="shared" si="346"/>
        <v>104327.75249999999</v>
      </c>
      <c r="AR334" s="309">
        <f t="shared" si="359"/>
        <v>0</v>
      </c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 s="7"/>
      <c r="BH334" s="7"/>
      <c r="BI334" s="7"/>
      <c r="BJ334" s="7"/>
      <c r="BK334" s="7"/>
      <c r="BL334" s="7"/>
      <c r="BN334" s="74"/>
    </row>
    <row r="335" spans="1:66" s="16" customFormat="1" ht="12" customHeight="1" x14ac:dyDescent="0.25">
      <c r="A335" s="383">
        <v>18237292</v>
      </c>
      <c r="B335" s="383" t="str">
        <f t="shared" si="369"/>
        <v>18237292</v>
      </c>
      <c r="C335" s="386" t="s">
        <v>1032</v>
      </c>
      <c r="D335" s="89" t="s">
        <v>158</v>
      </c>
      <c r="E335" s="89"/>
      <c r="F335" s="376">
        <v>43101</v>
      </c>
      <c r="G335" s="89"/>
      <c r="H335" s="75">
        <v>2367240.79</v>
      </c>
      <c r="I335" s="75">
        <v>2625448.7999999998</v>
      </c>
      <c r="J335" s="75">
        <v>3089983.88</v>
      </c>
      <c r="K335" s="75">
        <v>3738147.2</v>
      </c>
      <c r="L335" s="75">
        <v>4711338.2699999996</v>
      </c>
      <c r="M335" s="75">
        <v>4906063.5199999996</v>
      </c>
      <c r="N335" s="75">
        <v>7355292.0300000003</v>
      </c>
      <c r="O335" s="75">
        <v>9166565.8300000001</v>
      </c>
      <c r="P335" s="75">
        <v>9166565.8300000001</v>
      </c>
      <c r="Q335" s="75">
        <v>7827485.4199999999</v>
      </c>
      <c r="R335" s="75">
        <v>9113979.3100000005</v>
      </c>
      <c r="S335" s="75">
        <v>2289800.02</v>
      </c>
      <c r="T335" s="75">
        <v>2683787.5099999998</v>
      </c>
      <c r="U335" s="75"/>
      <c r="V335" s="75">
        <f t="shared" si="351"/>
        <v>5543015.3550000004</v>
      </c>
      <c r="W335" s="108"/>
      <c r="X335" s="84"/>
      <c r="Y335" s="92">
        <f t="shared" si="364"/>
        <v>0</v>
      </c>
      <c r="Z335" s="319">
        <f t="shared" si="364"/>
        <v>0</v>
      </c>
      <c r="AA335" s="319">
        <f t="shared" si="364"/>
        <v>0</v>
      </c>
      <c r="AB335" s="320">
        <f t="shared" si="352"/>
        <v>2683787.5099999998</v>
      </c>
      <c r="AC335" s="309">
        <f t="shared" si="353"/>
        <v>0</v>
      </c>
      <c r="AD335" s="319">
        <f t="shared" si="365"/>
        <v>0</v>
      </c>
      <c r="AE335" s="326">
        <f t="shared" si="360"/>
        <v>0</v>
      </c>
      <c r="AF335" s="320">
        <f t="shared" si="361"/>
        <v>2683787.5099999998</v>
      </c>
      <c r="AG335" s="173">
        <f t="shared" si="354"/>
        <v>2683787.5099999998</v>
      </c>
      <c r="AH335" s="309">
        <f t="shared" si="355"/>
        <v>0</v>
      </c>
      <c r="AI335" s="318">
        <f t="shared" si="366"/>
        <v>0</v>
      </c>
      <c r="AJ335" s="319">
        <f t="shared" si="366"/>
        <v>0</v>
      </c>
      <c r="AK335" s="319">
        <f t="shared" si="366"/>
        <v>0</v>
      </c>
      <c r="AL335" s="320">
        <f t="shared" si="356"/>
        <v>5543015.3550000004</v>
      </c>
      <c r="AM335" s="309">
        <f t="shared" si="357"/>
        <v>0</v>
      </c>
      <c r="AN335" s="319">
        <f t="shared" si="362"/>
        <v>0</v>
      </c>
      <c r="AO335" s="319">
        <f t="shared" si="363"/>
        <v>0</v>
      </c>
      <c r="AP335" s="319">
        <f t="shared" si="358"/>
        <v>5543015.3550000004</v>
      </c>
      <c r="AQ335" s="173">
        <f t="shared" ref="AQ335" si="370">SUM(AN335:AP335)</f>
        <v>5543015.3550000004</v>
      </c>
      <c r="AR335" s="309">
        <f t="shared" si="359"/>
        <v>0</v>
      </c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 s="7"/>
      <c r="BH335" s="7"/>
      <c r="BI335" s="7"/>
      <c r="BJ335" s="7"/>
      <c r="BK335" s="7"/>
      <c r="BL335" s="7"/>
      <c r="BN335" s="74"/>
    </row>
    <row r="336" spans="1:66" s="16" customFormat="1" ht="12" customHeight="1" x14ac:dyDescent="0.25">
      <c r="A336" s="124">
        <v>18237302</v>
      </c>
      <c r="B336" s="143" t="str">
        <f t="shared" si="369"/>
        <v>18237302</v>
      </c>
      <c r="C336" s="93" t="s">
        <v>1008</v>
      </c>
      <c r="D336" s="89" t="s">
        <v>158</v>
      </c>
      <c r="E336" s="89"/>
      <c r="F336" s="139">
        <v>43070</v>
      </c>
      <c r="G336" s="89"/>
      <c r="H336" s="75"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278530.45</v>
      </c>
      <c r="P336" s="75">
        <v>278530.45</v>
      </c>
      <c r="Q336" s="75">
        <v>0</v>
      </c>
      <c r="R336" s="75">
        <v>0</v>
      </c>
      <c r="S336" s="75">
        <v>0</v>
      </c>
      <c r="T336" s="75">
        <v>0</v>
      </c>
      <c r="U336" s="75"/>
      <c r="V336" s="75">
        <f t="shared" si="351"/>
        <v>46421.741666666669</v>
      </c>
      <c r="W336" s="108"/>
      <c r="X336" s="84"/>
      <c r="Y336" s="92">
        <f t="shared" si="364"/>
        <v>0</v>
      </c>
      <c r="Z336" s="319">
        <f t="shared" si="364"/>
        <v>0</v>
      </c>
      <c r="AA336" s="319">
        <f t="shared" si="364"/>
        <v>0</v>
      </c>
      <c r="AB336" s="320">
        <f t="shared" si="352"/>
        <v>0</v>
      </c>
      <c r="AC336" s="309">
        <f t="shared" si="353"/>
        <v>0</v>
      </c>
      <c r="AD336" s="319">
        <f t="shared" si="365"/>
        <v>0</v>
      </c>
      <c r="AE336" s="326">
        <f t="shared" si="360"/>
        <v>0</v>
      </c>
      <c r="AF336" s="320">
        <f t="shared" si="361"/>
        <v>0</v>
      </c>
      <c r="AG336" s="173">
        <f t="shared" si="354"/>
        <v>0</v>
      </c>
      <c r="AH336" s="309">
        <f t="shared" si="355"/>
        <v>0</v>
      </c>
      <c r="AI336" s="318">
        <f t="shared" si="366"/>
        <v>0</v>
      </c>
      <c r="AJ336" s="319">
        <f t="shared" si="366"/>
        <v>0</v>
      </c>
      <c r="AK336" s="319">
        <f t="shared" si="366"/>
        <v>0</v>
      </c>
      <c r="AL336" s="320">
        <f t="shared" si="356"/>
        <v>46421.741666666669</v>
      </c>
      <c r="AM336" s="309">
        <f t="shared" si="357"/>
        <v>0</v>
      </c>
      <c r="AN336" s="319">
        <f t="shared" si="362"/>
        <v>0</v>
      </c>
      <c r="AO336" s="319">
        <f t="shared" si="363"/>
        <v>0</v>
      </c>
      <c r="AP336" s="319">
        <f t="shared" si="358"/>
        <v>46421.741666666669</v>
      </c>
      <c r="AQ336" s="173">
        <f t="shared" si="346"/>
        <v>46421.741666666669</v>
      </c>
      <c r="AR336" s="309">
        <f t="shared" si="359"/>
        <v>0</v>
      </c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 s="7"/>
      <c r="BH336" s="7"/>
      <c r="BI336" s="7"/>
      <c r="BJ336" s="7"/>
      <c r="BK336" s="7"/>
      <c r="BL336" s="7"/>
      <c r="BN336" s="74"/>
    </row>
    <row r="337" spans="1:66" s="16" customFormat="1" ht="12" customHeight="1" x14ac:dyDescent="0.25">
      <c r="A337" s="383">
        <v>18237311</v>
      </c>
      <c r="B337" s="383" t="str">
        <f t="shared" si="369"/>
        <v>18237311</v>
      </c>
      <c r="C337" s="386" t="s">
        <v>1033</v>
      </c>
      <c r="D337" s="89" t="s">
        <v>158</v>
      </c>
      <c r="E337" s="89"/>
      <c r="F337" s="376">
        <v>43101</v>
      </c>
      <c r="G337" s="89"/>
      <c r="H337" s="75">
        <v>138730.71</v>
      </c>
      <c r="I337" s="75">
        <v>160051.78</v>
      </c>
      <c r="J337" s="75">
        <v>182750.83</v>
      </c>
      <c r="K337" s="75">
        <v>206745.8</v>
      </c>
      <c r="L337" s="75">
        <v>230266.11</v>
      </c>
      <c r="M337" s="75">
        <v>253817.8</v>
      </c>
      <c r="N337" s="75">
        <v>277819.43</v>
      </c>
      <c r="O337" s="75">
        <v>302703.39</v>
      </c>
      <c r="P337" s="75">
        <v>327388.15000000002</v>
      </c>
      <c r="Q337" s="75">
        <v>351568.18</v>
      </c>
      <c r="R337" s="75">
        <v>375731.96</v>
      </c>
      <c r="S337" s="75">
        <v>121842.52</v>
      </c>
      <c r="T337" s="75">
        <v>144604.07</v>
      </c>
      <c r="U337" s="75"/>
      <c r="V337" s="75">
        <f t="shared" si="351"/>
        <v>244362.77833333332</v>
      </c>
      <c r="W337" s="108"/>
      <c r="X337" s="84"/>
      <c r="Y337" s="92">
        <f t="shared" si="364"/>
        <v>0</v>
      </c>
      <c r="Z337" s="319">
        <f t="shared" si="364"/>
        <v>0</v>
      </c>
      <c r="AA337" s="319">
        <f t="shared" si="364"/>
        <v>0</v>
      </c>
      <c r="AB337" s="320">
        <f t="shared" si="352"/>
        <v>144604.07</v>
      </c>
      <c r="AC337" s="309">
        <f t="shared" si="353"/>
        <v>0</v>
      </c>
      <c r="AD337" s="319">
        <f t="shared" si="365"/>
        <v>0</v>
      </c>
      <c r="AE337" s="326">
        <f t="shared" si="360"/>
        <v>0</v>
      </c>
      <c r="AF337" s="320">
        <f t="shared" si="361"/>
        <v>144604.07</v>
      </c>
      <c r="AG337" s="173">
        <f t="shared" si="354"/>
        <v>144604.07</v>
      </c>
      <c r="AH337" s="309">
        <f t="shared" si="355"/>
        <v>0</v>
      </c>
      <c r="AI337" s="318">
        <f t="shared" si="366"/>
        <v>0</v>
      </c>
      <c r="AJ337" s="319">
        <f t="shared" si="366"/>
        <v>0</v>
      </c>
      <c r="AK337" s="319">
        <f t="shared" si="366"/>
        <v>0</v>
      </c>
      <c r="AL337" s="320">
        <f t="shared" si="356"/>
        <v>244362.77833333332</v>
      </c>
      <c r="AM337" s="309">
        <f t="shared" si="357"/>
        <v>0</v>
      </c>
      <c r="AN337" s="319">
        <f t="shared" si="362"/>
        <v>0</v>
      </c>
      <c r="AO337" s="319">
        <f t="shared" si="363"/>
        <v>0</v>
      </c>
      <c r="AP337" s="319">
        <f t="shared" si="358"/>
        <v>244362.77833333332</v>
      </c>
      <c r="AQ337" s="173">
        <f t="shared" ref="AQ337:AQ338" si="371">SUM(AN337:AP337)</f>
        <v>244362.77833333332</v>
      </c>
      <c r="AR337" s="309">
        <f t="shared" si="359"/>
        <v>0</v>
      </c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 s="7"/>
      <c r="BH337" s="7"/>
      <c r="BI337" s="7"/>
      <c r="BJ337" s="7"/>
      <c r="BK337" s="7"/>
      <c r="BL337" s="7"/>
      <c r="BN337" s="74"/>
    </row>
    <row r="338" spans="1:66" s="16" customFormat="1" ht="12" customHeight="1" x14ac:dyDescent="0.25">
      <c r="A338" s="383">
        <v>18237321</v>
      </c>
      <c r="B338" s="383" t="str">
        <f t="shared" si="369"/>
        <v>18237321</v>
      </c>
      <c r="C338" s="386" t="s">
        <v>1034</v>
      </c>
      <c r="D338" s="89" t="s">
        <v>158</v>
      </c>
      <c r="E338" s="89"/>
      <c r="F338" s="376">
        <v>43101</v>
      </c>
      <c r="G338" s="89"/>
      <c r="H338" s="75">
        <v>134000.01</v>
      </c>
      <c r="I338" s="75">
        <v>164360.79</v>
      </c>
      <c r="J338" s="75">
        <v>197367.99</v>
      </c>
      <c r="K338" s="75">
        <v>233153.26</v>
      </c>
      <c r="L338" s="75">
        <v>268987.62</v>
      </c>
      <c r="M338" s="75">
        <v>306288.98</v>
      </c>
      <c r="N338" s="75">
        <v>345355.01</v>
      </c>
      <c r="O338" s="75">
        <v>386652.47</v>
      </c>
      <c r="P338" s="75">
        <v>429962.18</v>
      </c>
      <c r="Q338" s="75">
        <v>474347.04</v>
      </c>
      <c r="R338" s="75">
        <v>520382.58</v>
      </c>
      <c r="S338" s="75">
        <v>223360.75</v>
      </c>
      <c r="T338" s="75">
        <v>270842.02</v>
      </c>
      <c r="U338" s="75"/>
      <c r="V338" s="75">
        <f t="shared" si="351"/>
        <v>312719.97375000006</v>
      </c>
      <c r="W338" s="108"/>
      <c r="X338" s="84"/>
      <c r="Y338" s="92">
        <f t="shared" si="364"/>
        <v>0</v>
      </c>
      <c r="Z338" s="319">
        <f t="shared" si="364"/>
        <v>0</v>
      </c>
      <c r="AA338" s="319">
        <f t="shared" si="364"/>
        <v>0</v>
      </c>
      <c r="AB338" s="320">
        <f t="shared" si="352"/>
        <v>270842.02</v>
      </c>
      <c r="AC338" s="309">
        <f t="shared" si="353"/>
        <v>0</v>
      </c>
      <c r="AD338" s="319">
        <f t="shared" si="365"/>
        <v>0</v>
      </c>
      <c r="AE338" s="326">
        <f t="shared" si="360"/>
        <v>0</v>
      </c>
      <c r="AF338" s="320">
        <f t="shared" si="361"/>
        <v>270842.02</v>
      </c>
      <c r="AG338" s="173">
        <f t="shared" si="354"/>
        <v>270842.02</v>
      </c>
      <c r="AH338" s="309">
        <f t="shared" si="355"/>
        <v>0</v>
      </c>
      <c r="AI338" s="318">
        <f t="shared" ref="AI338:AK354" si="372">IF($D338=AI$5,$V338,0)</f>
        <v>0</v>
      </c>
      <c r="AJ338" s="319">
        <f t="shared" si="372"/>
        <v>0</v>
      </c>
      <c r="AK338" s="319">
        <f t="shared" si="372"/>
        <v>0</v>
      </c>
      <c r="AL338" s="320">
        <f t="shared" si="356"/>
        <v>312719.97375000006</v>
      </c>
      <c r="AM338" s="309">
        <f t="shared" si="357"/>
        <v>0</v>
      </c>
      <c r="AN338" s="319">
        <f t="shared" si="362"/>
        <v>0</v>
      </c>
      <c r="AO338" s="319">
        <f t="shared" si="363"/>
        <v>0</v>
      </c>
      <c r="AP338" s="319">
        <f t="shared" si="358"/>
        <v>312719.97375000006</v>
      </c>
      <c r="AQ338" s="173">
        <f t="shared" si="371"/>
        <v>312719.97375000006</v>
      </c>
      <c r="AR338" s="309">
        <f t="shared" si="359"/>
        <v>0</v>
      </c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 s="7"/>
      <c r="BH338" s="7"/>
      <c r="BI338" s="7"/>
      <c r="BJ338" s="7"/>
      <c r="BK338" s="7"/>
      <c r="BL338" s="7"/>
      <c r="BN338" s="74"/>
    </row>
    <row r="339" spans="1:66" s="16" customFormat="1" ht="12" customHeight="1" x14ac:dyDescent="0.25">
      <c r="A339" s="124">
        <v>18237331</v>
      </c>
      <c r="B339" s="143" t="str">
        <f t="shared" si="369"/>
        <v>18237331</v>
      </c>
      <c r="C339" s="93" t="s">
        <v>989</v>
      </c>
      <c r="D339" s="89" t="s">
        <v>158</v>
      </c>
      <c r="E339" s="89"/>
      <c r="F339" s="139">
        <v>43070</v>
      </c>
      <c r="G339" s="89"/>
      <c r="H339" s="75">
        <v>31638.16</v>
      </c>
      <c r="I339" s="75">
        <v>35056.65</v>
      </c>
      <c r="J339" s="75">
        <v>38470.69</v>
      </c>
      <c r="K339" s="75">
        <v>41913.370000000003</v>
      </c>
      <c r="L339" s="75">
        <v>45149.2</v>
      </c>
      <c r="M339" s="75">
        <v>48259.68</v>
      </c>
      <c r="N339" s="75">
        <v>51312.44</v>
      </c>
      <c r="O339" s="75">
        <v>54329.66</v>
      </c>
      <c r="P339" s="75">
        <v>57343.17</v>
      </c>
      <c r="Q339" s="75">
        <v>60362.67</v>
      </c>
      <c r="R339" s="75">
        <v>63486.1</v>
      </c>
      <c r="S339" s="75">
        <v>15339.29</v>
      </c>
      <c r="T339" s="75">
        <v>18504.939999999999</v>
      </c>
      <c r="U339" s="75"/>
      <c r="V339" s="75">
        <f t="shared" si="351"/>
        <v>44674.539166666655</v>
      </c>
      <c r="W339" s="108"/>
      <c r="X339" s="84"/>
      <c r="Y339" s="92">
        <f t="shared" si="364"/>
        <v>0</v>
      </c>
      <c r="Z339" s="319">
        <f t="shared" si="364"/>
        <v>0</v>
      </c>
      <c r="AA339" s="319">
        <f t="shared" si="364"/>
        <v>0</v>
      </c>
      <c r="AB339" s="320">
        <f t="shared" si="352"/>
        <v>18504.939999999999</v>
      </c>
      <c r="AC339" s="309">
        <f t="shared" si="353"/>
        <v>0</v>
      </c>
      <c r="AD339" s="319">
        <f t="shared" si="365"/>
        <v>0</v>
      </c>
      <c r="AE339" s="326">
        <f t="shared" si="360"/>
        <v>0</v>
      </c>
      <c r="AF339" s="320">
        <f t="shared" si="361"/>
        <v>18504.939999999999</v>
      </c>
      <c r="AG339" s="173">
        <f t="shared" si="354"/>
        <v>18504.939999999999</v>
      </c>
      <c r="AH339" s="309">
        <f t="shared" si="355"/>
        <v>0</v>
      </c>
      <c r="AI339" s="318">
        <f t="shared" si="372"/>
        <v>0</v>
      </c>
      <c r="AJ339" s="319">
        <f t="shared" si="372"/>
        <v>0</v>
      </c>
      <c r="AK339" s="319">
        <f t="shared" si="372"/>
        <v>0</v>
      </c>
      <c r="AL339" s="320">
        <f t="shared" si="356"/>
        <v>44674.539166666655</v>
      </c>
      <c r="AM339" s="309">
        <f t="shared" si="357"/>
        <v>0</v>
      </c>
      <c r="AN339" s="319">
        <f t="shared" si="362"/>
        <v>0</v>
      </c>
      <c r="AO339" s="319">
        <f t="shared" si="363"/>
        <v>0</v>
      </c>
      <c r="AP339" s="319">
        <f t="shared" si="358"/>
        <v>44674.539166666655</v>
      </c>
      <c r="AQ339" s="173">
        <f t="shared" si="346"/>
        <v>44674.539166666655</v>
      </c>
      <c r="AR339" s="309">
        <f t="shared" si="359"/>
        <v>0</v>
      </c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 s="7"/>
      <c r="BH339" s="7"/>
      <c r="BI339" s="7"/>
      <c r="BJ339" s="7"/>
      <c r="BK339" s="7"/>
      <c r="BL339" s="7"/>
      <c r="BN339" s="74"/>
    </row>
    <row r="340" spans="1:66" s="16" customFormat="1" ht="12" customHeight="1" x14ac:dyDescent="0.25">
      <c r="A340" s="383">
        <v>18237341</v>
      </c>
      <c r="B340" s="383" t="str">
        <f t="shared" si="369"/>
        <v>18237341</v>
      </c>
      <c r="C340" s="386" t="s">
        <v>1022</v>
      </c>
      <c r="D340" s="89" t="s">
        <v>158</v>
      </c>
      <c r="E340" s="89"/>
      <c r="F340" s="376">
        <v>43101</v>
      </c>
      <c r="G340" s="89"/>
      <c r="H340" s="75">
        <v>47737</v>
      </c>
      <c r="I340" s="75">
        <v>49825.59</v>
      </c>
      <c r="J340" s="75">
        <v>49825.59</v>
      </c>
      <c r="K340" s="75">
        <v>43582.84</v>
      </c>
      <c r="L340" s="75">
        <v>43582.84</v>
      </c>
      <c r="M340" s="75">
        <v>43481.440000000002</v>
      </c>
      <c r="N340" s="75">
        <v>16502.25</v>
      </c>
      <c r="O340" s="75">
        <v>16921.89</v>
      </c>
      <c r="P340" s="75">
        <v>16921.89</v>
      </c>
      <c r="Q340" s="75">
        <v>0</v>
      </c>
      <c r="R340" s="75">
        <v>0</v>
      </c>
      <c r="S340" s="75">
        <v>0</v>
      </c>
      <c r="T340" s="75">
        <v>0</v>
      </c>
      <c r="U340" s="75"/>
      <c r="V340" s="75">
        <f t="shared" si="351"/>
        <v>25376.069166666668</v>
      </c>
      <c r="W340" s="108"/>
      <c r="X340" s="84"/>
      <c r="Y340" s="92">
        <f t="shared" si="364"/>
        <v>0</v>
      </c>
      <c r="Z340" s="319">
        <f t="shared" si="364"/>
        <v>0</v>
      </c>
      <c r="AA340" s="319">
        <f t="shared" si="364"/>
        <v>0</v>
      </c>
      <c r="AB340" s="320">
        <f t="shared" si="352"/>
        <v>0</v>
      </c>
      <c r="AC340" s="309">
        <f t="shared" si="353"/>
        <v>0</v>
      </c>
      <c r="AD340" s="319">
        <f t="shared" si="365"/>
        <v>0</v>
      </c>
      <c r="AE340" s="326">
        <f t="shared" si="360"/>
        <v>0</v>
      </c>
      <c r="AF340" s="320">
        <f t="shared" si="361"/>
        <v>0</v>
      </c>
      <c r="AG340" s="173">
        <f t="shared" si="354"/>
        <v>0</v>
      </c>
      <c r="AH340" s="309">
        <f t="shared" si="355"/>
        <v>0</v>
      </c>
      <c r="AI340" s="318">
        <f t="shared" si="372"/>
        <v>0</v>
      </c>
      <c r="AJ340" s="319">
        <f t="shared" si="372"/>
        <v>0</v>
      </c>
      <c r="AK340" s="319">
        <f t="shared" si="372"/>
        <v>0</v>
      </c>
      <c r="AL340" s="320">
        <f t="shared" si="356"/>
        <v>25376.069166666668</v>
      </c>
      <c r="AM340" s="309">
        <f t="shared" si="357"/>
        <v>0</v>
      </c>
      <c r="AN340" s="319">
        <f t="shared" si="362"/>
        <v>0</v>
      </c>
      <c r="AO340" s="319">
        <f t="shared" si="363"/>
        <v>0</v>
      </c>
      <c r="AP340" s="319">
        <f t="shared" si="358"/>
        <v>25376.069166666668</v>
      </c>
      <c r="AQ340" s="173">
        <f t="shared" ref="AQ340:AQ343" si="373">SUM(AN340:AP340)</f>
        <v>25376.069166666668</v>
      </c>
      <c r="AR340" s="309">
        <f t="shared" si="359"/>
        <v>0</v>
      </c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 s="7"/>
      <c r="BH340" s="7"/>
      <c r="BI340" s="7"/>
      <c r="BJ340" s="7"/>
      <c r="BK340" s="7"/>
      <c r="BL340" s="7"/>
      <c r="BN340" s="74"/>
    </row>
    <row r="341" spans="1:66" s="16" customFormat="1" ht="12" customHeight="1" x14ac:dyDescent="0.25">
      <c r="A341" s="383">
        <v>18237351</v>
      </c>
      <c r="B341" s="383" t="str">
        <f t="shared" si="369"/>
        <v>18237351</v>
      </c>
      <c r="C341" s="386" t="s">
        <v>1035</v>
      </c>
      <c r="D341" s="89" t="s">
        <v>158</v>
      </c>
      <c r="E341" s="89"/>
      <c r="F341" s="376">
        <v>43101</v>
      </c>
      <c r="G341" s="89"/>
      <c r="H341" s="75">
        <v>0</v>
      </c>
      <c r="I341" s="75">
        <v>10447.469999999999</v>
      </c>
      <c r="J341" s="75">
        <v>22788.05</v>
      </c>
      <c r="K341" s="75">
        <v>30259.74</v>
      </c>
      <c r="L341" s="75">
        <v>45065.38</v>
      </c>
      <c r="M341" s="75">
        <v>61593.34</v>
      </c>
      <c r="N341" s="75">
        <v>79668.59</v>
      </c>
      <c r="O341" s="75">
        <v>99517.93</v>
      </c>
      <c r="P341" s="75">
        <v>120548.7</v>
      </c>
      <c r="Q341" s="75">
        <v>142059.96</v>
      </c>
      <c r="R341" s="75">
        <v>164428.67000000001</v>
      </c>
      <c r="S341" s="75">
        <v>108403.37</v>
      </c>
      <c r="T341" s="75">
        <v>131140.79</v>
      </c>
      <c r="U341" s="75"/>
      <c r="V341" s="75">
        <f t="shared" si="351"/>
        <v>79195.966250000012</v>
      </c>
      <c r="W341" s="108"/>
      <c r="X341" s="84"/>
      <c r="Y341" s="92">
        <f t="shared" si="364"/>
        <v>0</v>
      </c>
      <c r="Z341" s="319">
        <f t="shared" si="364"/>
        <v>0</v>
      </c>
      <c r="AA341" s="319">
        <f t="shared" si="364"/>
        <v>0</v>
      </c>
      <c r="AB341" s="320">
        <f t="shared" si="352"/>
        <v>131140.79</v>
      </c>
      <c r="AC341" s="309">
        <f t="shared" si="353"/>
        <v>0</v>
      </c>
      <c r="AD341" s="319">
        <f t="shared" si="365"/>
        <v>0</v>
      </c>
      <c r="AE341" s="326">
        <f t="shared" si="360"/>
        <v>0</v>
      </c>
      <c r="AF341" s="320">
        <f t="shared" si="361"/>
        <v>131140.79</v>
      </c>
      <c r="AG341" s="173">
        <f t="shared" si="354"/>
        <v>131140.79</v>
      </c>
      <c r="AH341" s="309">
        <f t="shared" si="355"/>
        <v>0</v>
      </c>
      <c r="AI341" s="318">
        <f t="shared" si="372"/>
        <v>0</v>
      </c>
      <c r="AJ341" s="319">
        <f t="shared" si="372"/>
        <v>0</v>
      </c>
      <c r="AK341" s="319">
        <f t="shared" si="372"/>
        <v>0</v>
      </c>
      <c r="AL341" s="320">
        <f t="shared" si="356"/>
        <v>79195.966250000012</v>
      </c>
      <c r="AM341" s="309">
        <f t="shared" si="357"/>
        <v>0</v>
      </c>
      <c r="AN341" s="319">
        <f t="shared" si="362"/>
        <v>0</v>
      </c>
      <c r="AO341" s="319">
        <f t="shared" si="363"/>
        <v>0</v>
      </c>
      <c r="AP341" s="319">
        <f t="shared" si="358"/>
        <v>79195.966250000012</v>
      </c>
      <c r="AQ341" s="173">
        <f t="shared" si="373"/>
        <v>79195.966250000012</v>
      </c>
      <c r="AR341" s="309">
        <f t="shared" si="359"/>
        <v>0</v>
      </c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 s="7"/>
      <c r="BH341" s="7"/>
      <c r="BI341" s="7"/>
      <c r="BJ341" s="7"/>
      <c r="BK341" s="7"/>
      <c r="BL341" s="7"/>
      <c r="BN341" s="74"/>
    </row>
    <row r="342" spans="1:66" s="16" customFormat="1" ht="12" customHeight="1" x14ac:dyDescent="0.25">
      <c r="A342" s="383">
        <v>18237361</v>
      </c>
      <c r="B342" s="383" t="str">
        <f t="shared" si="369"/>
        <v>18237361</v>
      </c>
      <c r="C342" s="386" t="s">
        <v>1022</v>
      </c>
      <c r="D342" s="89" t="s">
        <v>158</v>
      </c>
      <c r="E342" s="89"/>
      <c r="F342" s="376">
        <v>43101</v>
      </c>
      <c r="G342" s="89"/>
      <c r="H342" s="75">
        <v>103788.2</v>
      </c>
      <c r="I342" s="75">
        <v>121613.83</v>
      </c>
      <c r="J342" s="75">
        <v>140844.54</v>
      </c>
      <c r="K342" s="75">
        <v>161371.4</v>
      </c>
      <c r="L342" s="75">
        <v>181532.76</v>
      </c>
      <c r="M342" s="75">
        <v>201394.46</v>
      </c>
      <c r="N342" s="75">
        <v>221112.17</v>
      </c>
      <c r="O342" s="75">
        <v>241184.78</v>
      </c>
      <c r="P342" s="75">
        <v>260806.43</v>
      </c>
      <c r="Q342" s="75">
        <v>279712.90000000002</v>
      </c>
      <c r="R342" s="75">
        <v>298265.21000000002</v>
      </c>
      <c r="S342" s="75">
        <v>95112.78</v>
      </c>
      <c r="T342" s="75">
        <v>111763.5</v>
      </c>
      <c r="U342" s="75"/>
      <c r="V342" s="75">
        <f t="shared" si="351"/>
        <v>192560.5925</v>
      </c>
      <c r="W342" s="108"/>
      <c r="X342" s="84"/>
      <c r="Y342" s="92">
        <f t="shared" si="364"/>
        <v>0</v>
      </c>
      <c r="Z342" s="319">
        <f t="shared" si="364"/>
        <v>0</v>
      </c>
      <c r="AA342" s="319">
        <f t="shared" si="364"/>
        <v>0</v>
      </c>
      <c r="AB342" s="320">
        <f t="shared" si="352"/>
        <v>111763.5</v>
      </c>
      <c r="AC342" s="309">
        <f t="shared" si="353"/>
        <v>0</v>
      </c>
      <c r="AD342" s="319">
        <f t="shared" si="365"/>
        <v>0</v>
      </c>
      <c r="AE342" s="326">
        <f t="shared" si="360"/>
        <v>0</v>
      </c>
      <c r="AF342" s="320">
        <f t="shared" si="361"/>
        <v>111763.5</v>
      </c>
      <c r="AG342" s="173">
        <f t="shared" si="354"/>
        <v>111763.5</v>
      </c>
      <c r="AH342" s="309">
        <f t="shared" si="355"/>
        <v>0</v>
      </c>
      <c r="AI342" s="318">
        <f t="shared" si="372"/>
        <v>0</v>
      </c>
      <c r="AJ342" s="319">
        <f t="shared" si="372"/>
        <v>0</v>
      </c>
      <c r="AK342" s="319">
        <f t="shared" si="372"/>
        <v>0</v>
      </c>
      <c r="AL342" s="320">
        <f t="shared" si="356"/>
        <v>192560.5925</v>
      </c>
      <c r="AM342" s="309">
        <f t="shared" si="357"/>
        <v>0</v>
      </c>
      <c r="AN342" s="319">
        <f t="shared" si="362"/>
        <v>0</v>
      </c>
      <c r="AO342" s="319">
        <f t="shared" si="363"/>
        <v>0</v>
      </c>
      <c r="AP342" s="319">
        <f t="shared" si="358"/>
        <v>192560.5925</v>
      </c>
      <c r="AQ342" s="173">
        <f t="shared" si="373"/>
        <v>192560.5925</v>
      </c>
      <c r="AR342" s="309">
        <f t="shared" si="359"/>
        <v>0</v>
      </c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 s="7"/>
      <c r="BH342" s="7"/>
      <c r="BI342" s="7"/>
      <c r="BJ342" s="7"/>
      <c r="BK342" s="7"/>
      <c r="BL342" s="7"/>
      <c r="BN342" s="74"/>
    </row>
    <row r="343" spans="1:66" s="16" customFormat="1" ht="12" customHeight="1" x14ac:dyDescent="0.25">
      <c r="A343" s="383">
        <v>18237371</v>
      </c>
      <c r="B343" s="383" t="str">
        <f t="shared" si="369"/>
        <v>18237371</v>
      </c>
      <c r="C343" s="386" t="s">
        <v>1022</v>
      </c>
      <c r="D343" s="89" t="s">
        <v>158</v>
      </c>
      <c r="E343" s="89"/>
      <c r="F343" s="376">
        <v>43191</v>
      </c>
      <c r="G343" s="89"/>
      <c r="H343" s="75">
        <v>44906.48</v>
      </c>
      <c r="I343" s="75">
        <v>53125.17</v>
      </c>
      <c r="J343" s="75">
        <v>61987.06</v>
      </c>
      <c r="K343" s="75">
        <v>71916.03</v>
      </c>
      <c r="L343" s="75">
        <v>82008.89</v>
      </c>
      <c r="M343" s="75">
        <v>92052.73</v>
      </c>
      <c r="N343" s="75">
        <v>102320.15</v>
      </c>
      <c r="O343" s="75">
        <v>113040.47</v>
      </c>
      <c r="P343" s="75">
        <v>124112.41</v>
      </c>
      <c r="Q343" s="75">
        <v>135444.95000000001</v>
      </c>
      <c r="R343" s="75">
        <v>147285.60999999999</v>
      </c>
      <c r="S343" s="75">
        <v>57090.559999999998</v>
      </c>
      <c r="T343" s="75">
        <v>68748.86</v>
      </c>
      <c r="U343" s="75"/>
      <c r="V343" s="75">
        <f t="shared" si="351"/>
        <v>91434.308333333334</v>
      </c>
      <c r="W343" s="108"/>
      <c r="X343" s="84"/>
      <c r="Y343" s="92">
        <f t="shared" ref="Y343:AA358" si="374">IF($D343=Y$5,$T343,0)</f>
        <v>0</v>
      </c>
      <c r="Z343" s="319">
        <f t="shared" si="374"/>
        <v>0</v>
      </c>
      <c r="AA343" s="319">
        <f t="shared" si="374"/>
        <v>0</v>
      </c>
      <c r="AB343" s="320">
        <f t="shared" si="352"/>
        <v>68748.86</v>
      </c>
      <c r="AC343" s="309">
        <f t="shared" si="353"/>
        <v>0</v>
      </c>
      <c r="AD343" s="319">
        <f t="shared" si="365"/>
        <v>0</v>
      </c>
      <c r="AE343" s="326">
        <f t="shared" si="360"/>
        <v>0</v>
      </c>
      <c r="AF343" s="320">
        <f t="shared" si="361"/>
        <v>68748.86</v>
      </c>
      <c r="AG343" s="173">
        <f t="shared" si="354"/>
        <v>68748.86</v>
      </c>
      <c r="AH343" s="309">
        <f t="shared" si="355"/>
        <v>0</v>
      </c>
      <c r="AI343" s="318">
        <f t="shared" si="372"/>
        <v>0</v>
      </c>
      <c r="AJ343" s="319">
        <f t="shared" si="372"/>
        <v>0</v>
      </c>
      <c r="AK343" s="319">
        <f t="shared" si="372"/>
        <v>0</v>
      </c>
      <c r="AL343" s="320">
        <f t="shared" si="356"/>
        <v>91434.308333333334</v>
      </c>
      <c r="AM343" s="309">
        <f t="shared" si="357"/>
        <v>0</v>
      </c>
      <c r="AN343" s="319">
        <f t="shared" si="362"/>
        <v>0</v>
      </c>
      <c r="AO343" s="319">
        <f t="shared" si="363"/>
        <v>0</v>
      </c>
      <c r="AP343" s="319">
        <f t="shared" si="358"/>
        <v>91434.308333333334</v>
      </c>
      <c r="AQ343" s="173">
        <f t="shared" si="373"/>
        <v>91434.308333333334</v>
      </c>
      <c r="AR343" s="309">
        <f t="shared" si="359"/>
        <v>0</v>
      </c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 s="7"/>
      <c r="BH343" s="7"/>
      <c r="BI343" s="7"/>
      <c r="BJ343" s="7"/>
      <c r="BK343" s="7"/>
      <c r="BL343" s="7"/>
      <c r="BN343" s="74"/>
    </row>
    <row r="344" spans="1:66" s="16" customFormat="1" ht="12" customHeight="1" x14ac:dyDescent="0.25">
      <c r="A344" s="124">
        <v>18237381</v>
      </c>
      <c r="B344" s="143" t="str">
        <f t="shared" si="369"/>
        <v>18237381</v>
      </c>
      <c r="C344" s="93" t="s">
        <v>1009</v>
      </c>
      <c r="D344" s="89" t="s">
        <v>158</v>
      </c>
      <c r="E344" s="89"/>
      <c r="F344" s="139">
        <v>43070</v>
      </c>
      <c r="G344" s="89"/>
      <c r="H344" s="75">
        <v>20777.939999999999</v>
      </c>
      <c r="I344" s="75">
        <v>28363.91</v>
      </c>
      <c r="J344" s="75">
        <v>37122.5</v>
      </c>
      <c r="K344" s="75">
        <v>47038.720000000001</v>
      </c>
      <c r="L344" s="75">
        <v>57298.48</v>
      </c>
      <c r="M344" s="75">
        <v>68041.66</v>
      </c>
      <c r="N344" s="75">
        <v>79233.06</v>
      </c>
      <c r="O344" s="75">
        <v>90752.18</v>
      </c>
      <c r="P344" s="75">
        <v>103228.55</v>
      </c>
      <c r="Q344" s="75">
        <v>116710.88</v>
      </c>
      <c r="R344" s="75">
        <v>130388.88</v>
      </c>
      <c r="S344" s="75">
        <v>65231.45</v>
      </c>
      <c r="T344" s="75">
        <v>79534.740000000005</v>
      </c>
      <c r="U344" s="75"/>
      <c r="V344" s="75">
        <f t="shared" si="351"/>
        <v>72797.217499999984</v>
      </c>
      <c r="W344" s="108"/>
      <c r="X344" s="84"/>
      <c r="Y344" s="92">
        <f t="shared" si="374"/>
        <v>0</v>
      </c>
      <c r="Z344" s="319">
        <f t="shared" si="374"/>
        <v>0</v>
      </c>
      <c r="AA344" s="319">
        <f t="shared" si="374"/>
        <v>0</v>
      </c>
      <c r="AB344" s="320">
        <f t="shared" si="352"/>
        <v>79534.740000000005</v>
      </c>
      <c r="AC344" s="309">
        <f t="shared" si="353"/>
        <v>0</v>
      </c>
      <c r="AD344" s="319">
        <f t="shared" si="365"/>
        <v>0</v>
      </c>
      <c r="AE344" s="326">
        <f t="shared" si="360"/>
        <v>0</v>
      </c>
      <c r="AF344" s="320">
        <f t="shared" si="361"/>
        <v>79534.740000000005</v>
      </c>
      <c r="AG344" s="173">
        <f t="shared" si="354"/>
        <v>79534.740000000005</v>
      </c>
      <c r="AH344" s="309">
        <f t="shared" si="355"/>
        <v>0</v>
      </c>
      <c r="AI344" s="318">
        <f t="shared" si="372"/>
        <v>0</v>
      </c>
      <c r="AJ344" s="319">
        <f t="shared" si="372"/>
        <v>0</v>
      </c>
      <c r="AK344" s="319">
        <f t="shared" si="372"/>
        <v>0</v>
      </c>
      <c r="AL344" s="320">
        <f t="shared" si="356"/>
        <v>72797.217499999984</v>
      </c>
      <c r="AM344" s="309">
        <f t="shared" si="357"/>
        <v>0</v>
      </c>
      <c r="AN344" s="319">
        <f t="shared" si="362"/>
        <v>0</v>
      </c>
      <c r="AO344" s="319">
        <f t="shared" si="363"/>
        <v>0</v>
      </c>
      <c r="AP344" s="319">
        <f t="shared" si="358"/>
        <v>72797.217499999984</v>
      </c>
      <c r="AQ344" s="173">
        <f t="shared" si="346"/>
        <v>72797.217499999984</v>
      </c>
      <c r="AR344" s="309">
        <f t="shared" si="359"/>
        <v>0</v>
      </c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 s="7"/>
      <c r="BH344" s="7"/>
      <c r="BI344" s="7"/>
      <c r="BJ344" s="7"/>
      <c r="BK344" s="7"/>
      <c r="BL344" s="7"/>
      <c r="BN344" s="74"/>
    </row>
    <row r="345" spans="1:66" s="16" customFormat="1" ht="12" customHeight="1" x14ac:dyDescent="0.25">
      <c r="A345" s="124">
        <v>18237391</v>
      </c>
      <c r="B345" s="143" t="str">
        <f t="shared" si="369"/>
        <v>18237391</v>
      </c>
      <c r="C345" s="93" t="s">
        <v>1010</v>
      </c>
      <c r="D345" s="89" t="s">
        <v>158</v>
      </c>
      <c r="E345" s="89"/>
      <c r="F345" s="139">
        <v>43070</v>
      </c>
      <c r="G345" s="89"/>
      <c r="H345" s="75">
        <v>358.42</v>
      </c>
      <c r="I345" s="75">
        <v>358.42</v>
      </c>
      <c r="J345" s="75">
        <v>358.42</v>
      </c>
      <c r="K345" s="75">
        <v>0</v>
      </c>
      <c r="L345" s="75">
        <v>0</v>
      </c>
      <c r="M345" s="75">
        <v>78.430000000000007</v>
      </c>
      <c r="N345" s="75">
        <v>0</v>
      </c>
      <c r="O345" s="75">
        <v>78.11</v>
      </c>
      <c r="P345" s="75">
        <v>156.22</v>
      </c>
      <c r="Q345" s="75">
        <v>0</v>
      </c>
      <c r="R345" s="75">
        <v>78.11</v>
      </c>
      <c r="S345" s="75">
        <v>0</v>
      </c>
      <c r="T345" s="75">
        <v>0</v>
      </c>
      <c r="U345" s="75"/>
      <c r="V345" s="75">
        <f t="shared" si="351"/>
        <v>107.24333333333333</v>
      </c>
      <c r="W345" s="108"/>
      <c r="X345" s="84"/>
      <c r="Y345" s="92">
        <f t="shared" si="374"/>
        <v>0</v>
      </c>
      <c r="Z345" s="319">
        <f t="shared" si="374"/>
        <v>0</v>
      </c>
      <c r="AA345" s="319">
        <f t="shared" si="374"/>
        <v>0</v>
      </c>
      <c r="AB345" s="320">
        <f t="shared" si="352"/>
        <v>0</v>
      </c>
      <c r="AC345" s="309">
        <f t="shared" si="353"/>
        <v>0</v>
      </c>
      <c r="AD345" s="319">
        <f t="shared" si="365"/>
        <v>0</v>
      </c>
      <c r="AE345" s="326">
        <f t="shared" si="360"/>
        <v>0</v>
      </c>
      <c r="AF345" s="320">
        <f t="shared" si="361"/>
        <v>0</v>
      </c>
      <c r="AG345" s="173">
        <f t="shared" si="354"/>
        <v>0</v>
      </c>
      <c r="AH345" s="309">
        <f t="shared" si="355"/>
        <v>0</v>
      </c>
      <c r="AI345" s="318">
        <f t="shared" si="372"/>
        <v>0</v>
      </c>
      <c r="AJ345" s="319">
        <f t="shared" si="372"/>
        <v>0</v>
      </c>
      <c r="AK345" s="319">
        <f t="shared" si="372"/>
        <v>0</v>
      </c>
      <c r="AL345" s="320">
        <f t="shared" si="356"/>
        <v>107.24333333333333</v>
      </c>
      <c r="AM345" s="309">
        <f t="shared" si="357"/>
        <v>0</v>
      </c>
      <c r="AN345" s="319">
        <f t="shared" si="362"/>
        <v>0</v>
      </c>
      <c r="AO345" s="319">
        <f t="shared" si="363"/>
        <v>0</v>
      </c>
      <c r="AP345" s="319">
        <f t="shared" si="358"/>
        <v>107.24333333333333</v>
      </c>
      <c r="AQ345" s="173">
        <f t="shared" si="346"/>
        <v>107.24333333333333</v>
      </c>
      <c r="AR345" s="309">
        <f t="shared" si="359"/>
        <v>0</v>
      </c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 s="7"/>
      <c r="BH345" s="7"/>
      <c r="BI345" s="7"/>
      <c r="BJ345" s="7"/>
      <c r="BK345" s="7"/>
      <c r="BL345" s="7"/>
      <c r="BN345" s="74"/>
    </row>
    <row r="346" spans="1:66" s="16" customFormat="1" ht="12" customHeight="1" x14ac:dyDescent="0.25">
      <c r="A346" s="383">
        <v>18237402</v>
      </c>
      <c r="B346" s="383" t="str">
        <f t="shared" si="369"/>
        <v>18237402</v>
      </c>
      <c r="C346" s="386" t="s">
        <v>1036</v>
      </c>
      <c r="D346" s="89" t="s">
        <v>158</v>
      </c>
      <c r="E346" s="89"/>
      <c r="F346" s="376">
        <v>43101</v>
      </c>
      <c r="G346" s="89"/>
      <c r="H346" s="75">
        <v>0</v>
      </c>
      <c r="I346" s="75">
        <v>2942.01</v>
      </c>
      <c r="J346" s="75">
        <v>7040.74</v>
      </c>
      <c r="K346" s="75">
        <v>0</v>
      </c>
      <c r="L346" s="75">
        <v>7891.1</v>
      </c>
      <c r="M346" s="75">
        <v>17692.689999999999</v>
      </c>
      <c r="N346" s="75">
        <v>20043.22</v>
      </c>
      <c r="O346" s="75">
        <v>40162.720000000001</v>
      </c>
      <c r="P346" s="75">
        <v>62069.51</v>
      </c>
      <c r="Q346" s="75">
        <v>82685.3</v>
      </c>
      <c r="R346" s="75">
        <v>104799.98</v>
      </c>
      <c r="S346" s="75">
        <v>108888.37</v>
      </c>
      <c r="T346" s="75">
        <v>133326.22</v>
      </c>
      <c r="U346" s="75"/>
      <c r="V346" s="75">
        <f t="shared" si="351"/>
        <v>43406.562499999993</v>
      </c>
      <c r="W346" s="108"/>
      <c r="X346" s="84"/>
      <c r="Y346" s="92">
        <f t="shared" si="374"/>
        <v>0</v>
      </c>
      <c r="Z346" s="319">
        <f t="shared" si="374"/>
        <v>0</v>
      </c>
      <c r="AA346" s="319">
        <f t="shared" si="374"/>
        <v>0</v>
      </c>
      <c r="AB346" s="320">
        <f t="shared" si="352"/>
        <v>133326.22</v>
      </c>
      <c r="AC346" s="309">
        <f t="shared" si="353"/>
        <v>0</v>
      </c>
      <c r="AD346" s="319">
        <f t="shared" si="365"/>
        <v>0</v>
      </c>
      <c r="AE346" s="326">
        <f t="shared" si="360"/>
        <v>0</v>
      </c>
      <c r="AF346" s="320">
        <f t="shared" si="361"/>
        <v>133326.22</v>
      </c>
      <c r="AG346" s="173">
        <f t="shared" si="354"/>
        <v>133326.22</v>
      </c>
      <c r="AH346" s="309">
        <f t="shared" si="355"/>
        <v>0</v>
      </c>
      <c r="AI346" s="318">
        <f t="shared" si="372"/>
        <v>0</v>
      </c>
      <c r="AJ346" s="319">
        <f t="shared" si="372"/>
        <v>0</v>
      </c>
      <c r="AK346" s="319">
        <f t="shared" si="372"/>
        <v>0</v>
      </c>
      <c r="AL346" s="320">
        <f t="shared" si="356"/>
        <v>43406.562499999993</v>
      </c>
      <c r="AM346" s="309">
        <f t="shared" si="357"/>
        <v>0</v>
      </c>
      <c r="AN346" s="319">
        <f t="shared" si="362"/>
        <v>0</v>
      </c>
      <c r="AO346" s="319">
        <f t="shared" si="363"/>
        <v>0</v>
      </c>
      <c r="AP346" s="319">
        <f t="shared" si="358"/>
        <v>43406.562499999993</v>
      </c>
      <c r="AQ346" s="173">
        <f t="shared" ref="AQ346" si="375">SUM(AN346:AP346)</f>
        <v>43406.562499999993</v>
      </c>
      <c r="AR346" s="309">
        <f t="shared" si="359"/>
        <v>0</v>
      </c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 s="7"/>
      <c r="BH346" s="7"/>
      <c r="BI346" s="7"/>
      <c r="BJ346" s="7"/>
      <c r="BK346" s="7"/>
      <c r="BL346" s="7"/>
      <c r="BN346" s="74"/>
    </row>
    <row r="347" spans="1:66" s="16" customFormat="1" ht="12" customHeight="1" x14ac:dyDescent="0.25">
      <c r="A347" s="124">
        <v>18237421</v>
      </c>
      <c r="B347" s="143" t="str">
        <f t="shared" si="369"/>
        <v>18237421</v>
      </c>
      <c r="C347" s="93" t="s">
        <v>990</v>
      </c>
      <c r="D347" s="89" t="s">
        <v>158</v>
      </c>
      <c r="E347" s="89"/>
      <c r="F347" s="139">
        <v>43070</v>
      </c>
      <c r="G347" s="89"/>
      <c r="H347" s="75">
        <v>3818454.73</v>
      </c>
      <c r="I347" s="75">
        <v>3519485.87</v>
      </c>
      <c r="J347" s="75">
        <v>3215737.19</v>
      </c>
      <c r="K347" s="75">
        <v>2932061.72</v>
      </c>
      <c r="L347" s="75">
        <v>0</v>
      </c>
      <c r="M347" s="75">
        <v>-325848.93</v>
      </c>
      <c r="N347" s="75">
        <v>0</v>
      </c>
      <c r="O347" s="75">
        <v>0</v>
      </c>
      <c r="P347" s="75">
        <v>-23652.38</v>
      </c>
      <c r="Q347" s="75">
        <v>0</v>
      </c>
      <c r="R347" s="75">
        <v>0</v>
      </c>
      <c r="S347" s="75">
        <v>5331938.24</v>
      </c>
      <c r="T347" s="75">
        <v>3732582.67</v>
      </c>
      <c r="U347" s="75"/>
      <c r="V347" s="75">
        <f t="shared" si="351"/>
        <v>1535436.7008333334</v>
      </c>
      <c r="W347" s="108"/>
      <c r="X347" s="84"/>
      <c r="Y347" s="92">
        <f t="shared" si="374"/>
        <v>0</v>
      </c>
      <c r="Z347" s="319">
        <f t="shared" si="374"/>
        <v>0</v>
      </c>
      <c r="AA347" s="319">
        <f t="shared" si="374"/>
        <v>0</v>
      </c>
      <c r="AB347" s="320">
        <f t="shared" si="352"/>
        <v>3732582.67</v>
      </c>
      <c r="AC347" s="309">
        <f t="shared" si="353"/>
        <v>0</v>
      </c>
      <c r="AD347" s="319">
        <f t="shared" si="365"/>
        <v>0</v>
      </c>
      <c r="AE347" s="326">
        <f t="shared" si="360"/>
        <v>0</v>
      </c>
      <c r="AF347" s="320">
        <f t="shared" si="361"/>
        <v>3732582.67</v>
      </c>
      <c r="AG347" s="173">
        <f t="shared" si="354"/>
        <v>3732582.67</v>
      </c>
      <c r="AH347" s="309">
        <f t="shared" si="355"/>
        <v>0</v>
      </c>
      <c r="AI347" s="318">
        <f t="shared" si="372"/>
        <v>0</v>
      </c>
      <c r="AJ347" s="319">
        <f t="shared" si="372"/>
        <v>0</v>
      </c>
      <c r="AK347" s="319">
        <f t="shared" si="372"/>
        <v>0</v>
      </c>
      <c r="AL347" s="320">
        <f t="shared" si="356"/>
        <v>1535436.7008333334</v>
      </c>
      <c r="AM347" s="309">
        <f t="shared" si="357"/>
        <v>0</v>
      </c>
      <c r="AN347" s="319">
        <f t="shared" si="362"/>
        <v>0</v>
      </c>
      <c r="AO347" s="319">
        <f t="shared" si="363"/>
        <v>0</v>
      </c>
      <c r="AP347" s="319">
        <f t="shared" si="358"/>
        <v>1535436.7008333334</v>
      </c>
      <c r="AQ347" s="173">
        <f t="shared" si="346"/>
        <v>1535436.7008333334</v>
      </c>
      <c r="AR347" s="309">
        <f t="shared" si="359"/>
        <v>0</v>
      </c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 s="7"/>
      <c r="BH347" s="7"/>
      <c r="BI347" s="7"/>
      <c r="BJ347" s="7"/>
      <c r="BK347" s="7"/>
      <c r="BL347" s="7"/>
      <c r="BN347" s="74"/>
    </row>
    <row r="348" spans="1:66" s="16" customFormat="1" ht="12" customHeight="1" x14ac:dyDescent="0.25">
      <c r="A348" s="124">
        <v>18237431</v>
      </c>
      <c r="B348" s="143" t="str">
        <f t="shared" si="369"/>
        <v>18237431</v>
      </c>
      <c r="C348" s="93" t="s">
        <v>1011</v>
      </c>
      <c r="D348" s="89" t="s">
        <v>158</v>
      </c>
      <c r="E348" s="89"/>
      <c r="F348" s="139">
        <v>43070</v>
      </c>
      <c r="G348" s="89"/>
      <c r="H348" s="75">
        <v>1682207.21</v>
      </c>
      <c r="I348" s="75">
        <v>1537269.33</v>
      </c>
      <c r="J348" s="75">
        <v>1393622.08</v>
      </c>
      <c r="K348" s="75">
        <v>1256846.96</v>
      </c>
      <c r="L348" s="75">
        <v>0</v>
      </c>
      <c r="M348" s="75">
        <v>-146156.97</v>
      </c>
      <c r="N348" s="75">
        <v>0</v>
      </c>
      <c r="O348" s="75">
        <v>0</v>
      </c>
      <c r="P348" s="75">
        <v>-10127.56</v>
      </c>
      <c r="Q348" s="75">
        <v>0</v>
      </c>
      <c r="R348" s="75">
        <v>0</v>
      </c>
      <c r="S348" s="75">
        <v>5303335.03</v>
      </c>
      <c r="T348" s="75">
        <v>4267003.3099999996</v>
      </c>
      <c r="U348" s="75"/>
      <c r="V348" s="75">
        <f t="shared" si="351"/>
        <v>1025782.8441666667</v>
      </c>
      <c r="W348" s="108"/>
      <c r="X348" s="84"/>
      <c r="Y348" s="92">
        <f t="shared" si="374"/>
        <v>0</v>
      </c>
      <c r="Z348" s="319">
        <f t="shared" si="374"/>
        <v>0</v>
      </c>
      <c r="AA348" s="319">
        <f t="shared" si="374"/>
        <v>0</v>
      </c>
      <c r="AB348" s="320">
        <f t="shared" si="352"/>
        <v>4267003.3099999996</v>
      </c>
      <c r="AC348" s="309">
        <f t="shared" si="353"/>
        <v>0</v>
      </c>
      <c r="AD348" s="319">
        <f t="shared" si="365"/>
        <v>0</v>
      </c>
      <c r="AE348" s="326">
        <f t="shared" si="360"/>
        <v>0</v>
      </c>
      <c r="AF348" s="320">
        <f t="shared" si="361"/>
        <v>4267003.3099999996</v>
      </c>
      <c r="AG348" s="173">
        <f t="shared" si="354"/>
        <v>4267003.3099999996</v>
      </c>
      <c r="AH348" s="309">
        <f t="shared" si="355"/>
        <v>0</v>
      </c>
      <c r="AI348" s="318">
        <f t="shared" si="372"/>
        <v>0</v>
      </c>
      <c r="AJ348" s="319">
        <f t="shared" si="372"/>
        <v>0</v>
      </c>
      <c r="AK348" s="319">
        <f t="shared" si="372"/>
        <v>0</v>
      </c>
      <c r="AL348" s="320">
        <f t="shared" si="356"/>
        <v>1025782.8441666667</v>
      </c>
      <c r="AM348" s="309">
        <f t="shared" si="357"/>
        <v>0</v>
      </c>
      <c r="AN348" s="319">
        <f t="shared" si="362"/>
        <v>0</v>
      </c>
      <c r="AO348" s="319">
        <f t="shared" si="363"/>
        <v>0</v>
      </c>
      <c r="AP348" s="319">
        <f t="shared" si="358"/>
        <v>1025782.8441666667</v>
      </c>
      <c r="AQ348" s="173">
        <f t="shared" si="346"/>
        <v>1025782.8441666667</v>
      </c>
      <c r="AR348" s="309">
        <f t="shared" si="359"/>
        <v>0</v>
      </c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 s="7"/>
      <c r="BH348" s="7"/>
      <c r="BI348" s="7"/>
      <c r="BJ348" s="7"/>
      <c r="BK348" s="7"/>
      <c r="BL348" s="7"/>
      <c r="BN348" s="74"/>
    </row>
    <row r="349" spans="1:66" s="16" customFormat="1" ht="12" customHeight="1" x14ac:dyDescent="0.25">
      <c r="A349" s="124">
        <v>18237441</v>
      </c>
      <c r="B349" s="143" t="str">
        <f t="shared" si="369"/>
        <v>18237441</v>
      </c>
      <c r="C349" s="93" t="s">
        <v>991</v>
      </c>
      <c r="D349" s="89" t="s">
        <v>158</v>
      </c>
      <c r="E349" s="89"/>
      <c r="F349" s="139">
        <v>43070</v>
      </c>
      <c r="G349" s="89"/>
      <c r="H349" s="75">
        <v>1236747.56</v>
      </c>
      <c r="I349" s="75">
        <v>1151673.9099999999</v>
      </c>
      <c r="J349" s="75">
        <v>1077606.94</v>
      </c>
      <c r="K349" s="75">
        <v>1001545.44</v>
      </c>
      <c r="L349" s="75">
        <v>0</v>
      </c>
      <c r="M349" s="75">
        <v>-48614.53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268914.65999999997</v>
      </c>
      <c r="T349" s="75">
        <v>84896.16</v>
      </c>
      <c r="U349" s="75"/>
      <c r="V349" s="75">
        <f t="shared" si="351"/>
        <v>342662.35666666663</v>
      </c>
      <c r="W349" s="108"/>
      <c r="X349" s="84"/>
      <c r="Y349" s="92">
        <f t="shared" si="374"/>
        <v>0</v>
      </c>
      <c r="Z349" s="319">
        <f t="shared" si="374"/>
        <v>0</v>
      </c>
      <c r="AA349" s="319">
        <f t="shared" si="374"/>
        <v>0</v>
      </c>
      <c r="AB349" s="320">
        <f t="shared" si="352"/>
        <v>84896.16</v>
      </c>
      <c r="AC349" s="309">
        <f t="shared" si="353"/>
        <v>0</v>
      </c>
      <c r="AD349" s="319">
        <f t="shared" si="365"/>
        <v>0</v>
      </c>
      <c r="AE349" s="326">
        <f t="shared" si="360"/>
        <v>0</v>
      </c>
      <c r="AF349" s="320">
        <f t="shared" si="361"/>
        <v>84896.16</v>
      </c>
      <c r="AG349" s="173">
        <f t="shared" si="354"/>
        <v>84896.16</v>
      </c>
      <c r="AH349" s="309">
        <f t="shared" si="355"/>
        <v>0</v>
      </c>
      <c r="AI349" s="318">
        <f t="shared" si="372"/>
        <v>0</v>
      </c>
      <c r="AJ349" s="319">
        <f t="shared" si="372"/>
        <v>0</v>
      </c>
      <c r="AK349" s="319">
        <f t="shared" si="372"/>
        <v>0</v>
      </c>
      <c r="AL349" s="320">
        <f t="shared" si="356"/>
        <v>342662.35666666663</v>
      </c>
      <c r="AM349" s="309">
        <f t="shared" si="357"/>
        <v>0</v>
      </c>
      <c r="AN349" s="319">
        <f t="shared" si="362"/>
        <v>0</v>
      </c>
      <c r="AO349" s="319">
        <f t="shared" si="363"/>
        <v>0</v>
      </c>
      <c r="AP349" s="319">
        <f t="shared" si="358"/>
        <v>342662.35666666663</v>
      </c>
      <c r="AQ349" s="173">
        <f t="shared" si="346"/>
        <v>342662.35666666663</v>
      </c>
      <c r="AR349" s="309">
        <f t="shared" si="359"/>
        <v>0</v>
      </c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 s="7"/>
      <c r="BH349" s="7"/>
      <c r="BI349" s="7"/>
      <c r="BJ349" s="7"/>
      <c r="BK349" s="7"/>
      <c r="BL349" s="7"/>
      <c r="BN349" s="74"/>
    </row>
    <row r="350" spans="1:66" s="16" customFormat="1" ht="12" customHeight="1" x14ac:dyDescent="0.25">
      <c r="A350" s="187">
        <v>18237451</v>
      </c>
      <c r="B350" s="198" t="str">
        <f t="shared" si="369"/>
        <v>18237451</v>
      </c>
      <c r="C350" s="200" t="s">
        <v>1252</v>
      </c>
      <c r="D350" s="179" t="s">
        <v>158</v>
      </c>
      <c r="E350" s="179"/>
      <c r="F350" s="185">
        <v>43952</v>
      </c>
      <c r="G350" s="179"/>
      <c r="H350" s="181">
        <v>1281638.8600000001</v>
      </c>
      <c r="I350" s="181">
        <v>1177985.28</v>
      </c>
      <c r="J350" s="181">
        <v>1075863.58</v>
      </c>
      <c r="K350" s="181">
        <v>979528.06</v>
      </c>
      <c r="L350" s="181">
        <v>0</v>
      </c>
      <c r="M350" s="181">
        <v>-150928.12</v>
      </c>
      <c r="N350" s="181">
        <v>0</v>
      </c>
      <c r="O350" s="181">
        <v>0</v>
      </c>
      <c r="P350" s="181">
        <v>-4757.84</v>
      </c>
      <c r="Q350" s="181">
        <v>0</v>
      </c>
      <c r="R350" s="181">
        <v>0</v>
      </c>
      <c r="S350" s="181">
        <v>0</v>
      </c>
      <c r="T350" s="181">
        <v>0</v>
      </c>
      <c r="U350" s="181"/>
      <c r="V350" s="181">
        <f t="shared" si="351"/>
        <v>309875.8658333334</v>
      </c>
      <c r="W350" s="207"/>
      <c r="X350" s="408"/>
      <c r="Y350" s="409">
        <f t="shared" si="374"/>
        <v>0</v>
      </c>
      <c r="Z350" s="410">
        <f t="shared" si="374"/>
        <v>0</v>
      </c>
      <c r="AA350" s="410">
        <f t="shared" si="374"/>
        <v>0</v>
      </c>
      <c r="AB350" s="411">
        <f t="shared" si="352"/>
        <v>0</v>
      </c>
      <c r="AC350" s="412">
        <f t="shared" si="353"/>
        <v>0</v>
      </c>
      <c r="AD350" s="410">
        <f t="shared" si="365"/>
        <v>0</v>
      </c>
      <c r="AE350" s="413">
        <f t="shared" si="360"/>
        <v>0</v>
      </c>
      <c r="AF350" s="411">
        <f t="shared" si="361"/>
        <v>0</v>
      </c>
      <c r="AG350" s="414">
        <f t="shared" si="354"/>
        <v>0</v>
      </c>
      <c r="AH350" s="412">
        <f t="shared" si="355"/>
        <v>0</v>
      </c>
      <c r="AI350" s="415">
        <f t="shared" si="372"/>
        <v>0</v>
      </c>
      <c r="AJ350" s="410">
        <f t="shared" si="372"/>
        <v>0</v>
      </c>
      <c r="AK350" s="410">
        <f t="shared" si="372"/>
        <v>0</v>
      </c>
      <c r="AL350" s="411">
        <f t="shared" si="356"/>
        <v>309875.8658333334</v>
      </c>
      <c r="AM350" s="412">
        <f t="shared" si="357"/>
        <v>0</v>
      </c>
      <c r="AN350" s="410">
        <f t="shared" si="362"/>
        <v>0</v>
      </c>
      <c r="AO350" s="410">
        <f t="shared" si="363"/>
        <v>0</v>
      </c>
      <c r="AP350" s="410">
        <f t="shared" si="358"/>
        <v>309875.8658333334</v>
      </c>
      <c r="AQ350" s="414">
        <f t="shared" ref="AQ350" si="376">SUM(AN350:AP350)</f>
        <v>309875.8658333334</v>
      </c>
      <c r="AR350" s="412">
        <f t="shared" si="359"/>
        <v>0</v>
      </c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 s="7"/>
      <c r="BH350" s="7"/>
      <c r="BI350" s="7"/>
      <c r="BJ350" s="7"/>
      <c r="BK350" s="7"/>
      <c r="BL350" s="7"/>
      <c r="BN350" s="74"/>
    </row>
    <row r="351" spans="1:66" s="16" customFormat="1" ht="12" customHeight="1" x14ac:dyDescent="0.35">
      <c r="A351" s="124">
        <v>18237461</v>
      </c>
      <c r="B351" s="143" t="str">
        <f t="shared" si="369"/>
        <v>18237461</v>
      </c>
      <c r="C351" s="379" t="s">
        <v>1065</v>
      </c>
      <c r="D351" s="89" t="s">
        <v>158</v>
      </c>
      <c r="E351" s="89"/>
      <c r="F351" s="139">
        <v>43221</v>
      </c>
      <c r="G351" s="89"/>
      <c r="H351" s="75">
        <v>0</v>
      </c>
      <c r="I351" s="75">
        <v>0</v>
      </c>
      <c r="J351" s="75">
        <v>0</v>
      </c>
      <c r="K351" s="75">
        <v>0</v>
      </c>
      <c r="L351" s="75">
        <v>0</v>
      </c>
      <c r="M351" s="75">
        <v>332985.53999999998</v>
      </c>
      <c r="N351" s="75">
        <v>696795.68</v>
      </c>
      <c r="O351" s="75">
        <v>677953.64</v>
      </c>
      <c r="P351" s="75">
        <v>677953.64</v>
      </c>
      <c r="Q351" s="75">
        <v>689454.27</v>
      </c>
      <c r="R351" s="75">
        <v>689454.27</v>
      </c>
      <c r="S351" s="75">
        <v>2886303.97</v>
      </c>
      <c r="T351" s="75">
        <v>2606354.58</v>
      </c>
      <c r="U351" s="75"/>
      <c r="V351" s="75">
        <f t="shared" si="351"/>
        <v>662839.85833333328</v>
      </c>
      <c r="W351" s="108"/>
      <c r="X351" s="84"/>
      <c r="Y351" s="92">
        <f t="shared" si="374"/>
        <v>0</v>
      </c>
      <c r="Z351" s="319">
        <f t="shared" si="374"/>
        <v>0</v>
      </c>
      <c r="AA351" s="319">
        <f t="shared" si="374"/>
        <v>0</v>
      </c>
      <c r="AB351" s="320">
        <f t="shared" si="352"/>
        <v>2606354.58</v>
      </c>
      <c r="AC351" s="309">
        <f t="shared" si="353"/>
        <v>0</v>
      </c>
      <c r="AD351" s="319">
        <f t="shared" si="365"/>
        <v>0</v>
      </c>
      <c r="AE351" s="326">
        <f t="shared" si="360"/>
        <v>0</v>
      </c>
      <c r="AF351" s="320">
        <f t="shared" si="361"/>
        <v>2606354.58</v>
      </c>
      <c r="AG351" s="173">
        <f t="shared" si="354"/>
        <v>2606354.58</v>
      </c>
      <c r="AH351" s="309">
        <f t="shared" si="355"/>
        <v>0</v>
      </c>
      <c r="AI351" s="318">
        <f t="shared" si="372"/>
        <v>0</v>
      </c>
      <c r="AJ351" s="319">
        <f t="shared" si="372"/>
        <v>0</v>
      </c>
      <c r="AK351" s="319">
        <f t="shared" si="372"/>
        <v>0</v>
      </c>
      <c r="AL351" s="320">
        <f t="shared" si="356"/>
        <v>662839.85833333328</v>
      </c>
      <c r="AM351" s="309">
        <f t="shared" si="357"/>
        <v>0</v>
      </c>
      <c r="AN351" s="319">
        <f t="shared" si="362"/>
        <v>0</v>
      </c>
      <c r="AO351" s="319">
        <f t="shared" si="363"/>
        <v>0</v>
      </c>
      <c r="AP351" s="319">
        <f t="shared" si="358"/>
        <v>662839.85833333328</v>
      </c>
      <c r="AQ351" s="173">
        <f t="shared" ref="AQ351" si="377">SUM(AN351:AP351)</f>
        <v>662839.85833333328</v>
      </c>
      <c r="AR351" s="309">
        <f t="shared" si="359"/>
        <v>0</v>
      </c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 s="7"/>
      <c r="BH351" s="7"/>
      <c r="BI351" s="7"/>
      <c r="BJ351" s="7"/>
      <c r="BK351" s="7"/>
      <c r="BL351" s="7"/>
      <c r="BN351" s="74"/>
    </row>
    <row r="352" spans="1:66" s="16" customFormat="1" ht="12" customHeight="1" x14ac:dyDescent="0.35">
      <c r="A352" s="187">
        <v>18237471</v>
      </c>
      <c r="B352" s="198" t="str">
        <f t="shared" si="369"/>
        <v>18237471</v>
      </c>
      <c r="C352" s="199" t="s">
        <v>1157</v>
      </c>
      <c r="D352" s="179" t="s">
        <v>158</v>
      </c>
      <c r="E352" s="179"/>
      <c r="F352" s="185">
        <v>43586</v>
      </c>
      <c r="G352" s="179"/>
      <c r="H352" s="181">
        <v>2628126.59</v>
      </c>
      <c r="I352" s="181">
        <v>2417643.58</v>
      </c>
      <c r="J352" s="181">
        <v>2203783.7799999998</v>
      </c>
      <c r="K352" s="181">
        <v>2004056.89</v>
      </c>
      <c r="L352" s="181">
        <v>0</v>
      </c>
      <c r="M352" s="181">
        <v>-229419.89</v>
      </c>
      <c r="N352" s="181">
        <v>0</v>
      </c>
      <c r="O352" s="181">
        <v>0</v>
      </c>
      <c r="P352" s="181">
        <v>-16652.89</v>
      </c>
      <c r="Q352" s="181">
        <v>0</v>
      </c>
      <c r="R352" s="181">
        <v>0</v>
      </c>
      <c r="S352" s="181">
        <v>4386099.62</v>
      </c>
      <c r="T352" s="181">
        <v>3207009.44</v>
      </c>
      <c r="U352" s="181"/>
      <c r="V352" s="181">
        <f t="shared" si="351"/>
        <v>1140256.5920833333</v>
      </c>
      <c r="W352" s="207"/>
      <c r="X352" s="408"/>
      <c r="Y352" s="409">
        <f t="shared" si="374"/>
        <v>0</v>
      </c>
      <c r="Z352" s="410">
        <f t="shared" si="374"/>
        <v>0</v>
      </c>
      <c r="AA352" s="410">
        <f t="shared" si="374"/>
        <v>0</v>
      </c>
      <c r="AB352" s="411">
        <f t="shared" si="352"/>
        <v>3207009.44</v>
      </c>
      <c r="AC352" s="412">
        <f t="shared" si="353"/>
        <v>0</v>
      </c>
      <c r="AD352" s="410">
        <f t="shared" si="365"/>
        <v>0</v>
      </c>
      <c r="AE352" s="413">
        <f t="shared" si="360"/>
        <v>0</v>
      </c>
      <c r="AF352" s="411">
        <f t="shared" si="361"/>
        <v>3207009.44</v>
      </c>
      <c r="AG352" s="414">
        <f t="shared" si="354"/>
        <v>3207009.44</v>
      </c>
      <c r="AH352" s="412">
        <f t="shared" si="355"/>
        <v>0</v>
      </c>
      <c r="AI352" s="415">
        <f t="shared" si="372"/>
        <v>0</v>
      </c>
      <c r="AJ352" s="410">
        <f t="shared" si="372"/>
        <v>0</v>
      </c>
      <c r="AK352" s="410">
        <f t="shared" si="372"/>
        <v>0</v>
      </c>
      <c r="AL352" s="411">
        <f t="shared" si="356"/>
        <v>1140256.5920833333</v>
      </c>
      <c r="AM352" s="412">
        <f t="shared" si="357"/>
        <v>0</v>
      </c>
      <c r="AN352" s="410">
        <f t="shared" si="362"/>
        <v>0</v>
      </c>
      <c r="AO352" s="410">
        <f t="shared" si="363"/>
        <v>0</v>
      </c>
      <c r="AP352" s="410">
        <f t="shared" si="358"/>
        <v>1140256.5920833333</v>
      </c>
      <c r="AQ352" s="414">
        <f t="shared" ref="AQ352" si="378">SUM(AN352:AP352)</f>
        <v>1140256.5920833333</v>
      </c>
      <c r="AR352" s="412">
        <f t="shared" si="359"/>
        <v>0</v>
      </c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 s="7"/>
      <c r="BH352" s="7"/>
      <c r="BI352" s="7"/>
      <c r="BJ352" s="7"/>
      <c r="BK352" s="7"/>
      <c r="BL352" s="7"/>
      <c r="BN352" s="74"/>
    </row>
    <row r="353" spans="1:66" s="16" customFormat="1" ht="12" customHeight="1" x14ac:dyDescent="0.35">
      <c r="A353" s="187">
        <v>18237481</v>
      </c>
      <c r="B353" s="198" t="str">
        <f t="shared" si="369"/>
        <v>18237481</v>
      </c>
      <c r="C353" s="199" t="s">
        <v>1253</v>
      </c>
      <c r="D353" s="179" t="s">
        <v>158</v>
      </c>
      <c r="E353" s="179"/>
      <c r="F353" s="185">
        <v>43952</v>
      </c>
      <c r="G353" s="179"/>
      <c r="H353" s="181">
        <v>874527.94</v>
      </c>
      <c r="I353" s="181">
        <v>792763.36</v>
      </c>
      <c r="J353" s="181">
        <v>711156.3</v>
      </c>
      <c r="K353" s="181">
        <v>643300.32999999996</v>
      </c>
      <c r="L353" s="181">
        <v>0</v>
      </c>
      <c r="M353" s="181">
        <v>-79950.06</v>
      </c>
      <c r="N353" s="181">
        <v>0</v>
      </c>
      <c r="O353" s="181">
        <v>0</v>
      </c>
      <c r="P353" s="181">
        <v>-9937.94</v>
      </c>
      <c r="Q353" s="181">
        <v>0</v>
      </c>
      <c r="R353" s="181">
        <v>0</v>
      </c>
      <c r="S353" s="181">
        <v>2212840.2799999998</v>
      </c>
      <c r="T353" s="181">
        <v>1729223.3</v>
      </c>
      <c r="U353" s="181"/>
      <c r="V353" s="181">
        <f t="shared" si="351"/>
        <v>464337.32416666666</v>
      </c>
      <c r="W353" s="207"/>
      <c r="X353" s="408"/>
      <c r="Y353" s="409">
        <f t="shared" si="374"/>
        <v>0</v>
      </c>
      <c r="Z353" s="410">
        <f t="shared" si="374"/>
        <v>0</v>
      </c>
      <c r="AA353" s="410">
        <f t="shared" si="374"/>
        <v>0</v>
      </c>
      <c r="AB353" s="411">
        <f t="shared" si="352"/>
        <v>1729223.3</v>
      </c>
      <c r="AC353" s="412">
        <f t="shared" si="353"/>
        <v>0</v>
      </c>
      <c r="AD353" s="410">
        <f t="shared" si="365"/>
        <v>0</v>
      </c>
      <c r="AE353" s="413">
        <f t="shared" si="360"/>
        <v>0</v>
      </c>
      <c r="AF353" s="411">
        <f t="shared" si="361"/>
        <v>1729223.3</v>
      </c>
      <c r="AG353" s="414">
        <f t="shared" si="354"/>
        <v>1729223.3</v>
      </c>
      <c r="AH353" s="412">
        <f t="shared" si="355"/>
        <v>0</v>
      </c>
      <c r="AI353" s="415">
        <f t="shared" si="372"/>
        <v>0</v>
      </c>
      <c r="AJ353" s="410">
        <f t="shared" si="372"/>
        <v>0</v>
      </c>
      <c r="AK353" s="410">
        <f t="shared" si="372"/>
        <v>0</v>
      </c>
      <c r="AL353" s="411">
        <f t="shared" si="356"/>
        <v>464337.32416666666</v>
      </c>
      <c r="AM353" s="412">
        <f t="shared" si="357"/>
        <v>0</v>
      </c>
      <c r="AN353" s="410">
        <f t="shared" si="362"/>
        <v>0</v>
      </c>
      <c r="AO353" s="410">
        <f t="shared" si="363"/>
        <v>0</v>
      </c>
      <c r="AP353" s="410">
        <f t="shared" si="358"/>
        <v>464337.32416666666</v>
      </c>
      <c r="AQ353" s="414">
        <f t="shared" ref="AQ353" si="379">SUM(AN353:AP353)</f>
        <v>464337.32416666666</v>
      </c>
      <c r="AR353" s="412">
        <f t="shared" si="359"/>
        <v>0</v>
      </c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 s="7"/>
      <c r="BH353" s="7"/>
      <c r="BI353" s="7"/>
      <c r="BJ353" s="7"/>
      <c r="BK353" s="7"/>
      <c r="BL353" s="7"/>
      <c r="BN353" s="74"/>
    </row>
    <row r="354" spans="1:66" s="16" customFormat="1" ht="12" customHeight="1" x14ac:dyDescent="0.35">
      <c r="A354" s="124">
        <v>18237491</v>
      </c>
      <c r="B354" s="143" t="str">
        <f t="shared" si="369"/>
        <v>18237491</v>
      </c>
      <c r="C354" s="379" t="s">
        <v>1066</v>
      </c>
      <c r="D354" s="89" t="s">
        <v>158</v>
      </c>
      <c r="E354" s="89"/>
      <c r="F354" s="139">
        <v>43221</v>
      </c>
      <c r="G354" s="89"/>
      <c r="H354" s="75">
        <v>197010.28</v>
      </c>
      <c r="I354" s="75">
        <v>176977.02</v>
      </c>
      <c r="J354" s="75">
        <v>156515.66</v>
      </c>
      <c r="K354" s="75">
        <v>138210.43</v>
      </c>
      <c r="L354" s="75">
        <v>0</v>
      </c>
      <c r="M354" s="75">
        <v>-18551.400000000001</v>
      </c>
      <c r="N354" s="75">
        <v>0</v>
      </c>
      <c r="O354" s="75">
        <v>0</v>
      </c>
      <c r="P354" s="75">
        <v>-1480.11</v>
      </c>
      <c r="Q354" s="75">
        <v>0</v>
      </c>
      <c r="R354" s="75">
        <v>0</v>
      </c>
      <c r="S354" s="75">
        <v>2312394.86</v>
      </c>
      <c r="T354" s="75">
        <v>2033703.51</v>
      </c>
      <c r="U354" s="75"/>
      <c r="V354" s="75">
        <f t="shared" si="351"/>
        <v>323285.27958333335</v>
      </c>
      <c r="W354" s="108"/>
      <c r="X354" s="84"/>
      <c r="Y354" s="92">
        <f t="shared" si="374"/>
        <v>0</v>
      </c>
      <c r="Z354" s="319">
        <f t="shared" si="374"/>
        <v>0</v>
      </c>
      <c r="AA354" s="319">
        <f t="shared" si="374"/>
        <v>0</v>
      </c>
      <c r="AB354" s="320">
        <f t="shared" si="352"/>
        <v>2033703.51</v>
      </c>
      <c r="AC354" s="309">
        <f t="shared" si="353"/>
        <v>0</v>
      </c>
      <c r="AD354" s="319">
        <f t="shared" si="365"/>
        <v>0</v>
      </c>
      <c r="AE354" s="326">
        <f t="shared" si="360"/>
        <v>0</v>
      </c>
      <c r="AF354" s="320">
        <f t="shared" si="361"/>
        <v>2033703.51</v>
      </c>
      <c r="AG354" s="173">
        <f t="shared" si="354"/>
        <v>2033703.51</v>
      </c>
      <c r="AH354" s="309">
        <f t="shared" si="355"/>
        <v>0</v>
      </c>
      <c r="AI354" s="318">
        <f t="shared" si="372"/>
        <v>0</v>
      </c>
      <c r="AJ354" s="319">
        <f t="shared" si="372"/>
        <v>0</v>
      </c>
      <c r="AK354" s="319">
        <f t="shared" si="372"/>
        <v>0</v>
      </c>
      <c r="AL354" s="320">
        <f t="shared" si="356"/>
        <v>323285.27958333335</v>
      </c>
      <c r="AM354" s="309">
        <f t="shared" si="357"/>
        <v>0</v>
      </c>
      <c r="AN354" s="319">
        <f t="shared" si="362"/>
        <v>0</v>
      </c>
      <c r="AO354" s="319">
        <f t="shared" si="363"/>
        <v>0</v>
      </c>
      <c r="AP354" s="319">
        <f t="shared" si="358"/>
        <v>323285.27958333335</v>
      </c>
      <c r="AQ354" s="173">
        <f t="shared" ref="AQ354:AQ355" si="380">SUM(AN354:AP354)</f>
        <v>323285.27958333335</v>
      </c>
      <c r="AR354" s="309">
        <f t="shared" si="359"/>
        <v>0</v>
      </c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 s="7"/>
      <c r="BH354" s="7"/>
      <c r="BI354" s="7"/>
      <c r="BJ354" s="7"/>
      <c r="BK354" s="7"/>
      <c r="BL354" s="7"/>
      <c r="BN354" s="74"/>
    </row>
    <row r="355" spans="1:66" s="16" customFormat="1" ht="12" customHeight="1" x14ac:dyDescent="0.35">
      <c r="A355" s="124">
        <v>18237501</v>
      </c>
      <c r="B355" s="143" t="str">
        <f t="shared" si="369"/>
        <v>18237501</v>
      </c>
      <c r="C355" s="379" t="s">
        <v>1067</v>
      </c>
      <c r="D355" s="89" t="s">
        <v>158</v>
      </c>
      <c r="E355" s="89"/>
      <c r="F355" s="139">
        <v>43221</v>
      </c>
      <c r="G355" s="89"/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1397.03</v>
      </c>
      <c r="N355" s="75">
        <v>1397.83</v>
      </c>
      <c r="O355" s="75">
        <v>1397.83</v>
      </c>
      <c r="P355" s="75">
        <v>1397.83</v>
      </c>
      <c r="Q355" s="75">
        <v>1397.83</v>
      </c>
      <c r="R355" s="75">
        <v>1397.83</v>
      </c>
      <c r="S355" s="75">
        <v>0</v>
      </c>
      <c r="T355" s="75">
        <v>0</v>
      </c>
      <c r="U355" s="75"/>
      <c r="V355" s="75">
        <f t="shared" si="351"/>
        <v>698.84833333333336</v>
      </c>
      <c r="W355" s="108"/>
      <c r="X355" s="84"/>
      <c r="Y355" s="92">
        <f t="shared" si="374"/>
        <v>0</v>
      </c>
      <c r="Z355" s="319">
        <f t="shared" si="374"/>
        <v>0</v>
      </c>
      <c r="AA355" s="319">
        <f t="shared" si="374"/>
        <v>0</v>
      </c>
      <c r="AB355" s="320">
        <f t="shared" si="352"/>
        <v>0</v>
      </c>
      <c r="AC355" s="309">
        <f t="shared" si="353"/>
        <v>0</v>
      </c>
      <c r="AD355" s="319">
        <f t="shared" si="365"/>
        <v>0</v>
      </c>
      <c r="AE355" s="326">
        <f t="shared" si="360"/>
        <v>0</v>
      </c>
      <c r="AF355" s="320">
        <f t="shared" si="361"/>
        <v>0</v>
      </c>
      <c r="AG355" s="173">
        <f t="shared" si="354"/>
        <v>0</v>
      </c>
      <c r="AH355" s="309">
        <f t="shared" si="355"/>
        <v>0</v>
      </c>
      <c r="AI355" s="318">
        <f t="shared" ref="AI355:AK368" si="381">IF($D355=AI$5,$V355,0)</f>
        <v>0</v>
      </c>
      <c r="AJ355" s="319">
        <f t="shared" si="381"/>
        <v>0</v>
      </c>
      <c r="AK355" s="319">
        <f t="shared" si="381"/>
        <v>0</v>
      </c>
      <c r="AL355" s="320">
        <f t="shared" si="356"/>
        <v>698.84833333333336</v>
      </c>
      <c r="AM355" s="309">
        <f t="shared" si="357"/>
        <v>0</v>
      </c>
      <c r="AN355" s="319">
        <f t="shared" si="362"/>
        <v>0</v>
      </c>
      <c r="AO355" s="319">
        <f t="shared" si="363"/>
        <v>0</v>
      </c>
      <c r="AP355" s="319">
        <f t="shared" si="358"/>
        <v>698.84833333333336</v>
      </c>
      <c r="AQ355" s="173">
        <f t="shared" si="380"/>
        <v>698.84833333333336</v>
      </c>
      <c r="AR355" s="309">
        <f t="shared" si="359"/>
        <v>0</v>
      </c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 s="7"/>
      <c r="BH355" s="7"/>
      <c r="BI355" s="7"/>
      <c r="BJ355" s="7"/>
      <c r="BK355" s="7"/>
      <c r="BL355" s="7"/>
      <c r="BN355" s="74"/>
    </row>
    <row r="356" spans="1:66" s="16" customFormat="1" ht="12" customHeight="1" x14ac:dyDescent="0.25">
      <c r="A356" s="124">
        <v>18237502</v>
      </c>
      <c r="B356" s="143" t="str">
        <f t="shared" si="369"/>
        <v>18237502</v>
      </c>
      <c r="C356" s="93" t="s">
        <v>992</v>
      </c>
      <c r="D356" s="89" t="s">
        <v>158</v>
      </c>
      <c r="E356" s="89"/>
      <c r="F356" s="139">
        <v>43070</v>
      </c>
      <c r="G356" s="89"/>
      <c r="H356" s="75">
        <v>0</v>
      </c>
      <c r="I356" s="75">
        <v>0</v>
      </c>
      <c r="J356" s="75">
        <v>0</v>
      </c>
      <c r="K356" s="75">
        <v>0</v>
      </c>
      <c r="L356" s="75">
        <v>0</v>
      </c>
      <c r="M356" s="75">
        <v>0</v>
      </c>
      <c r="N356" s="75">
        <v>0</v>
      </c>
      <c r="O356" s="75">
        <v>0</v>
      </c>
      <c r="P356" s="75">
        <v>0</v>
      </c>
      <c r="Q356" s="75">
        <v>0</v>
      </c>
      <c r="R356" s="75">
        <v>0</v>
      </c>
      <c r="S356" s="75">
        <v>6944560.8499999996</v>
      </c>
      <c r="T356" s="75">
        <v>6461463.2300000004</v>
      </c>
      <c r="U356" s="75"/>
      <c r="V356" s="75">
        <f t="shared" si="351"/>
        <v>847941.03874999995</v>
      </c>
      <c r="W356" s="108"/>
      <c r="X356" s="84"/>
      <c r="Y356" s="92">
        <f t="shared" si="374"/>
        <v>0</v>
      </c>
      <c r="Z356" s="319">
        <f t="shared" si="374"/>
        <v>0</v>
      </c>
      <c r="AA356" s="319">
        <f t="shared" si="374"/>
        <v>0</v>
      </c>
      <c r="AB356" s="320">
        <f t="shared" si="352"/>
        <v>6461463.2300000004</v>
      </c>
      <c r="AC356" s="309">
        <f t="shared" si="353"/>
        <v>0</v>
      </c>
      <c r="AD356" s="319">
        <f t="shared" si="365"/>
        <v>0</v>
      </c>
      <c r="AE356" s="326">
        <f t="shared" si="360"/>
        <v>0</v>
      </c>
      <c r="AF356" s="320">
        <f t="shared" si="361"/>
        <v>6461463.2300000004</v>
      </c>
      <c r="AG356" s="173">
        <f t="shared" si="354"/>
        <v>6461463.2300000004</v>
      </c>
      <c r="AH356" s="309">
        <f t="shared" si="355"/>
        <v>0</v>
      </c>
      <c r="AI356" s="318">
        <f t="shared" si="381"/>
        <v>0</v>
      </c>
      <c r="AJ356" s="319">
        <f t="shared" si="381"/>
        <v>0</v>
      </c>
      <c r="AK356" s="319">
        <f t="shared" si="381"/>
        <v>0</v>
      </c>
      <c r="AL356" s="320">
        <f t="shared" si="356"/>
        <v>847941.03874999995</v>
      </c>
      <c r="AM356" s="309">
        <f t="shared" si="357"/>
        <v>0</v>
      </c>
      <c r="AN356" s="319">
        <f t="shared" si="362"/>
        <v>0</v>
      </c>
      <c r="AO356" s="319">
        <f t="shared" si="363"/>
        <v>0</v>
      </c>
      <c r="AP356" s="319">
        <f t="shared" si="358"/>
        <v>847941.03874999995</v>
      </c>
      <c r="AQ356" s="173">
        <f t="shared" si="346"/>
        <v>847941.03874999995</v>
      </c>
      <c r="AR356" s="309">
        <f t="shared" si="359"/>
        <v>0</v>
      </c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 s="7"/>
      <c r="BH356" s="7"/>
      <c r="BI356" s="7"/>
      <c r="BJ356" s="7"/>
      <c r="BK356" s="7"/>
      <c r="BL356" s="7"/>
      <c r="BN356" s="74"/>
    </row>
    <row r="357" spans="1:66" s="16" customFormat="1" ht="12" customHeight="1" x14ac:dyDescent="0.25">
      <c r="A357" s="122">
        <v>18238031</v>
      </c>
      <c r="B357" s="87" t="str">
        <f t="shared" si="369"/>
        <v>18238031</v>
      </c>
      <c r="C357" s="74" t="s">
        <v>740</v>
      </c>
      <c r="D357" s="89" t="s">
        <v>1276</v>
      </c>
      <c r="E357" s="89"/>
      <c r="F357" s="74"/>
      <c r="G357" s="89"/>
      <c r="H357" s="75">
        <v>13370997.41</v>
      </c>
      <c r="I357" s="75">
        <v>12033897.41</v>
      </c>
      <c r="J357" s="75">
        <v>10696796.41</v>
      </c>
      <c r="K357" s="75">
        <v>9359697.4100000001</v>
      </c>
      <c r="L357" s="75">
        <v>8022597.4100000001</v>
      </c>
      <c r="M357" s="75">
        <v>6685497.4100000001</v>
      </c>
      <c r="N357" s="75">
        <v>5348398.41</v>
      </c>
      <c r="O357" s="75">
        <v>4011298.41</v>
      </c>
      <c r="P357" s="75">
        <v>2674198.41</v>
      </c>
      <c r="Q357" s="75">
        <v>1337098.4099999999</v>
      </c>
      <c r="R357" s="75">
        <v>432852.9</v>
      </c>
      <c r="S357" s="75">
        <v>13133742.9</v>
      </c>
      <c r="T357" s="75">
        <v>11939766.9</v>
      </c>
      <c r="U357" s="75"/>
      <c r="V357" s="75">
        <f t="shared" si="351"/>
        <v>7199288.1370833321</v>
      </c>
      <c r="W357" s="108"/>
      <c r="X357" s="84"/>
      <c r="Y357" s="92">
        <f t="shared" si="374"/>
        <v>11939766.9</v>
      </c>
      <c r="Z357" s="319">
        <f t="shared" si="374"/>
        <v>0</v>
      </c>
      <c r="AA357" s="319">
        <f t="shared" si="374"/>
        <v>0</v>
      </c>
      <c r="AB357" s="320">
        <f t="shared" si="352"/>
        <v>0</v>
      </c>
      <c r="AC357" s="309">
        <f t="shared" si="353"/>
        <v>0</v>
      </c>
      <c r="AD357" s="319">
        <f t="shared" si="365"/>
        <v>0</v>
      </c>
      <c r="AE357" s="326">
        <f t="shared" si="360"/>
        <v>0</v>
      </c>
      <c r="AF357" s="320">
        <f t="shared" si="361"/>
        <v>0</v>
      </c>
      <c r="AG357" s="173">
        <f t="shared" si="354"/>
        <v>0</v>
      </c>
      <c r="AH357" s="309">
        <f t="shared" si="355"/>
        <v>0</v>
      </c>
      <c r="AI357" s="318">
        <f t="shared" si="381"/>
        <v>7199288.1370833321</v>
      </c>
      <c r="AJ357" s="319">
        <f t="shared" si="381"/>
        <v>0</v>
      </c>
      <c r="AK357" s="319">
        <f t="shared" si="381"/>
        <v>0</v>
      </c>
      <c r="AL357" s="320">
        <f t="shared" si="356"/>
        <v>0</v>
      </c>
      <c r="AM357" s="309">
        <f t="shared" si="357"/>
        <v>0</v>
      </c>
      <c r="AN357" s="319">
        <f t="shared" si="362"/>
        <v>0</v>
      </c>
      <c r="AO357" s="319">
        <f t="shared" si="363"/>
        <v>0</v>
      </c>
      <c r="AP357" s="319">
        <f t="shared" si="358"/>
        <v>0</v>
      </c>
      <c r="AQ357" s="173">
        <f t="shared" si="346"/>
        <v>0</v>
      </c>
      <c r="AR357" s="309">
        <f t="shared" si="359"/>
        <v>0</v>
      </c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 s="7"/>
      <c r="BH357" s="7"/>
      <c r="BI357" s="7"/>
      <c r="BJ357" s="7"/>
      <c r="BK357" s="7"/>
      <c r="BL357" s="7"/>
      <c r="BN357" s="74"/>
    </row>
    <row r="358" spans="1:66" s="16" customFormat="1" ht="12" customHeight="1" x14ac:dyDescent="0.25">
      <c r="A358" s="122">
        <v>18238032</v>
      </c>
      <c r="B358" s="87" t="str">
        <f t="shared" si="369"/>
        <v>18238032</v>
      </c>
      <c r="C358" s="74" t="s">
        <v>741</v>
      </c>
      <c r="D358" s="89" t="s">
        <v>1276</v>
      </c>
      <c r="E358" s="89"/>
      <c r="F358" s="74"/>
      <c r="G358" s="89"/>
      <c r="H358" s="75">
        <v>1802996.73</v>
      </c>
      <c r="I358" s="75">
        <v>1622696.73</v>
      </c>
      <c r="J358" s="75">
        <v>1442395.73</v>
      </c>
      <c r="K358" s="75">
        <v>1262096.73</v>
      </c>
      <c r="L358" s="75">
        <v>1081796.73</v>
      </c>
      <c r="M358" s="75">
        <v>901496.73</v>
      </c>
      <c r="N358" s="75">
        <v>721197.73</v>
      </c>
      <c r="O358" s="75">
        <v>540897.73</v>
      </c>
      <c r="P358" s="75">
        <v>360597.73</v>
      </c>
      <c r="Q358" s="75">
        <v>180297.73</v>
      </c>
      <c r="R358" s="75">
        <v>-297271.95</v>
      </c>
      <c r="S358" s="75">
        <v>4215227.05</v>
      </c>
      <c r="T358" s="75">
        <v>3832025.05</v>
      </c>
      <c r="U358" s="75"/>
      <c r="V358" s="75">
        <f t="shared" si="351"/>
        <v>1237411.6300000001</v>
      </c>
      <c r="W358" s="108"/>
      <c r="X358" s="84"/>
      <c r="Y358" s="92">
        <f t="shared" si="374"/>
        <v>3832025.05</v>
      </c>
      <c r="Z358" s="319">
        <f t="shared" si="374"/>
        <v>0</v>
      </c>
      <c r="AA358" s="319">
        <f t="shared" si="374"/>
        <v>0</v>
      </c>
      <c r="AB358" s="320">
        <f t="shared" si="352"/>
        <v>0</v>
      </c>
      <c r="AC358" s="309">
        <f t="shared" si="353"/>
        <v>0</v>
      </c>
      <c r="AD358" s="319">
        <f t="shared" si="365"/>
        <v>0</v>
      </c>
      <c r="AE358" s="326">
        <f t="shared" si="360"/>
        <v>0</v>
      </c>
      <c r="AF358" s="320">
        <f t="shared" si="361"/>
        <v>0</v>
      </c>
      <c r="AG358" s="173">
        <f t="shared" si="354"/>
        <v>0</v>
      </c>
      <c r="AH358" s="309">
        <f t="shared" si="355"/>
        <v>0</v>
      </c>
      <c r="AI358" s="318">
        <f t="shared" si="381"/>
        <v>1237411.6300000001</v>
      </c>
      <c r="AJ358" s="319">
        <f t="shared" si="381"/>
        <v>0</v>
      </c>
      <c r="AK358" s="319">
        <f t="shared" si="381"/>
        <v>0</v>
      </c>
      <c r="AL358" s="320">
        <f t="shared" si="356"/>
        <v>0</v>
      </c>
      <c r="AM358" s="309">
        <f t="shared" si="357"/>
        <v>0</v>
      </c>
      <c r="AN358" s="319">
        <f t="shared" si="362"/>
        <v>0</v>
      </c>
      <c r="AO358" s="319">
        <f t="shared" si="363"/>
        <v>0</v>
      </c>
      <c r="AP358" s="319">
        <f t="shared" si="358"/>
        <v>0</v>
      </c>
      <c r="AQ358" s="173">
        <f t="shared" si="346"/>
        <v>0</v>
      </c>
      <c r="AR358" s="309">
        <f t="shared" si="359"/>
        <v>0</v>
      </c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 s="7"/>
      <c r="BH358" s="7"/>
      <c r="BI358" s="7"/>
      <c r="BJ358" s="7"/>
      <c r="BK358" s="7"/>
      <c r="BL358" s="7"/>
      <c r="BN358" s="74"/>
    </row>
    <row r="359" spans="1:66" s="16" customFormat="1" ht="12" customHeight="1" x14ac:dyDescent="0.25">
      <c r="A359" s="122">
        <v>18238041</v>
      </c>
      <c r="B359" s="87" t="str">
        <f t="shared" si="369"/>
        <v>18238041</v>
      </c>
      <c r="C359" s="74" t="s">
        <v>742</v>
      </c>
      <c r="D359" s="89" t="s">
        <v>1276</v>
      </c>
      <c r="E359" s="89"/>
      <c r="F359" s="74"/>
      <c r="G359" s="89"/>
      <c r="H359" s="75">
        <v>8202664</v>
      </c>
      <c r="I359" s="75">
        <v>10184087</v>
      </c>
      <c r="J359" s="75">
        <v>10187234</v>
      </c>
      <c r="K359" s="75">
        <v>11908379</v>
      </c>
      <c r="L359" s="75">
        <v>13050932</v>
      </c>
      <c r="M359" s="75">
        <v>13992017</v>
      </c>
      <c r="N359" s="75">
        <v>13894867</v>
      </c>
      <c r="O359" s="75">
        <v>14236377</v>
      </c>
      <c r="P359" s="75">
        <v>14390142</v>
      </c>
      <c r="Q359" s="75">
        <v>14857087</v>
      </c>
      <c r="R359" s="75">
        <v>16514323</v>
      </c>
      <c r="S359" s="75">
        <v>4418148</v>
      </c>
      <c r="T359" s="75">
        <v>5481346</v>
      </c>
      <c r="U359" s="75"/>
      <c r="V359" s="75">
        <f t="shared" si="351"/>
        <v>12039633.166666666</v>
      </c>
      <c r="W359" s="108"/>
      <c r="X359" s="84"/>
      <c r="Y359" s="92">
        <f t="shared" ref="Y359:AA370" si="382">IF($D359=Y$5,$T359,0)</f>
        <v>5481346</v>
      </c>
      <c r="Z359" s="319">
        <f t="shared" si="382"/>
        <v>0</v>
      </c>
      <c r="AA359" s="319">
        <f t="shared" si="382"/>
        <v>0</v>
      </c>
      <c r="AB359" s="320">
        <f t="shared" si="352"/>
        <v>0</v>
      </c>
      <c r="AC359" s="309">
        <f t="shared" si="353"/>
        <v>0</v>
      </c>
      <c r="AD359" s="319">
        <f t="shared" si="365"/>
        <v>0</v>
      </c>
      <c r="AE359" s="326">
        <f t="shared" si="360"/>
        <v>0</v>
      </c>
      <c r="AF359" s="320">
        <f t="shared" si="361"/>
        <v>0</v>
      </c>
      <c r="AG359" s="173">
        <f t="shared" si="354"/>
        <v>0</v>
      </c>
      <c r="AH359" s="309">
        <f t="shared" si="355"/>
        <v>0</v>
      </c>
      <c r="AI359" s="318">
        <f t="shared" si="381"/>
        <v>12039633.166666666</v>
      </c>
      <c r="AJ359" s="319">
        <f t="shared" si="381"/>
        <v>0</v>
      </c>
      <c r="AK359" s="319">
        <f t="shared" si="381"/>
        <v>0</v>
      </c>
      <c r="AL359" s="320">
        <f t="shared" si="356"/>
        <v>0</v>
      </c>
      <c r="AM359" s="309">
        <f t="shared" si="357"/>
        <v>0</v>
      </c>
      <c r="AN359" s="319">
        <f t="shared" si="362"/>
        <v>0</v>
      </c>
      <c r="AO359" s="319">
        <f t="shared" si="363"/>
        <v>0</v>
      </c>
      <c r="AP359" s="319">
        <f t="shared" si="358"/>
        <v>0</v>
      </c>
      <c r="AQ359" s="173">
        <f t="shared" si="346"/>
        <v>0</v>
      </c>
      <c r="AR359" s="309">
        <f t="shared" si="359"/>
        <v>0</v>
      </c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 s="7"/>
      <c r="BH359" s="7"/>
      <c r="BI359" s="7"/>
      <c r="BJ359" s="7"/>
      <c r="BK359" s="7"/>
      <c r="BL359" s="7"/>
      <c r="BN359" s="74"/>
    </row>
    <row r="360" spans="1:66" s="16" customFormat="1" ht="12" customHeight="1" x14ac:dyDescent="0.25">
      <c r="A360" s="122">
        <v>18238042</v>
      </c>
      <c r="B360" s="87" t="str">
        <f t="shared" si="369"/>
        <v>18238042</v>
      </c>
      <c r="C360" s="74" t="s">
        <v>743</v>
      </c>
      <c r="D360" s="89" t="s">
        <v>1276</v>
      </c>
      <c r="E360" s="89"/>
      <c r="F360" s="74"/>
      <c r="G360" s="89"/>
      <c r="H360" s="75">
        <v>714883</v>
      </c>
      <c r="I360" s="75">
        <v>1961819</v>
      </c>
      <c r="J360" s="75">
        <v>3739370</v>
      </c>
      <c r="K360" s="75">
        <v>5026774</v>
      </c>
      <c r="L360" s="75">
        <v>5701407</v>
      </c>
      <c r="M360" s="75">
        <v>5575842</v>
      </c>
      <c r="N360" s="75">
        <v>4895702</v>
      </c>
      <c r="O360" s="75">
        <v>4558723</v>
      </c>
      <c r="P360" s="75">
        <v>4078741</v>
      </c>
      <c r="Q360" s="75">
        <v>3851371</v>
      </c>
      <c r="R360" s="75">
        <v>4393688</v>
      </c>
      <c r="S360" s="75">
        <v>587719</v>
      </c>
      <c r="T360" s="75">
        <v>2053145</v>
      </c>
      <c r="U360" s="75"/>
      <c r="V360" s="75">
        <f t="shared" si="351"/>
        <v>3812930.8333333335</v>
      </c>
      <c r="W360" s="108"/>
      <c r="X360" s="84"/>
      <c r="Y360" s="92">
        <f t="shared" si="382"/>
        <v>2053145</v>
      </c>
      <c r="Z360" s="319">
        <f t="shared" si="382"/>
        <v>0</v>
      </c>
      <c r="AA360" s="319">
        <f t="shared" si="382"/>
        <v>0</v>
      </c>
      <c r="AB360" s="320">
        <f t="shared" si="352"/>
        <v>0</v>
      </c>
      <c r="AC360" s="309">
        <f t="shared" si="353"/>
        <v>0</v>
      </c>
      <c r="AD360" s="319">
        <f t="shared" si="365"/>
        <v>0</v>
      </c>
      <c r="AE360" s="326">
        <f t="shared" si="360"/>
        <v>0</v>
      </c>
      <c r="AF360" s="320">
        <f t="shared" si="361"/>
        <v>0</v>
      </c>
      <c r="AG360" s="173">
        <f t="shared" si="354"/>
        <v>0</v>
      </c>
      <c r="AH360" s="309">
        <f t="shared" si="355"/>
        <v>0</v>
      </c>
      <c r="AI360" s="318">
        <f t="shared" si="381"/>
        <v>3812930.8333333335</v>
      </c>
      <c r="AJ360" s="319">
        <f t="shared" si="381"/>
        <v>0</v>
      </c>
      <c r="AK360" s="319">
        <f t="shared" si="381"/>
        <v>0</v>
      </c>
      <c r="AL360" s="320">
        <f t="shared" si="356"/>
        <v>0</v>
      </c>
      <c r="AM360" s="309">
        <f t="shared" si="357"/>
        <v>0</v>
      </c>
      <c r="AN360" s="319">
        <f t="shared" si="362"/>
        <v>0</v>
      </c>
      <c r="AO360" s="319">
        <f t="shared" si="363"/>
        <v>0</v>
      </c>
      <c r="AP360" s="319">
        <f t="shared" si="358"/>
        <v>0</v>
      </c>
      <c r="AQ360" s="173">
        <f t="shared" si="346"/>
        <v>0</v>
      </c>
      <c r="AR360" s="309">
        <f t="shared" si="359"/>
        <v>0</v>
      </c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 s="7"/>
      <c r="BH360" s="7"/>
      <c r="BI360" s="7"/>
      <c r="BJ360" s="7"/>
      <c r="BK360" s="7"/>
      <c r="BL360" s="7"/>
      <c r="BN360" s="74"/>
    </row>
    <row r="361" spans="1:66" s="16" customFormat="1" ht="12" customHeight="1" x14ac:dyDescent="0.25">
      <c r="A361" s="122">
        <v>18238141</v>
      </c>
      <c r="B361" s="87" t="str">
        <f t="shared" si="369"/>
        <v>18238141</v>
      </c>
      <c r="C361" s="89" t="s">
        <v>748</v>
      </c>
      <c r="D361" s="89" t="s">
        <v>158</v>
      </c>
      <c r="E361" s="89"/>
      <c r="F361" s="89"/>
      <c r="G361" s="89"/>
      <c r="H361" s="75">
        <v>2256668.2799999998</v>
      </c>
      <c r="I361" s="75">
        <v>2256668.2799999998</v>
      </c>
      <c r="J361" s="75">
        <v>2256668.2799999998</v>
      </c>
      <c r="K361" s="75">
        <v>0</v>
      </c>
      <c r="L361" s="75">
        <v>0</v>
      </c>
      <c r="M361" s="75">
        <v>434048.31</v>
      </c>
      <c r="N361" s="75">
        <v>2892451.99</v>
      </c>
      <c r="O361" s="75">
        <v>4649340.95</v>
      </c>
      <c r="P361" s="75">
        <v>4649340.95</v>
      </c>
      <c r="Q361" s="75">
        <v>0</v>
      </c>
      <c r="R361" s="75">
        <v>2165523.23</v>
      </c>
      <c r="S361" s="75">
        <v>2165523.23</v>
      </c>
      <c r="T361" s="75">
        <v>0</v>
      </c>
      <c r="U361" s="75"/>
      <c r="V361" s="75">
        <f t="shared" si="351"/>
        <v>1883158.28</v>
      </c>
      <c r="W361" s="108"/>
      <c r="X361" s="84"/>
      <c r="Y361" s="92">
        <f t="shared" si="382"/>
        <v>0</v>
      </c>
      <c r="Z361" s="319">
        <f t="shared" si="382"/>
        <v>0</v>
      </c>
      <c r="AA361" s="319">
        <f t="shared" si="382"/>
        <v>0</v>
      </c>
      <c r="AB361" s="320">
        <f t="shared" si="352"/>
        <v>0</v>
      </c>
      <c r="AC361" s="309">
        <f t="shared" si="353"/>
        <v>0</v>
      </c>
      <c r="AD361" s="319">
        <f t="shared" si="365"/>
        <v>0</v>
      </c>
      <c r="AE361" s="326">
        <f t="shared" si="360"/>
        <v>0</v>
      </c>
      <c r="AF361" s="320">
        <f t="shared" si="361"/>
        <v>0</v>
      </c>
      <c r="AG361" s="173">
        <f t="shared" si="354"/>
        <v>0</v>
      </c>
      <c r="AH361" s="309">
        <f t="shared" si="355"/>
        <v>0</v>
      </c>
      <c r="AI361" s="318">
        <f t="shared" si="381"/>
        <v>0</v>
      </c>
      <c r="AJ361" s="319">
        <f t="shared" si="381"/>
        <v>0</v>
      </c>
      <c r="AK361" s="319">
        <f t="shared" si="381"/>
        <v>0</v>
      </c>
      <c r="AL361" s="320">
        <f t="shared" si="356"/>
        <v>1883158.28</v>
      </c>
      <c r="AM361" s="309">
        <f t="shared" si="357"/>
        <v>0</v>
      </c>
      <c r="AN361" s="319">
        <f t="shared" si="362"/>
        <v>0</v>
      </c>
      <c r="AO361" s="319">
        <f t="shared" si="363"/>
        <v>0</v>
      </c>
      <c r="AP361" s="319">
        <f t="shared" si="358"/>
        <v>1883158.28</v>
      </c>
      <c r="AQ361" s="173">
        <f t="shared" si="346"/>
        <v>1883158.28</v>
      </c>
      <c r="AR361" s="309">
        <f t="shared" si="359"/>
        <v>0</v>
      </c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 s="7"/>
      <c r="BH361" s="7"/>
      <c r="BI361" s="7"/>
      <c r="BJ361" s="7"/>
      <c r="BK361" s="7"/>
      <c r="BL361" s="7"/>
      <c r="BN361" s="74"/>
    </row>
    <row r="362" spans="1:66" s="16" customFormat="1" ht="12" customHeight="1" x14ac:dyDescent="0.25">
      <c r="A362" s="122">
        <v>18238142</v>
      </c>
      <c r="B362" s="87" t="str">
        <f t="shared" si="369"/>
        <v>18238142</v>
      </c>
      <c r="C362" s="89" t="s">
        <v>749</v>
      </c>
      <c r="D362" s="89" t="s">
        <v>158</v>
      </c>
      <c r="E362" s="89"/>
      <c r="F362" s="89"/>
      <c r="G362" s="89"/>
      <c r="H362" s="75">
        <v>3359623.98</v>
      </c>
      <c r="I362" s="75">
        <v>3359623.98</v>
      </c>
      <c r="J362" s="75">
        <v>3359623.98</v>
      </c>
      <c r="K362" s="75">
        <v>4622511.24</v>
      </c>
      <c r="L362" s="75">
        <v>6560203.5800000001</v>
      </c>
      <c r="M362" s="75">
        <v>7265696.5300000003</v>
      </c>
      <c r="N362" s="75">
        <v>13065205.890000001</v>
      </c>
      <c r="O362" s="75">
        <v>16448160.689999999</v>
      </c>
      <c r="P362" s="75">
        <v>16448160.689999999</v>
      </c>
      <c r="Q362" s="75">
        <v>12834007.560000001</v>
      </c>
      <c r="R362" s="75">
        <v>17386399.079999998</v>
      </c>
      <c r="S362" s="75">
        <v>4321193.1900000004</v>
      </c>
      <c r="T362" s="75">
        <v>5426517.1500000004</v>
      </c>
      <c r="U362" s="75"/>
      <c r="V362" s="75">
        <f t="shared" si="351"/>
        <v>9171988.0812499989</v>
      </c>
      <c r="W362" s="108"/>
      <c r="X362" s="84"/>
      <c r="Y362" s="92">
        <f t="shared" si="382"/>
        <v>0</v>
      </c>
      <c r="Z362" s="319">
        <f t="shared" si="382"/>
        <v>0</v>
      </c>
      <c r="AA362" s="319">
        <f t="shared" si="382"/>
        <v>0</v>
      </c>
      <c r="AB362" s="320">
        <f t="shared" si="352"/>
        <v>5426517.1500000004</v>
      </c>
      <c r="AC362" s="309">
        <f t="shared" si="353"/>
        <v>0</v>
      </c>
      <c r="AD362" s="319">
        <f t="shared" si="365"/>
        <v>0</v>
      </c>
      <c r="AE362" s="326">
        <f t="shared" si="360"/>
        <v>0</v>
      </c>
      <c r="AF362" s="320">
        <f t="shared" si="361"/>
        <v>5426517.1500000004</v>
      </c>
      <c r="AG362" s="173">
        <f t="shared" si="354"/>
        <v>5426517.1500000004</v>
      </c>
      <c r="AH362" s="309">
        <f t="shared" si="355"/>
        <v>0</v>
      </c>
      <c r="AI362" s="318">
        <f t="shared" si="381"/>
        <v>0</v>
      </c>
      <c r="AJ362" s="319">
        <f t="shared" si="381"/>
        <v>0</v>
      </c>
      <c r="AK362" s="319">
        <f t="shared" si="381"/>
        <v>0</v>
      </c>
      <c r="AL362" s="320">
        <f t="shared" si="356"/>
        <v>9171988.0812499989</v>
      </c>
      <c r="AM362" s="309">
        <f t="shared" si="357"/>
        <v>0</v>
      </c>
      <c r="AN362" s="319">
        <f t="shared" si="362"/>
        <v>0</v>
      </c>
      <c r="AO362" s="319">
        <f t="shared" si="363"/>
        <v>0</v>
      </c>
      <c r="AP362" s="319">
        <f t="shared" si="358"/>
        <v>9171988.0812499989</v>
      </c>
      <c r="AQ362" s="173">
        <f t="shared" si="346"/>
        <v>9171988.0812499989</v>
      </c>
      <c r="AR362" s="309">
        <f t="shared" si="359"/>
        <v>0</v>
      </c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 s="7"/>
      <c r="BH362" s="7"/>
      <c r="BI362" s="7"/>
      <c r="BJ362" s="7"/>
      <c r="BK362" s="7"/>
      <c r="BL362" s="7"/>
      <c r="BN362" s="74"/>
    </row>
    <row r="363" spans="1:66" s="16" customFormat="1" ht="12" customHeight="1" x14ac:dyDescent="0.25">
      <c r="A363" s="122">
        <v>18238161</v>
      </c>
      <c r="B363" s="87" t="str">
        <f t="shared" si="369"/>
        <v>18238161</v>
      </c>
      <c r="C363" s="89" t="s">
        <v>750</v>
      </c>
      <c r="D363" s="89" t="s">
        <v>158</v>
      </c>
      <c r="E363" s="89"/>
      <c r="F363" s="89"/>
      <c r="G363" s="89"/>
      <c r="H363" s="75">
        <v>203211.49</v>
      </c>
      <c r="I363" s="75">
        <v>221554.21</v>
      </c>
      <c r="J363" s="75">
        <v>235775.93</v>
      </c>
      <c r="K363" s="75">
        <v>247226.03</v>
      </c>
      <c r="L363" s="75">
        <v>256462.03</v>
      </c>
      <c r="M363" s="75">
        <v>263611.42</v>
      </c>
      <c r="N363" s="75">
        <v>273167.23</v>
      </c>
      <c r="O363" s="75">
        <v>286450.73</v>
      </c>
      <c r="P363" s="75">
        <v>296412.59000000003</v>
      </c>
      <c r="Q363" s="75">
        <v>296803.20000000001</v>
      </c>
      <c r="R363" s="75">
        <v>296803.20000000001</v>
      </c>
      <c r="S363" s="75">
        <v>24056.07</v>
      </c>
      <c r="T363" s="75">
        <v>11872.45</v>
      </c>
      <c r="U363" s="75"/>
      <c r="V363" s="75">
        <f t="shared" si="351"/>
        <v>233822.05083333337</v>
      </c>
      <c r="W363" s="108"/>
      <c r="X363" s="84"/>
      <c r="Y363" s="92">
        <f t="shared" si="382"/>
        <v>0</v>
      </c>
      <c r="Z363" s="319">
        <f t="shared" si="382"/>
        <v>0</v>
      </c>
      <c r="AA363" s="319">
        <f t="shared" si="382"/>
        <v>0</v>
      </c>
      <c r="AB363" s="320">
        <f t="shared" si="352"/>
        <v>11872.45</v>
      </c>
      <c r="AC363" s="309">
        <f t="shared" si="353"/>
        <v>0</v>
      </c>
      <c r="AD363" s="319">
        <f t="shared" si="365"/>
        <v>0</v>
      </c>
      <c r="AE363" s="326">
        <f t="shared" si="360"/>
        <v>0</v>
      </c>
      <c r="AF363" s="320">
        <f t="shared" si="361"/>
        <v>11872.45</v>
      </c>
      <c r="AG363" s="173">
        <f t="shared" si="354"/>
        <v>11872.45</v>
      </c>
      <c r="AH363" s="309">
        <f t="shared" si="355"/>
        <v>0</v>
      </c>
      <c r="AI363" s="318">
        <f t="shared" si="381"/>
        <v>0</v>
      </c>
      <c r="AJ363" s="319">
        <f t="shared" si="381"/>
        <v>0</v>
      </c>
      <c r="AK363" s="319">
        <f t="shared" si="381"/>
        <v>0</v>
      </c>
      <c r="AL363" s="320">
        <f t="shared" si="356"/>
        <v>233822.05083333337</v>
      </c>
      <c r="AM363" s="309">
        <f t="shared" si="357"/>
        <v>0</v>
      </c>
      <c r="AN363" s="319">
        <f t="shared" si="362"/>
        <v>0</v>
      </c>
      <c r="AO363" s="319">
        <f t="shared" si="363"/>
        <v>0</v>
      </c>
      <c r="AP363" s="319">
        <f t="shared" si="358"/>
        <v>233822.05083333337</v>
      </c>
      <c r="AQ363" s="173">
        <f t="shared" si="346"/>
        <v>233822.05083333337</v>
      </c>
      <c r="AR363" s="309">
        <f t="shared" si="359"/>
        <v>0</v>
      </c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 s="7"/>
      <c r="BH363" s="7"/>
      <c r="BI363" s="7"/>
      <c r="BJ363" s="7"/>
      <c r="BK363" s="7"/>
      <c r="BL363" s="7"/>
      <c r="BN363" s="74"/>
    </row>
    <row r="364" spans="1:66" s="16" customFormat="1" ht="12" customHeight="1" x14ac:dyDescent="0.25">
      <c r="A364" s="122">
        <v>18238162</v>
      </c>
      <c r="B364" s="87" t="str">
        <f t="shared" si="369"/>
        <v>18238162</v>
      </c>
      <c r="C364" s="89" t="s">
        <v>751</v>
      </c>
      <c r="D364" s="89" t="s">
        <v>158</v>
      </c>
      <c r="E364" s="89"/>
      <c r="F364" s="89"/>
      <c r="G364" s="89"/>
      <c r="H364" s="75">
        <v>243449.99</v>
      </c>
      <c r="I364" s="75">
        <v>267557.65999999997</v>
      </c>
      <c r="J364" s="75">
        <v>289928.75</v>
      </c>
      <c r="K364" s="75">
        <v>314573.76</v>
      </c>
      <c r="L364" s="75">
        <v>342660.1</v>
      </c>
      <c r="M364" s="75">
        <v>372706.14</v>
      </c>
      <c r="N364" s="75">
        <v>409287.92</v>
      </c>
      <c r="O364" s="75">
        <v>455797.67</v>
      </c>
      <c r="P364" s="75">
        <v>500716.85</v>
      </c>
      <c r="Q364" s="75">
        <v>538326.35</v>
      </c>
      <c r="R364" s="75">
        <v>579052.07999999996</v>
      </c>
      <c r="S364" s="75">
        <v>215050.87</v>
      </c>
      <c r="T364" s="75">
        <v>260471.64</v>
      </c>
      <c r="U364" s="75"/>
      <c r="V364" s="75">
        <f t="shared" ref="V364:V432" si="383">(H364+T364+SUM(I364:S364)*2)/24</f>
        <v>378134.91375000007</v>
      </c>
      <c r="W364" s="108"/>
      <c r="X364" s="84"/>
      <c r="Y364" s="92">
        <f t="shared" si="382"/>
        <v>0</v>
      </c>
      <c r="Z364" s="319">
        <f t="shared" si="382"/>
        <v>0</v>
      </c>
      <c r="AA364" s="319">
        <f t="shared" si="382"/>
        <v>0</v>
      </c>
      <c r="AB364" s="320">
        <f t="shared" si="352"/>
        <v>260471.64</v>
      </c>
      <c r="AC364" s="309">
        <f t="shared" si="353"/>
        <v>0</v>
      </c>
      <c r="AD364" s="319">
        <f t="shared" si="365"/>
        <v>0</v>
      </c>
      <c r="AE364" s="326">
        <f t="shared" si="360"/>
        <v>0</v>
      </c>
      <c r="AF364" s="320">
        <f t="shared" si="361"/>
        <v>260471.64</v>
      </c>
      <c r="AG364" s="173">
        <f t="shared" si="354"/>
        <v>260471.64</v>
      </c>
      <c r="AH364" s="309">
        <f t="shared" si="355"/>
        <v>0</v>
      </c>
      <c r="AI364" s="318">
        <f t="shared" si="381"/>
        <v>0</v>
      </c>
      <c r="AJ364" s="319">
        <f t="shared" si="381"/>
        <v>0</v>
      </c>
      <c r="AK364" s="319">
        <f t="shared" si="381"/>
        <v>0</v>
      </c>
      <c r="AL364" s="320">
        <f t="shared" si="356"/>
        <v>378134.91375000007</v>
      </c>
      <c r="AM364" s="309">
        <f t="shared" si="357"/>
        <v>0</v>
      </c>
      <c r="AN364" s="319">
        <f t="shared" si="362"/>
        <v>0</v>
      </c>
      <c r="AO364" s="319">
        <f t="shared" si="363"/>
        <v>0</v>
      </c>
      <c r="AP364" s="319">
        <f t="shared" si="358"/>
        <v>378134.91375000007</v>
      </c>
      <c r="AQ364" s="173">
        <f t="shared" si="346"/>
        <v>378134.91375000007</v>
      </c>
      <c r="AR364" s="309">
        <f t="shared" si="359"/>
        <v>0</v>
      </c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 s="7"/>
      <c r="BH364" s="7"/>
      <c r="BI364" s="7"/>
      <c r="BJ364" s="7"/>
      <c r="BK364" s="7"/>
      <c r="BL364" s="7"/>
      <c r="BN364" s="74"/>
    </row>
    <row r="365" spans="1:66" s="16" customFormat="1" ht="12" customHeight="1" x14ac:dyDescent="0.25">
      <c r="A365" s="122">
        <v>18238181</v>
      </c>
      <c r="B365" s="87" t="str">
        <f t="shared" si="369"/>
        <v>18238181</v>
      </c>
      <c r="C365" s="89" t="s">
        <v>780</v>
      </c>
      <c r="D365" s="89" t="s">
        <v>158</v>
      </c>
      <c r="E365" s="89"/>
      <c r="F365" s="89"/>
      <c r="G365" s="89"/>
      <c r="H365" s="75">
        <v>1781499.79</v>
      </c>
      <c r="I365" s="75">
        <v>2197774.96</v>
      </c>
      <c r="J365" s="75">
        <v>2346625.2999999998</v>
      </c>
      <c r="K365" s="75">
        <v>2607256.5099999998</v>
      </c>
      <c r="L365" s="75">
        <v>3532380.86</v>
      </c>
      <c r="M365" s="75">
        <v>3683994.14</v>
      </c>
      <c r="N365" s="75">
        <v>4538930.1900000004</v>
      </c>
      <c r="O365" s="75">
        <v>4069866.88</v>
      </c>
      <c r="P365" s="75">
        <v>4412014.7300000004</v>
      </c>
      <c r="Q365" s="75">
        <v>4308687.4000000004</v>
      </c>
      <c r="R365" s="75">
        <v>5247650.1900000004</v>
      </c>
      <c r="S365" s="75">
        <v>3706969.02</v>
      </c>
      <c r="T365" s="75">
        <v>3785766.71</v>
      </c>
      <c r="U365" s="75"/>
      <c r="V365" s="75">
        <f t="shared" si="383"/>
        <v>3619648.6191666666</v>
      </c>
      <c r="W365" s="108"/>
      <c r="X365" s="84"/>
      <c r="Y365" s="92">
        <f t="shared" si="382"/>
        <v>0</v>
      </c>
      <c r="Z365" s="319">
        <f t="shared" si="382"/>
        <v>0</v>
      </c>
      <c r="AA365" s="319">
        <f t="shared" si="382"/>
        <v>0</v>
      </c>
      <c r="AB365" s="320">
        <f t="shared" ref="AB365:AB432" si="384">T365-SUM(Y365:AA365)</f>
        <v>3785766.71</v>
      </c>
      <c r="AC365" s="309">
        <f t="shared" ref="AC365:AC432" si="385">T365-SUM(Y365:AA365)-AB365</f>
        <v>0</v>
      </c>
      <c r="AD365" s="319">
        <f t="shared" si="365"/>
        <v>0</v>
      </c>
      <c r="AE365" s="326">
        <f t="shared" si="360"/>
        <v>0</v>
      </c>
      <c r="AF365" s="320">
        <f t="shared" si="361"/>
        <v>3785766.71</v>
      </c>
      <c r="AG365" s="173">
        <f t="shared" ref="AG365:AG432" si="386">SUM(AD365:AF365)</f>
        <v>3785766.71</v>
      </c>
      <c r="AH365" s="309">
        <f t="shared" ref="AH365:AH432" si="387">AG365-AB365</f>
        <v>0</v>
      </c>
      <c r="AI365" s="318">
        <f t="shared" si="381"/>
        <v>0</v>
      </c>
      <c r="AJ365" s="319">
        <f t="shared" si="381"/>
        <v>0</v>
      </c>
      <c r="AK365" s="319">
        <f t="shared" si="381"/>
        <v>0</v>
      </c>
      <c r="AL365" s="320">
        <f t="shared" ref="AL365:AL432" si="388">V365-SUM(AI365:AK365)</f>
        <v>3619648.6191666666</v>
      </c>
      <c r="AM365" s="309">
        <f t="shared" ref="AM365:AM432" si="389">V365-SUM(AI365:AK365)-AL365</f>
        <v>0</v>
      </c>
      <c r="AN365" s="319">
        <f t="shared" si="362"/>
        <v>0</v>
      </c>
      <c r="AO365" s="319">
        <f t="shared" si="363"/>
        <v>0</v>
      </c>
      <c r="AP365" s="319">
        <f t="shared" ref="AP365:AP432" si="390">IF($D365=AP$5,$V365,IF($D365=AP$4, $V365*$AL$2,0))</f>
        <v>3619648.6191666666</v>
      </c>
      <c r="AQ365" s="173">
        <f t="shared" si="346"/>
        <v>3619648.6191666666</v>
      </c>
      <c r="AR365" s="309">
        <f t="shared" ref="AR365:AR432" si="391">AQ365-AL365</f>
        <v>0</v>
      </c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 s="7"/>
      <c r="BH365" s="7"/>
      <c r="BI365" s="7"/>
      <c r="BJ365" s="7"/>
      <c r="BK365" s="7"/>
      <c r="BL365" s="7"/>
      <c r="BN365" s="74"/>
    </row>
    <row r="366" spans="1:66" s="16" customFormat="1" ht="12" customHeight="1" x14ac:dyDescent="0.25">
      <c r="A366" s="122">
        <v>18238191</v>
      </c>
      <c r="B366" s="87" t="str">
        <f t="shared" si="369"/>
        <v>18238191</v>
      </c>
      <c r="C366" s="89" t="s">
        <v>781</v>
      </c>
      <c r="D366" s="89" t="s">
        <v>158</v>
      </c>
      <c r="E366" s="89"/>
      <c r="F366" s="89"/>
      <c r="G366" s="89"/>
      <c r="H366" s="75">
        <v>1005958.65</v>
      </c>
      <c r="I366" s="75">
        <v>1163714.8999999999</v>
      </c>
      <c r="J366" s="75">
        <v>2133833.13</v>
      </c>
      <c r="K366" s="75">
        <v>1663585.33</v>
      </c>
      <c r="L366" s="75">
        <v>2267228.75</v>
      </c>
      <c r="M366" s="75">
        <v>2311692.4</v>
      </c>
      <c r="N366" s="75">
        <v>3021806.76</v>
      </c>
      <c r="O366" s="75">
        <v>3152908.64</v>
      </c>
      <c r="P366" s="75">
        <v>3516874.98</v>
      </c>
      <c r="Q366" s="75">
        <v>3357700.21</v>
      </c>
      <c r="R366" s="75">
        <v>4321403.92</v>
      </c>
      <c r="S366" s="75">
        <v>3340265.22</v>
      </c>
      <c r="T366" s="75">
        <v>3007469.67</v>
      </c>
      <c r="U366" s="75"/>
      <c r="V366" s="75">
        <f t="shared" si="383"/>
        <v>2688144.0333333337</v>
      </c>
      <c r="W366" s="108"/>
      <c r="X366" s="84"/>
      <c r="Y366" s="92">
        <f t="shared" si="382"/>
        <v>0</v>
      </c>
      <c r="Z366" s="319">
        <f t="shared" si="382"/>
        <v>0</v>
      </c>
      <c r="AA366" s="319">
        <f t="shared" si="382"/>
        <v>0</v>
      </c>
      <c r="AB366" s="320">
        <f t="shared" si="384"/>
        <v>3007469.67</v>
      </c>
      <c r="AC366" s="309">
        <f t="shared" si="385"/>
        <v>0</v>
      </c>
      <c r="AD366" s="319">
        <f t="shared" si="365"/>
        <v>0</v>
      </c>
      <c r="AE366" s="326">
        <f t="shared" si="360"/>
        <v>0</v>
      </c>
      <c r="AF366" s="320">
        <f t="shared" si="361"/>
        <v>3007469.67</v>
      </c>
      <c r="AG366" s="173">
        <f t="shared" si="386"/>
        <v>3007469.67</v>
      </c>
      <c r="AH366" s="309">
        <f t="shared" si="387"/>
        <v>0</v>
      </c>
      <c r="AI366" s="318">
        <f t="shared" si="381"/>
        <v>0</v>
      </c>
      <c r="AJ366" s="319">
        <f t="shared" si="381"/>
        <v>0</v>
      </c>
      <c r="AK366" s="319">
        <f t="shared" si="381"/>
        <v>0</v>
      </c>
      <c r="AL366" s="320">
        <f t="shared" si="388"/>
        <v>2688144.0333333337</v>
      </c>
      <c r="AM366" s="309">
        <f t="shared" si="389"/>
        <v>0</v>
      </c>
      <c r="AN366" s="319">
        <f t="shared" si="362"/>
        <v>0</v>
      </c>
      <c r="AO366" s="319">
        <f t="shared" si="363"/>
        <v>0</v>
      </c>
      <c r="AP366" s="319">
        <f t="shared" si="390"/>
        <v>2688144.0333333337</v>
      </c>
      <c r="AQ366" s="173">
        <f t="shared" si="346"/>
        <v>2688144.0333333337</v>
      </c>
      <c r="AR366" s="309">
        <f t="shared" si="391"/>
        <v>0</v>
      </c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 s="7"/>
      <c r="BH366" s="7"/>
      <c r="BI366" s="7"/>
      <c r="BJ366" s="7"/>
      <c r="BK366" s="7"/>
      <c r="BL366" s="7"/>
      <c r="BN366" s="74"/>
    </row>
    <row r="367" spans="1:66" s="16" customFormat="1" ht="12" customHeight="1" x14ac:dyDescent="0.25">
      <c r="A367" s="122">
        <v>18238211</v>
      </c>
      <c r="B367" s="87" t="str">
        <f t="shared" si="369"/>
        <v>18238211</v>
      </c>
      <c r="C367" s="74" t="s">
        <v>778</v>
      </c>
      <c r="D367" s="89" t="s">
        <v>158</v>
      </c>
      <c r="E367" s="89"/>
      <c r="F367" s="74"/>
      <c r="G367" s="89"/>
      <c r="H367" s="75">
        <v>43522.32</v>
      </c>
      <c r="I367" s="75">
        <v>51298.71</v>
      </c>
      <c r="J367" s="75">
        <v>59443.41</v>
      </c>
      <c r="K367" s="75">
        <v>67964.58</v>
      </c>
      <c r="L367" s="75">
        <v>77459.649999999994</v>
      </c>
      <c r="M367" s="75">
        <v>88158.34</v>
      </c>
      <c r="N367" s="75">
        <v>99981.54</v>
      </c>
      <c r="O367" s="75">
        <v>102682.79</v>
      </c>
      <c r="P367" s="75">
        <v>114555.42</v>
      </c>
      <c r="Q367" s="75">
        <v>126664.27</v>
      </c>
      <c r="R367" s="75">
        <v>139822.69</v>
      </c>
      <c r="S367" s="75">
        <v>62740.26</v>
      </c>
      <c r="T367" s="75">
        <v>78250.16</v>
      </c>
      <c r="U367" s="75"/>
      <c r="V367" s="75">
        <f t="shared" si="383"/>
        <v>87638.15833333334</v>
      </c>
      <c r="W367" s="108"/>
      <c r="X367" s="84"/>
      <c r="Y367" s="92">
        <f t="shared" si="382"/>
        <v>0</v>
      </c>
      <c r="Z367" s="319">
        <f t="shared" si="382"/>
        <v>0</v>
      </c>
      <c r="AA367" s="319">
        <f t="shared" si="382"/>
        <v>0</v>
      </c>
      <c r="AB367" s="320">
        <f t="shared" si="384"/>
        <v>78250.16</v>
      </c>
      <c r="AC367" s="309">
        <f t="shared" si="385"/>
        <v>0</v>
      </c>
      <c r="AD367" s="319">
        <f t="shared" si="365"/>
        <v>0</v>
      </c>
      <c r="AE367" s="326">
        <f t="shared" ref="AE367:AE436" si="392">IF($D367=AE$5,$T367,IF($D367=AE$4, $T367*$AK$2,0))</f>
        <v>0</v>
      </c>
      <c r="AF367" s="320">
        <f t="shared" ref="AF367:AF436" si="393">IF($D367=AF$5,$T367,IF($D367=AF$4, $T367*$AL$2,0))</f>
        <v>78250.16</v>
      </c>
      <c r="AG367" s="173">
        <f t="shared" si="386"/>
        <v>78250.16</v>
      </c>
      <c r="AH367" s="309">
        <f t="shared" si="387"/>
        <v>0</v>
      </c>
      <c r="AI367" s="318">
        <f t="shared" si="381"/>
        <v>0</v>
      </c>
      <c r="AJ367" s="319">
        <f t="shared" si="381"/>
        <v>0</v>
      </c>
      <c r="AK367" s="319">
        <f t="shared" si="381"/>
        <v>0</v>
      </c>
      <c r="AL367" s="320">
        <f t="shared" si="388"/>
        <v>87638.15833333334</v>
      </c>
      <c r="AM367" s="309">
        <f t="shared" si="389"/>
        <v>0</v>
      </c>
      <c r="AN367" s="319">
        <f t="shared" ref="AN367:AN436" si="394">IF($D367=AN$5,$V367,IF($D367=AN$4, $V367*$AK$1,0))</f>
        <v>0</v>
      </c>
      <c r="AO367" s="319">
        <f t="shared" ref="AO367:AO436" si="395">IF($D367=AO$5,$V367,IF($D367=AO$4, $V367*$AK$2,0))</f>
        <v>0</v>
      </c>
      <c r="AP367" s="319">
        <f t="shared" si="390"/>
        <v>87638.15833333334</v>
      </c>
      <c r="AQ367" s="173">
        <f t="shared" ref="AQ367:AQ457" si="396">SUM(AN367:AP367)</f>
        <v>87638.15833333334</v>
      </c>
      <c r="AR367" s="309">
        <f t="shared" si="391"/>
        <v>0</v>
      </c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 s="7"/>
      <c r="BH367" s="7"/>
      <c r="BI367" s="7"/>
      <c r="BJ367" s="7"/>
      <c r="BK367" s="7"/>
      <c r="BL367" s="7"/>
      <c r="BN367" s="74"/>
    </row>
    <row r="368" spans="1:66" s="16" customFormat="1" ht="12" customHeight="1" x14ac:dyDescent="0.25">
      <c r="A368" s="122">
        <v>18238221</v>
      </c>
      <c r="B368" s="87" t="str">
        <f t="shared" si="369"/>
        <v>18238221</v>
      </c>
      <c r="C368" s="74" t="s">
        <v>779</v>
      </c>
      <c r="D368" s="89" t="s">
        <v>158</v>
      </c>
      <c r="E368" s="89"/>
      <c r="F368" s="74"/>
      <c r="G368" s="89"/>
      <c r="H368" s="75">
        <v>39606.36</v>
      </c>
      <c r="I368" s="75">
        <v>45294.81</v>
      </c>
      <c r="J368" s="75">
        <v>52393.06</v>
      </c>
      <c r="K368" s="75">
        <v>57726.58</v>
      </c>
      <c r="L368" s="75">
        <v>64798.720000000001</v>
      </c>
      <c r="M368" s="75">
        <v>72407.839999999997</v>
      </c>
      <c r="N368" s="75">
        <v>80700.009999999995</v>
      </c>
      <c r="O368" s="75">
        <v>82574.39</v>
      </c>
      <c r="P368" s="75">
        <v>92251.21</v>
      </c>
      <c r="Q368" s="75">
        <v>102057.2</v>
      </c>
      <c r="R368" s="75">
        <v>112811.02</v>
      </c>
      <c r="S368" s="75">
        <v>50747.78</v>
      </c>
      <c r="T368" s="75">
        <v>63227.13</v>
      </c>
      <c r="U368" s="75"/>
      <c r="V368" s="75">
        <f t="shared" si="383"/>
        <v>72098.280416666661</v>
      </c>
      <c r="W368" s="108"/>
      <c r="X368" s="84"/>
      <c r="Y368" s="92">
        <f t="shared" si="382"/>
        <v>0</v>
      </c>
      <c r="Z368" s="319">
        <f t="shared" si="382"/>
        <v>0</v>
      </c>
      <c r="AA368" s="319">
        <f t="shared" si="382"/>
        <v>0</v>
      </c>
      <c r="AB368" s="320">
        <f t="shared" si="384"/>
        <v>63227.13</v>
      </c>
      <c r="AC368" s="309">
        <f t="shared" si="385"/>
        <v>0</v>
      </c>
      <c r="AD368" s="319">
        <f t="shared" si="365"/>
        <v>0</v>
      </c>
      <c r="AE368" s="326">
        <f t="shared" si="392"/>
        <v>0</v>
      </c>
      <c r="AF368" s="320">
        <f t="shared" si="393"/>
        <v>63227.13</v>
      </c>
      <c r="AG368" s="173">
        <f t="shared" si="386"/>
        <v>63227.13</v>
      </c>
      <c r="AH368" s="309">
        <f t="shared" si="387"/>
        <v>0</v>
      </c>
      <c r="AI368" s="318">
        <f t="shared" si="381"/>
        <v>0</v>
      </c>
      <c r="AJ368" s="319">
        <f t="shared" si="381"/>
        <v>0</v>
      </c>
      <c r="AK368" s="319">
        <f t="shared" si="381"/>
        <v>0</v>
      </c>
      <c r="AL368" s="320">
        <f t="shared" si="388"/>
        <v>72098.280416666661</v>
      </c>
      <c r="AM368" s="309">
        <f t="shared" si="389"/>
        <v>0</v>
      </c>
      <c r="AN368" s="319">
        <f t="shared" si="394"/>
        <v>0</v>
      </c>
      <c r="AO368" s="319">
        <f t="shared" si="395"/>
        <v>0</v>
      </c>
      <c r="AP368" s="319">
        <f t="shared" si="390"/>
        <v>72098.280416666661</v>
      </c>
      <c r="AQ368" s="173">
        <f t="shared" si="396"/>
        <v>72098.280416666661</v>
      </c>
      <c r="AR368" s="309">
        <f t="shared" si="391"/>
        <v>0</v>
      </c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 s="7"/>
      <c r="BH368" s="7"/>
      <c r="BI368" s="7"/>
      <c r="BJ368" s="7"/>
      <c r="BK368" s="7"/>
      <c r="BL368" s="7"/>
      <c r="BN368" s="74"/>
    </row>
    <row r="369" spans="1:66" s="16" customFormat="1" ht="12" customHeight="1" x14ac:dyDescent="0.25">
      <c r="A369" s="122">
        <v>18239001</v>
      </c>
      <c r="B369" s="87" t="str">
        <f t="shared" si="369"/>
        <v>18239001</v>
      </c>
      <c r="C369" s="74" t="s">
        <v>504</v>
      </c>
      <c r="D369" s="89" t="s">
        <v>1276</v>
      </c>
      <c r="E369" s="89"/>
      <c r="F369" s="74"/>
      <c r="G369" s="89"/>
      <c r="H369" s="75">
        <v>159681642.21000001</v>
      </c>
      <c r="I369" s="75">
        <v>160107571.52000001</v>
      </c>
      <c r="J369" s="75">
        <v>160629328.50999999</v>
      </c>
      <c r="K369" s="75">
        <v>161260502.56999999</v>
      </c>
      <c r="L369" s="75">
        <v>162065089.38</v>
      </c>
      <c r="M369" s="75">
        <v>163158366.55000001</v>
      </c>
      <c r="N369" s="75">
        <v>164701586.88999999</v>
      </c>
      <c r="O369" s="75">
        <v>165702845.38</v>
      </c>
      <c r="P369" s="75">
        <v>166749281.28999999</v>
      </c>
      <c r="Q369" s="75">
        <v>168002689.22999999</v>
      </c>
      <c r="R369" s="75">
        <v>169130434.49000001</v>
      </c>
      <c r="S369" s="75">
        <v>169973562.96000001</v>
      </c>
      <c r="T369" s="75">
        <v>170658314.72999999</v>
      </c>
      <c r="U369" s="75"/>
      <c r="V369" s="75">
        <f t="shared" si="383"/>
        <v>164720936.43666667</v>
      </c>
      <c r="W369" s="108"/>
      <c r="X369" s="84"/>
      <c r="Y369" s="92">
        <f t="shared" si="382"/>
        <v>170658314.72999999</v>
      </c>
      <c r="Z369" s="319">
        <f t="shared" si="382"/>
        <v>0</v>
      </c>
      <c r="AA369" s="319">
        <f t="shared" si="382"/>
        <v>0</v>
      </c>
      <c r="AB369" s="320">
        <f t="shared" si="384"/>
        <v>0</v>
      </c>
      <c r="AC369" s="309">
        <f t="shared" si="385"/>
        <v>0</v>
      </c>
      <c r="AD369" s="319">
        <f t="shared" si="365"/>
        <v>0</v>
      </c>
      <c r="AE369" s="326">
        <f t="shared" si="392"/>
        <v>0</v>
      </c>
      <c r="AF369" s="320">
        <f t="shared" si="393"/>
        <v>0</v>
      </c>
      <c r="AG369" s="173">
        <f t="shared" si="386"/>
        <v>0</v>
      </c>
      <c r="AH369" s="309">
        <f t="shared" si="387"/>
        <v>0</v>
      </c>
      <c r="AI369" s="318">
        <f t="shared" ref="AI369:AK383" si="397">IF($D369=AI$5,$V369,0)</f>
        <v>164720936.43666667</v>
      </c>
      <c r="AJ369" s="319">
        <f t="shared" si="397"/>
        <v>0</v>
      </c>
      <c r="AK369" s="319">
        <f t="shared" si="397"/>
        <v>0</v>
      </c>
      <c r="AL369" s="320">
        <f t="shared" si="388"/>
        <v>0</v>
      </c>
      <c r="AM369" s="309">
        <f t="shared" si="389"/>
        <v>0</v>
      </c>
      <c r="AN369" s="319">
        <f t="shared" si="394"/>
        <v>0</v>
      </c>
      <c r="AO369" s="319">
        <f t="shared" si="395"/>
        <v>0</v>
      </c>
      <c r="AP369" s="319">
        <f t="shared" si="390"/>
        <v>0</v>
      </c>
      <c r="AQ369" s="173">
        <f t="shared" si="396"/>
        <v>0</v>
      </c>
      <c r="AR369" s="309">
        <f t="shared" si="391"/>
        <v>0</v>
      </c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 s="7"/>
      <c r="BH369" s="7"/>
      <c r="BI369" s="7"/>
      <c r="BJ369" s="7"/>
      <c r="BK369" s="7"/>
      <c r="BL369" s="7"/>
      <c r="BN369" s="74"/>
    </row>
    <row r="370" spans="1:66" s="16" customFormat="1" ht="12" customHeight="1" x14ac:dyDescent="0.25">
      <c r="A370" s="122">
        <v>18239002</v>
      </c>
      <c r="B370" s="87" t="str">
        <f t="shared" si="369"/>
        <v>18239002</v>
      </c>
      <c r="C370" s="74" t="s">
        <v>505</v>
      </c>
      <c r="D370" s="89" t="s">
        <v>1276</v>
      </c>
      <c r="E370" s="89"/>
      <c r="F370" s="74"/>
      <c r="G370" s="89"/>
      <c r="H370" s="75">
        <v>41674010.719999999</v>
      </c>
      <c r="I370" s="75">
        <v>41722494.200000003</v>
      </c>
      <c r="J370" s="75">
        <v>41747766.329999998</v>
      </c>
      <c r="K370" s="75">
        <v>41836355.950000003</v>
      </c>
      <c r="L370" s="75">
        <v>41965699.289999999</v>
      </c>
      <c r="M370" s="75">
        <v>42216245.43</v>
      </c>
      <c r="N370" s="75">
        <v>42437870.689999998</v>
      </c>
      <c r="O370" s="75">
        <v>42570180.409999996</v>
      </c>
      <c r="P370" s="75">
        <v>42743736.939999998</v>
      </c>
      <c r="Q370" s="75">
        <v>42972841.390000001</v>
      </c>
      <c r="R370" s="75">
        <v>43126935.450000003</v>
      </c>
      <c r="S370" s="75">
        <v>43245038.479999997</v>
      </c>
      <c r="T370" s="75">
        <v>43333500.189999998</v>
      </c>
      <c r="U370" s="75"/>
      <c r="V370" s="75">
        <f t="shared" si="383"/>
        <v>42424076.667916663</v>
      </c>
      <c r="W370" s="108" t="s">
        <v>0</v>
      </c>
      <c r="X370" s="84"/>
      <c r="Y370" s="92">
        <f t="shared" si="382"/>
        <v>43333500.189999998</v>
      </c>
      <c r="Z370" s="319">
        <f t="shared" si="382"/>
        <v>0</v>
      </c>
      <c r="AA370" s="319">
        <f t="shared" si="382"/>
        <v>0</v>
      </c>
      <c r="AB370" s="320">
        <f t="shared" si="384"/>
        <v>0</v>
      </c>
      <c r="AC370" s="309">
        <f t="shared" si="385"/>
        <v>0</v>
      </c>
      <c r="AD370" s="319">
        <f t="shared" si="365"/>
        <v>0</v>
      </c>
      <c r="AE370" s="326">
        <f t="shared" si="392"/>
        <v>0</v>
      </c>
      <c r="AF370" s="320">
        <f t="shared" si="393"/>
        <v>0</v>
      </c>
      <c r="AG370" s="173">
        <f t="shared" si="386"/>
        <v>0</v>
      </c>
      <c r="AH370" s="309">
        <f t="shared" si="387"/>
        <v>0</v>
      </c>
      <c r="AI370" s="318">
        <f t="shared" si="397"/>
        <v>42424076.667916663</v>
      </c>
      <c r="AJ370" s="319">
        <f t="shared" si="397"/>
        <v>0</v>
      </c>
      <c r="AK370" s="319">
        <f t="shared" si="397"/>
        <v>0</v>
      </c>
      <c r="AL370" s="320">
        <f t="shared" si="388"/>
        <v>0</v>
      </c>
      <c r="AM370" s="309">
        <f t="shared" si="389"/>
        <v>0</v>
      </c>
      <c r="AN370" s="319">
        <f t="shared" si="394"/>
        <v>0</v>
      </c>
      <c r="AO370" s="319">
        <f t="shared" si="395"/>
        <v>0</v>
      </c>
      <c r="AP370" s="319">
        <f t="shared" si="390"/>
        <v>0</v>
      </c>
      <c r="AQ370" s="173">
        <f t="shared" si="396"/>
        <v>0</v>
      </c>
      <c r="AR370" s="309">
        <f t="shared" si="391"/>
        <v>0</v>
      </c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 s="7"/>
      <c r="BH370" s="7"/>
      <c r="BI370" s="7"/>
      <c r="BJ370" s="7"/>
      <c r="BK370" s="7"/>
      <c r="BL370" s="7"/>
      <c r="BN370" s="74"/>
    </row>
    <row r="371" spans="1:66" s="16" customFormat="1" ht="12" customHeight="1" x14ac:dyDescent="0.25">
      <c r="A371" s="122">
        <v>18239011</v>
      </c>
      <c r="B371" s="87" t="str">
        <f t="shared" si="369"/>
        <v>18239011</v>
      </c>
      <c r="C371" s="74" t="s">
        <v>156</v>
      </c>
      <c r="D371" s="89" t="s">
        <v>1276</v>
      </c>
      <c r="E371" s="89"/>
      <c r="F371" s="74"/>
      <c r="G371" s="89"/>
      <c r="H371" s="75">
        <v>4561756.2699999996</v>
      </c>
      <c r="I371" s="75">
        <v>4567501.22</v>
      </c>
      <c r="J371" s="75">
        <v>4573471.0599999996</v>
      </c>
      <c r="K371" s="75">
        <v>4581264.51</v>
      </c>
      <c r="L371" s="75">
        <v>4591115.09</v>
      </c>
      <c r="M371" s="75">
        <v>4600049.87</v>
      </c>
      <c r="N371" s="75">
        <v>4610818.8499999996</v>
      </c>
      <c r="O371" s="75">
        <v>4632071.47</v>
      </c>
      <c r="P371" s="75">
        <v>4649759.51</v>
      </c>
      <c r="Q371" s="75">
        <v>4671310.62</v>
      </c>
      <c r="R371" s="75">
        <v>4693193.25</v>
      </c>
      <c r="S371" s="75">
        <v>4714002.84</v>
      </c>
      <c r="T371" s="75">
        <v>4736600.9000000004</v>
      </c>
      <c r="U371" s="75"/>
      <c r="V371" s="75">
        <f t="shared" si="383"/>
        <v>4627811.4062499991</v>
      </c>
      <c r="W371" s="108"/>
      <c r="X371" s="84"/>
      <c r="Y371" s="92">
        <f t="shared" ref="Y371:AA386" si="398">IF($D371=Y$5,$T371,0)</f>
        <v>4736600.9000000004</v>
      </c>
      <c r="Z371" s="319">
        <f t="shared" si="398"/>
        <v>0</v>
      </c>
      <c r="AA371" s="319">
        <f t="shared" si="398"/>
        <v>0</v>
      </c>
      <c r="AB371" s="320">
        <f t="shared" si="384"/>
        <v>0</v>
      </c>
      <c r="AC371" s="309">
        <f t="shared" si="385"/>
        <v>0</v>
      </c>
      <c r="AD371" s="319">
        <f t="shared" si="365"/>
        <v>0</v>
      </c>
      <c r="AE371" s="326">
        <f t="shared" si="392"/>
        <v>0</v>
      </c>
      <c r="AF371" s="320">
        <f t="shared" si="393"/>
        <v>0</v>
      </c>
      <c r="AG371" s="173">
        <f t="shared" si="386"/>
        <v>0</v>
      </c>
      <c r="AH371" s="309">
        <f t="shared" si="387"/>
        <v>0</v>
      </c>
      <c r="AI371" s="318">
        <f t="shared" si="397"/>
        <v>4627811.4062499991</v>
      </c>
      <c r="AJ371" s="319">
        <f t="shared" si="397"/>
        <v>0</v>
      </c>
      <c r="AK371" s="319">
        <f t="shared" si="397"/>
        <v>0</v>
      </c>
      <c r="AL371" s="320">
        <f t="shared" si="388"/>
        <v>0</v>
      </c>
      <c r="AM371" s="309">
        <f t="shared" si="389"/>
        <v>0</v>
      </c>
      <c r="AN371" s="319">
        <f t="shared" si="394"/>
        <v>0</v>
      </c>
      <c r="AO371" s="319">
        <f t="shared" si="395"/>
        <v>0</v>
      </c>
      <c r="AP371" s="319">
        <f t="shared" si="390"/>
        <v>0</v>
      </c>
      <c r="AQ371" s="173">
        <f t="shared" si="396"/>
        <v>0</v>
      </c>
      <c r="AR371" s="309">
        <f t="shared" si="391"/>
        <v>0</v>
      </c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 s="7"/>
      <c r="BH371" s="7"/>
      <c r="BI371" s="7"/>
      <c r="BJ371" s="7"/>
      <c r="BK371" s="7"/>
      <c r="BL371" s="7"/>
      <c r="BN371" s="74"/>
    </row>
    <row r="372" spans="1:66" s="16" customFormat="1" ht="12" customHeight="1" x14ac:dyDescent="0.25">
      <c r="A372" s="122">
        <v>18239012</v>
      </c>
      <c r="B372" s="87" t="str">
        <f t="shared" si="369"/>
        <v>18239012</v>
      </c>
      <c r="C372" s="74" t="s">
        <v>157</v>
      </c>
      <c r="D372" s="89" t="s">
        <v>1276</v>
      </c>
      <c r="E372" s="89"/>
      <c r="F372" s="74"/>
      <c r="G372" s="89"/>
      <c r="H372" s="75">
        <v>1651211.7</v>
      </c>
      <c r="I372" s="75">
        <v>1652647.94</v>
      </c>
      <c r="J372" s="75">
        <v>1654140.4</v>
      </c>
      <c r="K372" s="75">
        <v>1656088.76</v>
      </c>
      <c r="L372" s="75">
        <v>1658551.41</v>
      </c>
      <c r="M372" s="75">
        <v>1660785.1</v>
      </c>
      <c r="N372" s="75">
        <v>1663477.34</v>
      </c>
      <c r="O372" s="75">
        <v>1668790.49</v>
      </c>
      <c r="P372" s="75">
        <v>1673212.5</v>
      </c>
      <c r="Q372" s="75">
        <v>1678600.28</v>
      </c>
      <c r="R372" s="75">
        <v>1684070.94</v>
      </c>
      <c r="S372" s="75">
        <v>1689273.34</v>
      </c>
      <c r="T372" s="75">
        <v>1694922.85</v>
      </c>
      <c r="U372" s="75"/>
      <c r="V372" s="75">
        <f t="shared" si="383"/>
        <v>1667725.48125</v>
      </c>
      <c r="W372" s="108" t="s">
        <v>0</v>
      </c>
      <c r="X372" s="84"/>
      <c r="Y372" s="92">
        <f t="shared" si="398"/>
        <v>1694922.85</v>
      </c>
      <c r="Z372" s="319">
        <f t="shared" si="398"/>
        <v>0</v>
      </c>
      <c r="AA372" s="319">
        <f t="shared" si="398"/>
        <v>0</v>
      </c>
      <c r="AB372" s="320">
        <f t="shared" si="384"/>
        <v>0</v>
      </c>
      <c r="AC372" s="309">
        <f t="shared" si="385"/>
        <v>0</v>
      </c>
      <c r="AD372" s="319">
        <f t="shared" ref="AD372:AD442" si="399">IF($D372=AD$5,$T372,IF($D372=AD$4, $T372*$AK$1,0))</f>
        <v>0</v>
      </c>
      <c r="AE372" s="326">
        <f t="shared" si="392"/>
        <v>0</v>
      </c>
      <c r="AF372" s="320">
        <f t="shared" si="393"/>
        <v>0</v>
      </c>
      <c r="AG372" s="173">
        <f t="shared" si="386"/>
        <v>0</v>
      </c>
      <c r="AH372" s="309">
        <f t="shared" si="387"/>
        <v>0</v>
      </c>
      <c r="AI372" s="318">
        <f t="shared" si="397"/>
        <v>1667725.48125</v>
      </c>
      <c r="AJ372" s="319">
        <f t="shared" si="397"/>
        <v>0</v>
      </c>
      <c r="AK372" s="319">
        <f t="shared" si="397"/>
        <v>0</v>
      </c>
      <c r="AL372" s="320">
        <f t="shared" si="388"/>
        <v>0</v>
      </c>
      <c r="AM372" s="309">
        <f t="shared" si="389"/>
        <v>0</v>
      </c>
      <c r="AN372" s="319">
        <f t="shared" si="394"/>
        <v>0</v>
      </c>
      <c r="AO372" s="319">
        <f t="shared" si="395"/>
        <v>0</v>
      </c>
      <c r="AP372" s="319">
        <f t="shared" si="390"/>
        <v>0</v>
      </c>
      <c r="AQ372" s="173">
        <f t="shared" si="396"/>
        <v>0</v>
      </c>
      <c r="AR372" s="309">
        <f t="shared" si="391"/>
        <v>0</v>
      </c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 s="7"/>
      <c r="BH372" s="7"/>
      <c r="BI372" s="7"/>
      <c r="BJ372" s="7"/>
      <c r="BK372" s="7"/>
      <c r="BL372" s="7"/>
      <c r="BN372" s="74"/>
    </row>
    <row r="373" spans="1:66" s="16" customFormat="1" ht="12" customHeight="1" x14ac:dyDescent="0.25">
      <c r="A373" s="122">
        <v>18239021</v>
      </c>
      <c r="B373" s="87" t="str">
        <f t="shared" si="369"/>
        <v>18239021</v>
      </c>
      <c r="C373" s="74" t="s">
        <v>506</v>
      </c>
      <c r="D373" s="89" t="s">
        <v>1276</v>
      </c>
      <c r="E373" s="89"/>
      <c r="F373" s="74"/>
      <c r="G373" s="89"/>
      <c r="H373" s="75">
        <v>38022565.079999998</v>
      </c>
      <c r="I373" s="75">
        <v>38225029.359999999</v>
      </c>
      <c r="J373" s="75">
        <v>38401350.549999997</v>
      </c>
      <c r="K373" s="75">
        <v>38628528.350000001</v>
      </c>
      <c r="L373" s="75">
        <v>38894930.909999996</v>
      </c>
      <c r="M373" s="75">
        <v>39127934.640000001</v>
      </c>
      <c r="N373" s="75">
        <v>39419698.100000001</v>
      </c>
      <c r="O373" s="75">
        <v>39669683.68</v>
      </c>
      <c r="P373" s="75">
        <v>39948332.880000003</v>
      </c>
      <c r="Q373" s="75">
        <v>40238544.57</v>
      </c>
      <c r="R373" s="75">
        <v>40533946.210000001</v>
      </c>
      <c r="S373" s="75">
        <v>40815353.25</v>
      </c>
      <c r="T373" s="75">
        <v>41018881.710000001</v>
      </c>
      <c r="U373" s="75"/>
      <c r="V373" s="75">
        <f t="shared" si="383"/>
        <v>39452004.657916658</v>
      </c>
      <c r="W373" s="108"/>
      <c r="X373" s="84"/>
      <c r="Y373" s="92">
        <f t="shared" si="398"/>
        <v>41018881.710000001</v>
      </c>
      <c r="Z373" s="319">
        <f t="shared" si="398"/>
        <v>0</v>
      </c>
      <c r="AA373" s="319">
        <f t="shared" si="398"/>
        <v>0</v>
      </c>
      <c r="AB373" s="320">
        <f t="shared" si="384"/>
        <v>0</v>
      </c>
      <c r="AC373" s="309">
        <f t="shared" si="385"/>
        <v>0</v>
      </c>
      <c r="AD373" s="319">
        <f t="shared" si="399"/>
        <v>0</v>
      </c>
      <c r="AE373" s="326">
        <f t="shared" si="392"/>
        <v>0</v>
      </c>
      <c r="AF373" s="320">
        <f t="shared" si="393"/>
        <v>0</v>
      </c>
      <c r="AG373" s="173">
        <f t="shared" si="386"/>
        <v>0</v>
      </c>
      <c r="AH373" s="309">
        <f t="shared" si="387"/>
        <v>0</v>
      </c>
      <c r="AI373" s="318">
        <f t="shared" si="397"/>
        <v>39452004.657916658</v>
      </c>
      <c r="AJ373" s="319">
        <f t="shared" si="397"/>
        <v>0</v>
      </c>
      <c r="AK373" s="319">
        <f t="shared" si="397"/>
        <v>0</v>
      </c>
      <c r="AL373" s="320">
        <f t="shared" si="388"/>
        <v>0</v>
      </c>
      <c r="AM373" s="309">
        <f t="shared" si="389"/>
        <v>0</v>
      </c>
      <c r="AN373" s="319">
        <f t="shared" si="394"/>
        <v>0</v>
      </c>
      <c r="AO373" s="319">
        <f t="shared" si="395"/>
        <v>0</v>
      </c>
      <c r="AP373" s="319">
        <f t="shared" si="390"/>
        <v>0</v>
      </c>
      <c r="AQ373" s="173">
        <f t="shared" si="396"/>
        <v>0</v>
      </c>
      <c r="AR373" s="309">
        <f t="shared" si="391"/>
        <v>0</v>
      </c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 s="7"/>
      <c r="BH373" s="7"/>
      <c r="BI373" s="7"/>
      <c r="BJ373" s="7"/>
      <c r="BK373" s="7"/>
      <c r="BL373" s="7"/>
      <c r="BN373" s="74"/>
    </row>
    <row r="374" spans="1:66" s="16" customFormat="1" ht="12" customHeight="1" x14ac:dyDescent="0.25">
      <c r="A374" s="122">
        <v>18239022</v>
      </c>
      <c r="B374" s="87" t="str">
        <f t="shared" si="369"/>
        <v>18239022</v>
      </c>
      <c r="C374" s="74" t="s">
        <v>507</v>
      </c>
      <c r="D374" s="89" t="s">
        <v>1276</v>
      </c>
      <c r="E374" s="89"/>
      <c r="F374" s="74"/>
      <c r="G374" s="89"/>
      <c r="H374" s="75">
        <v>13128916.43</v>
      </c>
      <c r="I374" s="75">
        <v>13179532.5</v>
      </c>
      <c r="J374" s="75">
        <v>13223612.800000001</v>
      </c>
      <c r="K374" s="75">
        <v>13280407.25</v>
      </c>
      <c r="L374" s="75">
        <v>13347007.890000001</v>
      </c>
      <c r="M374" s="75">
        <v>13405258.82</v>
      </c>
      <c r="N374" s="75">
        <v>13478199.68</v>
      </c>
      <c r="O374" s="75">
        <v>13540696.07</v>
      </c>
      <c r="P374" s="75">
        <v>13610358.369999999</v>
      </c>
      <c r="Q374" s="75">
        <v>13682911.289999999</v>
      </c>
      <c r="R374" s="75">
        <v>13756761.699999999</v>
      </c>
      <c r="S374" s="75">
        <v>13827113.460000001</v>
      </c>
      <c r="T374" s="75">
        <v>13877995.57</v>
      </c>
      <c r="U374" s="75"/>
      <c r="V374" s="75">
        <f t="shared" si="383"/>
        <v>13486276.319166666</v>
      </c>
      <c r="W374" s="108" t="s">
        <v>0</v>
      </c>
      <c r="X374" s="84"/>
      <c r="Y374" s="92">
        <f t="shared" si="398"/>
        <v>13877995.57</v>
      </c>
      <c r="Z374" s="319">
        <f t="shared" si="398"/>
        <v>0</v>
      </c>
      <c r="AA374" s="319">
        <f t="shared" si="398"/>
        <v>0</v>
      </c>
      <c r="AB374" s="320">
        <f t="shared" si="384"/>
        <v>0</v>
      </c>
      <c r="AC374" s="309">
        <f t="shared" si="385"/>
        <v>0</v>
      </c>
      <c r="AD374" s="319">
        <f t="shared" si="399"/>
        <v>0</v>
      </c>
      <c r="AE374" s="326">
        <f t="shared" si="392"/>
        <v>0</v>
      </c>
      <c r="AF374" s="320">
        <f t="shared" si="393"/>
        <v>0</v>
      </c>
      <c r="AG374" s="173">
        <f t="shared" si="386"/>
        <v>0</v>
      </c>
      <c r="AH374" s="309">
        <f t="shared" si="387"/>
        <v>0</v>
      </c>
      <c r="AI374" s="318">
        <f t="shared" si="397"/>
        <v>13486276.319166666</v>
      </c>
      <c r="AJ374" s="319">
        <f t="shared" si="397"/>
        <v>0</v>
      </c>
      <c r="AK374" s="319">
        <f t="shared" si="397"/>
        <v>0</v>
      </c>
      <c r="AL374" s="320">
        <f t="shared" si="388"/>
        <v>0</v>
      </c>
      <c r="AM374" s="309">
        <f t="shared" si="389"/>
        <v>0</v>
      </c>
      <c r="AN374" s="319">
        <f t="shared" si="394"/>
        <v>0</v>
      </c>
      <c r="AO374" s="319">
        <f t="shared" si="395"/>
        <v>0</v>
      </c>
      <c r="AP374" s="319">
        <f t="shared" si="390"/>
        <v>0</v>
      </c>
      <c r="AQ374" s="173">
        <f t="shared" si="396"/>
        <v>0</v>
      </c>
      <c r="AR374" s="309">
        <f t="shared" si="391"/>
        <v>0</v>
      </c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 s="7"/>
      <c r="BH374" s="7"/>
      <c r="BI374" s="7"/>
      <c r="BJ374" s="7"/>
      <c r="BK374" s="7"/>
      <c r="BL374" s="7"/>
      <c r="BN374" s="74"/>
    </row>
    <row r="375" spans="1:66" s="16" customFormat="1" ht="12" customHeight="1" x14ac:dyDescent="0.25">
      <c r="A375" s="122">
        <v>18239031</v>
      </c>
      <c r="B375" s="87" t="str">
        <f t="shared" si="369"/>
        <v>18239031</v>
      </c>
      <c r="C375" s="74" t="s">
        <v>267</v>
      </c>
      <c r="D375" s="89" t="s">
        <v>1276</v>
      </c>
      <c r="E375" s="89"/>
      <c r="F375" s="74"/>
      <c r="G375" s="89"/>
      <c r="H375" s="75">
        <v>-202265963.56</v>
      </c>
      <c r="I375" s="75">
        <v>-202900102.09999999</v>
      </c>
      <c r="J375" s="75">
        <v>-203604150.12</v>
      </c>
      <c r="K375" s="75">
        <v>-204470295.43000001</v>
      </c>
      <c r="L375" s="75">
        <v>-205551135.38</v>
      </c>
      <c r="M375" s="75">
        <v>-206886351.06</v>
      </c>
      <c r="N375" s="75">
        <v>-208732103.84</v>
      </c>
      <c r="O375" s="75">
        <v>-210004600.53</v>
      </c>
      <c r="P375" s="75">
        <v>-211347373.68000001</v>
      </c>
      <c r="Q375" s="75">
        <v>-212912544.41999999</v>
      </c>
      <c r="R375" s="75">
        <v>-214357573.94999999</v>
      </c>
      <c r="S375" s="75">
        <v>-215502919.05000001</v>
      </c>
      <c r="T375" s="75">
        <v>-216413797.34</v>
      </c>
      <c r="U375" s="75"/>
      <c r="V375" s="75">
        <f t="shared" si="383"/>
        <v>-208800752.50083336</v>
      </c>
      <c r="W375" s="108"/>
      <c r="X375" s="84"/>
      <c r="Y375" s="92">
        <f t="shared" si="398"/>
        <v>-216413797.34</v>
      </c>
      <c r="Z375" s="319">
        <f t="shared" si="398"/>
        <v>0</v>
      </c>
      <c r="AA375" s="319">
        <f t="shared" si="398"/>
        <v>0</v>
      </c>
      <c r="AB375" s="320">
        <f t="shared" si="384"/>
        <v>0</v>
      </c>
      <c r="AC375" s="309">
        <f t="shared" si="385"/>
        <v>0</v>
      </c>
      <c r="AD375" s="319">
        <f t="shared" si="399"/>
        <v>0</v>
      </c>
      <c r="AE375" s="326">
        <f t="shared" si="392"/>
        <v>0</v>
      </c>
      <c r="AF375" s="320">
        <f t="shared" si="393"/>
        <v>0</v>
      </c>
      <c r="AG375" s="173">
        <f t="shared" si="386"/>
        <v>0</v>
      </c>
      <c r="AH375" s="309">
        <f t="shared" si="387"/>
        <v>0</v>
      </c>
      <c r="AI375" s="318">
        <f t="shared" si="397"/>
        <v>-208800752.50083336</v>
      </c>
      <c r="AJ375" s="319">
        <f t="shared" si="397"/>
        <v>0</v>
      </c>
      <c r="AK375" s="319">
        <f t="shared" si="397"/>
        <v>0</v>
      </c>
      <c r="AL375" s="320">
        <f t="shared" si="388"/>
        <v>0</v>
      </c>
      <c r="AM375" s="309">
        <f t="shared" si="389"/>
        <v>0</v>
      </c>
      <c r="AN375" s="319">
        <f t="shared" si="394"/>
        <v>0</v>
      </c>
      <c r="AO375" s="319">
        <f t="shared" si="395"/>
        <v>0</v>
      </c>
      <c r="AP375" s="319">
        <f t="shared" si="390"/>
        <v>0</v>
      </c>
      <c r="AQ375" s="173">
        <f t="shared" si="396"/>
        <v>0</v>
      </c>
      <c r="AR375" s="309">
        <f t="shared" si="391"/>
        <v>0</v>
      </c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 s="7"/>
      <c r="BH375" s="7"/>
      <c r="BI375" s="7"/>
      <c r="BJ375" s="7"/>
      <c r="BK375" s="7"/>
      <c r="BL375" s="7"/>
      <c r="BN375" s="74"/>
    </row>
    <row r="376" spans="1:66" s="16" customFormat="1" ht="12" customHeight="1" x14ac:dyDescent="0.25">
      <c r="A376" s="122">
        <v>18239032</v>
      </c>
      <c r="B376" s="87" t="str">
        <f t="shared" si="369"/>
        <v>18239032</v>
      </c>
      <c r="C376" s="74" t="s">
        <v>268</v>
      </c>
      <c r="D376" s="89" t="s">
        <v>1276</v>
      </c>
      <c r="E376" s="89"/>
      <c r="F376" s="74"/>
      <c r="G376" s="89"/>
      <c r="H376" s="75">
        <v>-56454138.850000001</v>
      </c>
      <c r="I376" s="75">
        <v>-56554674.640000001</v>
      </c>
      <c r="J376" s="75">
        <v>-56625519.530000001</v>
      </c>
      <c r="K376" s="75">
        <v>-56772851.960000001</v>
      </c>
      <c r="L376" s="75">
        <v>-56971258.590000004</v>
      </c>
      <c r="M376" s="75">
        <v>-57282289.350000001</v>
      </c>
      <c r="N376" s="75">
        <v>-57579547.710000001</v>
      </c>
      <c r="O376" s="75">
        <v>-57779666.969999999</v>
      </c>
      <c r="P376" s="75">
        <v>-58027307.810000002</v>
      </c>
      <c r="Q376" s="75">
        <v>-58334352.960000001</v>
      </c>
      <c r="R376" s="75">
        <v>-58567768.090000004</v>
      </c>
      <c r="S376" s="75">
        <v>-58761425.280000001</v>
      </c>
      <c r="T376" s="75">
        <v>-58906418.609999999</v>
      </c>
      <c r="U376" s="75"/>
      <c r="V376" s="75">
        <f t="shared" si="383"/>
        <v>-57578078.468333334</v>
      </c>
      <c r="W376" s="108" t="s">
        <v>0</v>
      </c>
      <c r="X376" s="84"/>
      <c r="Y376" s="92">
        <f t="shared" si="398"/>
        <v>-58906418.609999999</v>
      </c>
      <c r="Z376" s="319">
        <f t="shared" si="398"/>
        <v>0</v>
      </c>
      <c r="AA376" s="319">
        <f t="shared" si="398"/>
        <v>0</v>
      </c>
      <c r="AB376" s="320">
        <f t="shared" si="384"/>
        <v>0</v>
      </c>
      <c r="AC376" s="309">
        <f t="shared" si="385"/>
        <v>0</v>
      </c>
      <c r="AD376" s="319">
        <f t="shared" si="399"/>
        <v>0</v>
      </c>
      <c r="AE376" s="326">
        <f t="shared" si="392"/>
        <v>0</v>
      </c>
      <c r="AF376" s="320">
        <f t="shared" si="393"/>
        <v>0</v>
      </c>
      <c r="AG376" s="173">
        <f t="shared" si="386"/>
        <v>0</v>
      </c>
      <c r="AH376" s="309">
        <f t="shared" si="387"/>
        <v>0</v>
      </c>
      <c r="AI376" s="318">
        <f t="shared" si="397"/>
        <v>-57578078.468333334</v>
      </c>
      <c r="AJ376" s="319">
        <f t="shared" si="397"/>
        <v>0</v>
      </c>
      <c r="AK376" s="319">
        <f t="shared" si="397"/>
        <v>0</v>
      </c>
      <c r="AL376" s="320">
        <f t="shared" si="388"/>
        <v>0</v>
      </c>
      <c r="AM376" s="309">
        <f t="shared" si="389"/>
        <v>0</v>
      </c>
      <c r="AN376" s="319">
        <f t="shared" si="394"/>
        <v>0</v>
      </c>
      <c r="AO376" s="319">
        <f t="shared" si="395"/>
        <v>0</v>
      </c>
      <c r="AP376" s="319">
        <f t="shared" si="390"/>
        <v>0</v>
      </c>
      <c r="AQ376" s="173">
        <f t="shared" si="396"/>
        <v>0</v>
      </c>
      <c r="AR376" s="309">
        <f t="shared" si="391"/>
        <v>0</v>
      </c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 s="7"/>
      <c r="BH376" s="7"/>
      <c r="BI376" s="7"/>
      <c r="BJ376" s="7"/>
      <c r="BK376" s="7"/>
      <c r="BL376" s="7"/>
      <c r="BN376" s="74"/>
    </row>
    <row r="377" spans="1:66" s="16" customFormat="1" ht="12" customHeight="1" x14ac:dyDescent="0.25">
      <c r="A377" s="122">
        <v>18239042</v>
      </c>
      <c r="B377" s="87" t="str">
        <f t="shared" si="369"/>
        <v>18239042</v>
      </c>
      <c r="C377" s="74" t="s">
        <v>1012</v>
      </c>
      <c r="D377" s="89" t="s">
        <v>1276</v>
      </c>
      <c r="E377" s="89"/>
      <c r="F377" s="139">
        <v>43070</v>
      </c>
      <c r="G377" s="89"/>
      <c r="H377" s="75">
        <v>35591670.520000003</v>
      </c>
      <c r="I377" s="75">
        <v>34388462.460000001</v>
      </c>
      <c r="J377" s="75">
        <v>33185254.399999999</v>
      </c>
      <c r="K377" s="75">
        <v>31982046.34</v>
      </c>
      <c r="L377" s="75">
        <v>37974631.659999996</v>
      </c>
      <c r="M377" s="75">
        <v>37273595.469999999</v>
      </c>
      <c r="N377" s="75">
        <v>36572559.280000001</v>
      </c>
      <c r="O377" s="75">
        <v>35871523.090000004</v>
      </c>
      <c r="P377" s="75">
        <v>35170486.899999999</v>
      </c>
      <c r="Q377" s="75">
        <v>34469450.710000001</v>
      </c>
      <c r="R377" s="75">
        <v>33768414.520000003</v>
      </c>
      <c r="S377" s="75">
        <v>33067378.329999998</v>
      </c>
      <c r="T377" s="75">
        <v>32366342.140000001</v>
      </c>
      <c r="U377" s="75"/>
      <c r="V377" s="75">
        <f t="shared" si="383"/>
        <v>34808567.457499996</v>
      </c>
      <c r="W377" s="108"/>
      <c r="X377" s="84"/>
      <c r="Y377" s="92">
        <f t="shared" si="398"/>
        <v>32366342.140000001</v>
      </c>
      <c r="Z377" s="319">
        <f t="shared" si="398"/>
        <v>0</v>
      </c>
      <c r="AA377" s="319">
        <f t="shared" si="398"/>
        <v>0</v>
      </c>
      <c r="AB377" s="320">
        <f t="shared" si="384"/>
        <v>0</v>
      </c>
      <c r="AC377" s="309">
        <f t="shared" si="385"/>
        <v>0</v>
      </c>
      <c r="AD377" s="319">
        <f t="shared" si="399"/>
        <v>0</v>
      </c>
      <c r="AE377" s="326">
        <f t="shared" si="392"/>
        <v>0</v>
      </c>
      <c r="AF377" s="320">
        <f t="shared" si="393"/>
        <v>0</v>
      </c>
      <c r="AG377" s="173">
        <f t="shared" si="386"/>
        <v>0</v>
      </c>
      <c r="AH377" s="309">
        <f t="shared" si="387"/>
        <v>0</v>
      </c>
      <c r="AI377" s="318">
        <f t="shared" si="397"/>
        <v>34808567.457499996</v>
      </c>
      <c r="AJ377" s="319">
        <f t="shared" si="397"/>
        <v>0</v>
      </c>
      <c r="AK377" s="319">
        <f t="shared" si="397"/>
        <v>0</v>
      </c>
      <c r="AL377" s="320">
        <f t="shared" si="388"/>
        <v>0</v>
      </c>
      <c r="AM377" s="309">
        <f t="shared" si="389"/>
        <v>0</v>
      </c>
      <c r="AN377" s="319">
        <f t="shared" si="394"/>
        <v>0</v>
      </c>
      <c r="AO377" s="319">
        <f t="shared" si="395"/>
        <v>0</v>
      </c>
      <c r="AP377" s="319">
        <f t="shared" si="390"/>
        <v>0</v>
      </c>
      <c r="AQ377" s="173">
        <f t="shared" si="396"/>
        <v>0</v>
      </c>
      <c r="AR377" s="309">
        <f t="shared" si="391"/>
        <v>0</v>
      </c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 s="7"/>
      <c r="BH377" s="7"/>
      <c r="BI377" s="7"/>
      <c r="BJ377" s="7"/>
      <c r="BK377" s="7"/>
      <c r="BL377" s="7"/>
      <c r="BN377" s="74"/>
    </row>
    <row r="378" spans="1:66" s="16" customFormat="1" ht="12" customHeight="1" x14ac:dyDescent="0.25">
      <c r="A378" s="189">
        <v>18239052</v>
      </c>
      <c r="B378" s="197" t="str">
        <f t="shared" si="369"/>
        <v>18239052</v>
      </c>
      <c r="C378" s="178" t="s">
        <v>1129</v>
      </c>
      <c r="D378" s="179" t="s">
        <v>158</v>
      </c>
      <c r="E378" s="179"/>
      <c r="F378" s="185">
        <v>43525</v>
      </c>
      <c r="G378" s="179"/>
      <c r="H378" s="181">
        <v>6193866.3099999996</v>
      </c>
      <c r="I378" s="181">
        <v>5723684.9100000001</v>
      </c>
      <c r="J378" s="181">
        <v>5723684.9100000001</v>
      </c>
      <c r="K378" s="181">
        <v>5723684.9100000001</v>
      </c>
      <c r="L378" s="181">
        <v>5564693.6600000001</v>
      </c>
      <c r="M378" s="181">
        <v>5405702.6600000001</v>
      </c>
      <c r="N378" s="181">
        <v>5246711.66</v>
      </c>
      <c r="O378" s="181">
        <v>5087720.66</v>
      </c>
      <c r="P378" s="181">
        <v>4928729.66</v>
      </c>
      <c r="Q378" s="181">
        <v>4769738.66</v>
      </c>
      <c r="R378" s="181">
        <v>4610747.66</v>
      </c>
      <c r="S378" s="181">
        <v>4451756.66</v>
      </c>
      <c r="T378" s="181">
        <v>4292765.66</v>
      </c>
      <c r="U378" s="181"/>
      <c r="V378" s="181">
        <f t="shared" si="383"/>
        <v>5206680.9995833328</v>
      </c>
      <c r="W378" s="207"/>
      <c r="X378" s="226"/>
      <c r="Y378" s="409">
        <f t="shared" si="398"/>
        <v>0</v>
      </c>
      <c r="Z378" s="410">
        <f t="shared" si="398"/>
        <v>0</v>
      </c>
      <c r="AA378" s="410">
        <f t="shared" si="398"/>
        <v>0</v>
      </c>
      <c r="AB378" s="411">
        <f t="shared" si="384"/>
        <v>4292765.66</v>
      </c>
      <c r="AC378" s="412">
        <f t="shared" si="385"/>
        <v>0</v>
      </c>
      <c r="AD378" s="410">
        <f t="shared" si="399"/>
        <v>0</v>
      </c>
      <c r="AE378" s="413">
        <f t="shared" si="392"/>
        <v>0</v>
      </c>
      <c r="AF378" s="411">
        <f t="shared" si="393"/>
        <v>4292765.66</v>
      </c>
      <c r="AG378" s="414">
        <f t="shared" si="386"/>
        <v>4292765.66</v>
      </c>
      <c r="AH378" s="412">
        <f t="shared" si="387"/>
        <v>0</v>
      </c>
      <c r="AI378" s="415">
        <f t="shared" si="397"/>
        <v>0</v>
      </c>
      <c r="AJ378" s="410">
        <f t="shared" si="397"/>
        <v>0</v>
      </c>
      <c r="AK378" s="410">
        <f t="shared" si="397"/>
        <v>0</v>
      </c>
      <c r="AL378" s="411">
        <f t="shared" si="388"/>
        <v>5206680.9995833328</v>
      </c>
      <c r="AM378" s="412">
        <f t="shared" si="389"/>
        <v>0</v>
      </c>
      <c r="AN378" s="410">
        <f t="shared" si="394"/>
        <v>0</v>
      </c>
      <c r="AO378" s="410">
        <f t="shared" si="395"/>
        <v>0</v>
      </c>
      <c r="AP378" s="410">
        <f t="shared" si="390"/>
        <v>5206680.9995833328</v>
      </c>
      <c r="AQ378" s="414">
        <f>SUM(AN378:AP378)</f>
        <v>5206680.9995833328</v>
      </c>
      <c r="AR378" s="412">
        <f t="shared" si="391"/>
        <v>0</v>
      </c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 s="7"/>
      <c r="BH378" s="7"/>
      <c r="BI378" s="7"/>
      <c r="BJ378" s="7"/>
      <c r="BK378" s="7"/>
      <c r="BL378" s="7"/>
      <c r="BN378" s="74"/>
    </row>
    <row r="379" spans="1:66" s="16" customFormat="1" ht="12" customHeight="1" x14ac:dyDescent="0.25">
      <c r="A379" s="122">
        <v>18239061</v>
      </c>
      <c r="B379" s="87" t="str">
        <f t="shared" si="369"/>
        <v>18239061</v>
      </c>
      <c r="C379" s="74" t="s">
        <v>459</v>
      </c>
      <c r="D379" s="89" t="s">
        <v>158</v>
      </c>
      <c r="E379" s="89"/>
      <c r="F379" s="74"/>
      <c r="G379" s="89"/>
      <c r="H379" s="75">
        <v>3341428</v>
      </c>
      <c r="I379" s="75">
        <v>3513122</v>
      </c>
      <c r="J379" s="75">
        <v>3685667</v>
      </c>
      <c r="K379" s="75">
        <v>3853089</v>
      </c>
      <c r="L379" s="75">
        <v>4022632</v>
      </c>
      <c r="M379" s="75">
        <v>4181220.22</v>
      </c>
      <c r="N379" s="75">
        <v>2001397.22</v>
      </c>
      <c r="O379" s="75">
        <v>2121000.2200000002</v>
      </c>
      <c r="P379" s="75">
        <v>2229028.2200000002</v>
      </c>
      <c r="Q379" s="75">
        <v>2348631.2200000002</v>
      </c>
      <c r="R379" s="75">
        <v>2464376.2200000002</v>
      </c>
      <c r="S379" s="75">
        <v>2594180.2200000002</v>
      </c>
      <c r="T379" s="75">
        <v>2712535.22</v>
      </c>
      <c r="U379" s="75"/>
      <c r="V379" s="75">
        <f t="shared" si="383"/>
        <v>3003443.7624999993</v>
      </c>
      <c r="W379" s="108"/>
      <c r="X379" s="84"/>
      <c r="Y379" s="92">
        <f t="shared" si="398"/>
        <v>0</v>
      </c>
      <c r="Z379" s="319">
        <f t="shared" si="398"/>
        <v>0</v>
      </c>
      <c r="AA379" s="319">
        <f t="shared" si="398"/>
        <v>0</v>
      </c>
      <c r="AB379" s="320">
        <f t="shared" si="384"/>
        <v>2712535.22</v>
      </c>
      <c r="AC379" s="309">
        <f t="shared" si="385"/>
        <v>0</v>
      </c>
      <c r="AD379" s="319">
        <f t="shared" si="399"/>
        <v>0</v>
      </c>
      <c r="AE379" s="326">
        <f t="shared" si="392"/>
        <v>0</v>
      </c>
      <c r="AF379" s="320">
        <f t="shared" si="393"/>
        <v>2712535.22</v>
      </c>
      <c r="AG379" s="173">
        <f t="shared" si="386"/>
        <v>2712535.22</v>
      </c>
      <c r="AH379" s="309">
        <f t="shared" si="387"/>
        <v>0</v>
      </c>
      <c r="AI379" s="318">
        <f t="shared" si="397"/>
        <v>0</v>
      </c>
      <c r="AJ379" s="319">
        <f t="shared" si="397"/>
        <v>0</v>
      </c>
      <c r="AK379" s="319">
        <f t="shared" si="397"/>
        <v>0</v>
      </c>
      <c r="AL379" s="320">
        <f t="shared" si="388"/>
        <v>3003443.7624999993</v>
      </c>
      <c r="AM379" s="309">
        <f t="shared" si="389"/>
        <v>0</v>
      </c>
      <c r="AN379" s="319">
        <f t="shared" si="394"/>
        <v>0</v>
      </c>
      <c r="AO379" s="319">
        <f t="shared" si="395"/>
        <v>0</v>
      </c>
      <c r="AP379" s="319">
        <f t="shared" si="390"/>
        <v>3003443.7624999993</v>
      </c>
      <c r="AQ379" s="173">
        <f t="shared" si="396"/>
        <v>3003443.7624999993</v>
      </c>
      <c r="AR379" s="309">
        <f t="shared" si="391"/>
        <v>0</v>
      </c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 s="7"/>
      <c r="BH379" s="7"/>
      <c r="BI379" s="7"/>
      <c r="BJ379" s="7"/>
      <c r="BK379" s="7"/>
      <c r="BL379" s="7"/>
      <c r="BN379" s="74"/>
    </row>
    <row r="380" spans="1:66" s="16" customFormat="1" ht="12" customHeight="1" x14ac:dyDescent="0.25">
      <c r="A380" s="189">
        <v>18239062</v>
      </c>
      <c r="B380" s="197" t="str">
        <f t="shared" si="369"/>
        <v>18239062</v>
      </c>
      <c r="C380" s="178" t="s">
        <v>1179</v>
      </c>
      <c r="D380" s="179" t="s">
        <v>158</v>
      </c>
      <c r="E380" s="179"/>
      <c r="F380" s="185">
        <v>43647</v>
      </c>
      <c r="G380" s="179"/>
      <c r="H380" s="181">
        <v>564590.05000000005</v>
      </c>
      <c r="I380" s="181">
        <v>0</v>
      </c>
      <c r="J380" s="181">
        <v>0</v>
      </c>
      <c r="K380" s="181">
        <v>0</v>
      </c>
      <c r="L380" s="181">
        <v>0</v>
      </c>
      <c r="M380" s="181">
        <v>0</v>
      </c>
      <c r="N380" s="181">
        <v>0</v>
      </c>
      <c r="O380" s="181">
        <v>0</v>
      </c>
      <c r="P380" s="181">
        <v>0</v>
      </c>
      <c r="Q380" s="181">
        <v>0</v>
      </c>
      <c r="R380" s="181">
        <v>0</v>
      </c>
      <c r="S380" s="181">
        <v>0</v>
      </c>
      <c r="T380" s="181">
        <v>0</v>
      </c>
      <c r="U380" s="181"/>
      <c r="V380" s="181">
        <f t="shared" si="383"/>
        <v>23524.585416666669</v>
      </c>
      <c r="W380" s="207"/>
      <c r="X380" s="226"/>
      <c r="Y380" s="409">
        <f t="shared" si="398"/>
        <v>0</v>
      </c>
      <c r="Z380" s="410">
        <f t="shared" si="398"/>
        <v>0</v>
      </c>
      <c r="AA380" s="410">
        <f t="shared" si="398"/>
        <v>0</v>
      </c>
      <c r="AB380" s="411">
        <f t="shared" si="384"/>
        <v>0</v>
      </c>
      <c r="AC380" s="412">
        <f t="shared" si="385"/>
        <v>0</v>
      </c>
      <c r="AD380" s="410">
        <f t="shared" si="399"/>
        <v>0</v>
      </c>
      <c r="AE380" s="413">
        <f t="shared" si="392"/>
        <v>0</v>
      </c>
      <c r="AF380" s="411">
        <f t="shared" si="393"/>
        <v>0</v>
      </c>
      <c r="AG380" s="414">
        <f t="shared" si="386"/>
        <v>0</v>
      </c>
      <c r="AH380" s="412">
        <f t="shared" si="387"/>
        <v>0</v>
      </c>
      <c r="AI380" s="415">
        <f t="shared" si="397"/>
        <v>0</v>
      </c>
      <c r="AJ380" s="410">
        <f t="shared" si="397"/>
        <v>0</v>
      </c>
      <c r="AK380" s="410">
        <f t="shared" si="397"/>
        <v>0</v>
      </c>
      <c r="AL380" s="411">
        <f t="shared" si="388"/>
        <v>23524.585416666669</v>
      </c>
      <c r="AM380" s="412">
        <f t="shared" si="389"/>
        <v>0</v>
      </c>
      <c r="AN380" s="410">
        <f t="shared" si="394"/>
        <v>0</v>
      </c>
      <c r="AO380" s="410">
        <f t="shared" si="395"/>
        <v>0</v>
      </c>
      <c r="AP380" s="410">
        <f t="shared" si="390"/>
        <v>23524.585416666669</v>
      </c>
      <c r="AQ380" s="414">
        <f>SUM(AN380:AP380)</f>
        <v>23524.585416666669</v>
      </c>
      <c r="AR380" s="412">
        <f t="shared" si="391"/>
        <v>0</v>
      </c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 s="7"/>
      <c r="BH380" s="7"/>
      <c r="BI380" s="7"/>
      <c r="BJ380" s="7"/>
      <c r="BK380" s="7"/>
      <c r="BL380" s="7"/>
      <c r="BN380" s="74"/>
    </row>
    <row r="381" spans="1:66" s="16" customFormat="1" ht="12" customHeight="1" x14ac:dyDescent="0.25">
      <c r="A381" s="189">
        <v>18239072</v>
      </c>
      <c r="B381" s="197" t="str">
        <f t="shared" si="369"/>
        <v>18239072</v>
      </c>
      <c r="C381" s="178" t="s">
        <v>1247</v>
      </c>
      <c r="D381" s="179" t="s">
        <v>1276</v>
      </c>
      <c r="E381" s="179"/>
      <c r="F381" s="185">
        <v>43922</v>
      </c>
      <c r="G381" s="179"/>
      <c r="H381" s="181">
        <v>1201855.75</v>
      </c>
      <c r="I381" s="181">
        <v>1424854.88</v>
      </c>
      <c r="J381" s="181">
        <v>1577131.67</v>
      </c>
      <c r="K381" s="181">
        <v>1728657.14</v>
      </c>
      <c r="L381" s="181">
        <v>1893101.62</v>
      </c>
      <c r="M381" s="181">
        <v>1920952.62</v>
      </c>
      <c r="N381" s="181">
        <v>1955515.62</v>
      </c>
      <c r="O381" s="181">
        <v>1977765.62</v>
      </c>
      <c r="P381" s="181">
        <v>2015256.62</v>
      </c>
      <c r="Q381" s="181">
        <v>2049926.62</v>
      </c>
      <c r="R381" s="181">
        <v>2057033.62</v>
      </c>
      <c r="S381" s="181">
        <v>2057535.03</v>
      </c>
      <c r="T381" s="181">
        <v>2057535.03</v>
      </c>
      <c r="U381" s="181"/>
      <c r="V381" s="181">
        <f t="shared" si="383"/>
        <v>1857285.5375000006</v>
      </c>
      <c r="W381" s="207"/>
      <c r="X381" s="226"/>
      <c r="Y381" s="409">
        <f t="shared" si="398"/>
        <v>2057535.03</v>
      </c>
      <c r="Z381" s="410">
        <f t="shared" si="398"/>
        <v>0</v>
      </c>
      <c r="AA381" s="410">
        <f t="shared" si="398"/>
        <v>0</v>
      </c>
      <c r="AB381" s="411">
        <f t="shared" si="384"/>
        <v>0</v>
      </c>
      <c r="AC381" s="412">
        <f t="shared" si="385"/>
        <v>0</v>
      </c>
      <c r="AD381" s="410">
        <f t="shared" si="399"/>
        <v>0</v>
      </c>
      <c r="AE381" s="413">
        <f t="shared" si="392"/>
        <v>0</v>
      </c>
      <c r="AF381" s="411">
        <f t="shared" si="393"/>
        <v>0</v>
      </c>
      <c r="AG381" s="414">
        <f t="shared" si="386"/>
        <v>0</v>
      </c>
      <c r="AH381" s="412">
        <f t="shared" si="387"/>
        <v>0</v>
      </c>
      <c r="AI381" s="415">
        <f t="shared" si="397"/>
        <v>1857285.5375000006</v>
      </c>
      <c r="AJ381" s="410">
        <f t="shared" si="397"/>
        <v>0</v>
      </c>
      <c r="AK381" s="410">
        <f t="shared" si="397"/>
        <v>0</v>
      </c>
      <c r="AL381" s="411">
        <f t="shared" si="388"/>
        <v>0</v>
      </c>
      <c r="AM381" s="412">
        <f t="shared" si="389"/>
        <v>0</v>
      </c>
      <c r="AN381" s="410">
        <f t="shared" si="394"/>
        <v>0</v>
      </c>
      <c r="AO381" s="410">
        <f t="shared" si="395"/>
        <v>0</v>
      </c>
      <c r="AP381" s="410">
        <f t="shared" si="390"/>
        <v>0</v>
      </c>
      <c r="AQ381" s="414">
        <f>SUM(AN381:AP381)</f>
        <v>0</v>
      </c>
      <c r="AR381" s="412">
        <f t="shared" si="391"/>
        <v>0</v>
      </c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 s="7"/>
      <c r="BH381" s="7"/>
      <c r="BI381" s="7"/>
      <c r="BJ381" s="7"/>
      <c r="BK381" s="7"/>
      <c r="BL381" s="7"/>
      <c r="BN381" s="74"/>
    </row>
    <row r="382" spans="1:66" s="16" customFormat="1" ht="12" customHeight="1" x14ac:dyDescent="0.25">
      <c r="A382" s="122">
        <v>18239081</v>
      </c>
      <c r="B382" s="87" t="str">
        <f t="shared" si="369"/>
        <v>18239081</v>
      </c>
      <c r="C382" s="74" t="s">
        <v>842</v>
      </c>
      <c r="D382" s="89" t="s">
        <v>158</v>
      </c>
      <c r="E382" s="89"/>
      <c r="F382" s="74"/>
      <c r="G382" s="89"/>
      <c r="H382" s="75">
        <v>5331109.17</v>
      </c>
      <c r="I382" s="75">
        <v>4904769.83</v>
      </c>
      <c r="J382" s="75">
        <v>4485718.71</v>
      </c>
      <c r="K382" s="75">
        <v>4090410.88</v>
      </c>
      <c r="L382" s="75">
        <v>0</v>
      </c>
      <c r="M382" s="75">
        <v>-619325.72</v>
      </c>
      <c r="N382" s="75">
        <v>0</v>
      </c>
      <c r="O382" s="75">
        <v>0</v>
      </c>
      <c r="P382" s="75">
        <v>-19523.560000000001</v>
      </c>
      <c r="Q382" s="75">
        <v>0</v>
      </c>
      <c r="R382" s="75">
        <v>0</v>
      </c>
      <c r="S382" s="75">
        <v>2803727.22</v>
      </c>
      <c r="T382" s="75">
        <v>560489.84</v>
      </c>
      <c r="U382" s="75"/>
      <c r="V382" s="75">
        <f t="shared" si="383"/>
        <v>1549298.0720833333</v>
      </c>
      <c r="W382" s="108"/>
      <c r="X382" s="84"/>
      <c r="Y382" s="92">
        <f t="shared" si="398"/>
        <v>0</v>
      </c>
      <c r="Z382" s="319">
        <f t="shared" si="398"/>
        <v>0</v>
      </c>
      <c r="AA382" s="319">
        <f t="shared" si="398"/>
        <v>0</v>
      </c>
      <c r="AB382" s="320">
        <f t="shared" si="384"/>
        <v>560489.84</v>
      </c>
      <c r="AC382" s="309">
        <f t="shared" si="385"/>
        <v>0</v>
      </c>
      <c r="AD382" s="319">
        <f t="shared" si="399"/>
        <v>0</v>
      </c>
      <c r="AE382" s="326">
        <f t="shared" si="392"/>
        <v>0</v>
      </c>
      <c r="AF382" s="320">
        <f t="shared" si="393"/>
        <v>560489.84</v>
      </c>
      <c r="AG382" s="173">
        <f t="shared" si="386"/>
        <v>560489.84</v>
      </c>
      <c r="AH382" s="309">
        <f t="shared" si="387"/>
        <v>0</v>
      </c>
      <c r="AI382" s="318">
        <f t="shared" si="397"/>
        <v>0</v>
      </c>
      <c r="AJ382" s="319">
        <f t="shared" si="397"/>
        <v>0</v>
      </c>
      <c r="AK382" s="319">
        <f t="shared" si="397"/>
        <v>0</v>
      </c>
      <c r="AL382" s="320">
        <f t="shared" si="388"/>
        <v>1549298.0720833333</v>
      </c>
      <c r="AM382" s="309">
        <f t="shared" si="389"/>
        <v>0</v>
      </c>
      <c r="AN382" s="319">
        <f t="shared" si="394"/>
        <v>0</v>
      </c>
      <c r="AO382" s="319">
        <f t="shared" si="395"/>
        <v>0</v>
      </c>
      <c r="AP382" s="319">
        <f t="shared" si="390"/>
        <v>1549298.0720833333</v>
      </c>
      <c r="AQ382" s="173">
        <f t="shared" si="396"/>
        <v>1549298.0720833333</v>
      </c>
      <c r="AR382" s="309">
        <f t="shared" si="391"/>
        <v>0</v>
      </c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 s="7"/>
      <c r="BH382" s="7"/>
      <c r="BI382" s="7"/>
      <c r="BJ382" s="7"/>
      <c r="BK382" s="7"/>
      <c r="BL382" s="7"/>
      <c r="BN382" s="74"/>
    </row>
    <row r="383" spans="1:66" s="16" customFormat="1" ht="12" customHeight="1" x14ac:dyDescent="0.25">
      <c r="A383" s="122">
        <v>18239082</v>
      </c>
      <c r="B383" s="87" t="str">
        <f t="shared" si="369"/>
        <v>18239082</v>
      </c>
      <c r="C383" s="94" t="s">
        <v>843</v>
      </c>
      <c r="D383" s="89" t="s">
        <v>158</v>
      </c>
      <c r="E383" s="89"/>
      <c r="F383" s="94"/>
      <c r="G383" s="89"/>
      <c r="H383" s="75">
        <v>6522276.9800000004</v>
      </c>
      <c r="I383" s="75">
        <v>6336924.2699999996</v>
      </c>
      <c r="J383" s="75">
        <v>6173537.9900000002</v>
      </c>
      <c r="K383" s="75">
        <v>5983772.5599999996</v>
      </c>
      <c r="L383" s="75">
        <v>5501358.3799999999</v>
      </c>
      <c r="M383" s="75">
        <v>4655577.0599999996</v>
      </c>
      <c r="N383" s="75">
        <v>3637243.79</v>
      </c>
      <c r="O383" s="75">
        <v>2599971.5299999998</v>
      </c>
      <c r="P383" s="75">
        <v>1541531.06</v>
      </c>
      <c r="Q383" s="75">
        <v>619080.13</v>
      </c>
      <c r="R383" s="75">
        <v>89652.72</v>
      </c>
      <c r="S383" s="75">
        <v>12906345.800000001</v>
      </c>
      <c r="T383" s="75">
        <v>12526277.710000001</v>
      </c>
      <c r="U383" s="75"/>
      <c r="V383" s="75">
        <f t="shared" si="383"/>
        <v>4964106.0529166674</v>
      </c>
      <c r="W383" s="108"/>
      <c r="X383" s="84"/>
      <c r="Y383" s="92">
        <f t="shared" si="398"/>
        <v>0</v>
      </c>
      <c r="Z383" s="319">
        <f t="shared" si="398"/>
        <v>0</v>
      </c>
      <c r="AA383" s="319">
        <f t="shared" si="398"/>
        <v>0</v>
      </c>
      <c r="AB383" s="320">
        <f t="shared" si="384"/>
        <v>12526277.710000001</v>
      </c>
      <c r="AC383" s="309">
        <f t="shared" si="385"/>
        <v>0</v>
      </c>
      <c r="AD383" s="319">
        <f t="shared" si="399"/>
        <v>0</v>
      </c>
      <c r="AE383" s="326">
        <f t="shared" si="392"/>
        <v>0</v>
      </c>
      <c r="AF383" s="320">
        <f t="shared" si="393"/>
        <v>12526277.710000001</v>
      </c>
      <c r="AG383" s="173">
        <f t="shared" si="386"/>
        <v>12526277.710000001</v>
      </c>
      <c r="AH383" s="309">
        <f t="shared" si="387"/>
        <v>0</v>
      </c>
      <c r="AI383" s="318">
        <f t="shared" si="397"/>
        <v>0</v>
      </c>
      <c r="AJ383" s="319">
        <f t="shared" si="397"/>
        <v>0</v>
      </c>
      <c r="AK383" s="319">
        <f t="shared" si="397"/>
        <v>0</v>
      </c>
      <c r="AL383" s="320">
        <f t="shared" si="388"/>
        <v>4964106.0529166674</v>
      </c>
      <c r="AM383" s="309">
        <f t="shared" si="389"/>
        <v>0</v>
      </c>
      <c r="AN383" s="319">
        <f t="shared" si="394"/>
        <v>0</v>
      </c>
      <c r="AO383" s="319">
        <f t="shared" si="395"/>
        <v>0</v>
      </c>
      <c r="AP383" s="319">
        <f t="shared" si="390"/>
        <v>4964106.0529166674</v>
      </c>
      <c r="AQ383" s="173">
        <f t="shared" si="396"/>
        <v>4964106.0529166674</v>
      </c>
      <c r="AR383" s="309">
        <f t="shared" si="391"/>
        <v>0</v>
      </c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 s="7"/>
      <c r="BH383" s="7"/>
      <c r="BI383" s="7"/>
      <c r="BJ383" s="7"/>
      <c r="BK383" s="7"/>
      <c r="BL383" s="7"/>
      <c r="BN383" s="74"/>
    </row>
    <row r="384" spans="1:66" s="16" customFormat="1" ht="12" customHeight="1" x14ac:dyDescent="0.25">
      <c r="A384" s="122">
        <v>18239101</v>
      </c>
      <c r="B384" s="87" t="str">
        <f t="shared" si="369"/>
        <v>18239101</v>
      </c>
      <c r="C384" s="94" t="s">
        <v>844</v>
      </c>
      <c r="D384" s="89" t="s">
        <v>158</v>
      </c>
      <c r="E384" s="89"/>
      <c r="F384" s="94"/>
      <c r="G384" s="89"/>
      <c r="H384" s="75">
        <v>736962.88</v>
      </c>
      <c r="I384" s="75">
        <v>663790.63</v>
      </c>
      <c r="J384" s="75">
        <v>578949.06999999995</v>
      </c>
      <c r="K384" s="75">
        <v>496899.36</v>
      </c>
      <c r="L384" s="75">
        <v>0</v>
      </c>
      <c r="M384" s="75">
        <v>-79444.149999999994</v>
      </c>
      <c r="N384" s="75">
        <v>0</v>
      </c>
      <c r="O384" s="75">
        <v>-43840.89</v>
      </c>
      <c r="P384" s="75">
        <v>-49854.06</v>
      </c>
      <c r="Q384" s="75">
        <v>0</v>
      </c>
      <c r="R384" s="75">
        <v>0</v>
      </c>
      <c r="S384" s="75">
        <v>2132169.29</v>
      </c>
      <c r="T384" s="75">
        <v>1608173.85</v>
      </c>
      <c r="U384" s="75"/>
      <c r="V384" s="75">
        <f t="shared" si="383"/>
        <v>405936.4679166667</v>
      </c>
      <c r="W384" s="108"/>
      <c r="X384" s="84"/>
      <c r="Y384" s="92">
        <f t="shared" si="398"/>
        <v>0</v>
      </c>
      <c r="Z384" s="319">
        <f t="shared" si="398"/>
        <v>0</v>
      </c>
      <c r="AA384" s="319">
        <f t="shared" si="398"/>
        <v>0</v>
      </c>
      <c r="AB384" s="320">
        <f t="shared" si="384"/>
        <v>1608173.85</v>
      </c>
      <c r="AC384" s="309">
        <f t="shared" si="385"/>
        <v>0</v>
      </c>
      <c r="AD384" s="319">
        <f t="shared" si="399"/>
        <v>0</v>
      </c>
      <c r="AE384" s="326">
        <f t="shared" si="392"/>
        <v>0</v>
      </c>
      <c r="AF384" s="320">
        <f t="shared" si="393"/>
        <v>1608173.85</v>
      </c>
      <c r="AG384" s="173">
        <f t="shared" si="386"/>
        <v>1608173.85</v>
      </c>
      <c r="AH384" s="309">
        <f t="shared" si="387"/>
        <v>0</v>
      </c>
      <c r="AI384" s="318">
        <f t="shared" ref="AI384:AK400" si="400">IF($D384=AI$5,$V384,0)</f>
        <v>0</v>
      </c>
      <c r="AJ384" s="319">
        <f t="shared" si="400"/>
        <v>0</v>
      </c>
      <c r="AK384" s="319">
        <f t="shared" si="400"/>
        <v>0</v>
      </c>
      <c r="AL384" s="320">
        <f t="shared" si="388"/>
        <v>405936.4679166667</v>
      </c>
      <c r="AM384" s="309">
        <f t="shared" si="389"/>
        <v>0</v>
      </c>
      <c r="AN384" s="319">
        <f t="shared" si="394"/>
        <v>0</v>
      </c>
      <c r="AO384" s="319">
        <f t="shared" si="395"/>
        <v>0</v>
      </c>
      <c r="AP384" s="319">
        <f t="shared" si="390"/>
        <v>405936.4679166667</v>
      </c>
      <c r="AQ384" s="173">
        <f t="shared" si="396"/>
        <v>405936.4679166667</v>
      </c>
      <c r="AR384" s="309">
        <f t="shared" si="391"/>
        <v>0</v>
      </c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 s="7"/>
      <c r="BH384" s="7"/>
      <c r="BI384" s="7"/>
      <c r="BJ384" s="7"/>
      <c r="BK384" s="7"/>
      <c r="BL384" s="7"/>
      <c r="BN384" s="74"/>
    </row>
    <row r="385" spans="1:66" s="16" customFormat="1" ht="12" customHeight="1" x14ac:dyDescent="0.25">
      <c r="A385" s="189">
        <v>18239102</v>
      </c>
      <c r="B385" s="184" t="str">
        <f t="shared" si="369"/>
        <v>18239102</v>
      </c>
      <c r="C385" s="178" t="s">
        <v>1247</v>
      </c>
      <c r="D385" s="179" t="s">
        <v>1276</v>
      </c>
      <c r="E385" s="179"/>
      <c r="F385" s="185">
        <v>43952</v>
      </c>
      <c r="G385" s="179"/>
      <c r="H385" s="181">
        <v>-1201855.75</v>
      </c>
      <c r="I385" s="181">
        <v>-1424854.88</v>
      </c>
      <c r="J385" s="181">
        <v>-1577131.67</v>
      </c>
      <c r="K385" s="181">
        <v>-1728657.14</v>
      </c>
      <c r="L385" s="181">
        <v>-1893101.62</v>
      </c>
      <c r="M385" s="181">
        <v>-1920952.62</v>
      </c>
      <c r="N385" s="181">
        <v>-1955515.62</v>
      </c>
      <c r="O385" s="181">
        <v>-1977765.62</v>
      </c>
      <c r="P385" s="181">
        <v>-2015256.62</v>
      </c>
      <c r="Q385" s="181">
        <v>-2049926.62</v>
      </c>
      <c r="R385" s="181">
        <v>-2057033.62</v>
      </c>
      <c r="S385" s="181">
        <v>-2057535.03</v>
      </c>
      <c r="T385" s="181">
        <v>-2057535.03</v>
      </c>
      <c r="U385" s="181"/>
      <c r="V385" s="181">
        <f t="shared" si="383"/>
        <v>-1857285.5375000006</v>
      </c>
      <c r="W385" s="207"/>
      <c r="X385" s="408"/>
      <c r="Y385" s="409">
        <f t="shared" si="398"/>
        <v>-2057535.03</v>
      </c>
      <c r="Z385" s="410">
        <f t="shared" si="398"/>
        <v>0</v>
      </c>
      <c r="AA385" s="410">
        <f t="shared" si="398"/>
        <v>0</v>
      </c>
      <c r="AB385" s="411">
        <f t="shared" si="384"/>
        <v>0</v>
      </c>
      <c r="AC385" s="412">
        <f t="shared" si="385"/>
        <v>0</v>
      </c>
      <c r="AD385" s="410">
        <f t="shared" si="399"/>
        <v>0</v>
      </c>
      <c r="AE385" s="413">
        <f t="shared" si="392"/>
        <v>0</v>
      </c>
      <c r="AF385" s="411">
        <f t="shared" si="393"/>
        <v>0</v>
      </c>
      <c r="AG385" s="414">
        <f t="shared" si="386"/>
        <v>0</v>
      </c>
      <c r="AH385" s="412">
        <f t="shared" si="387"/>
        <v>0</v>
      </c>
      <c r="AI385" s="415">
        <f t="shared" si="400"/>
        <v>-1857285.5375000006</v>
      </c>
      <c r="AJ385" s="410">
        <f t="shared" si="400"/>
        <v>0</v>
      </c>
      <c r="AK385" s="410">
        <f t="shared" si="400"/>
        <v>0</v>
      </c>
      <c r="AL385" s="411">
        <f t="shared" si="388"/>
        <v>0</v>
      </c>
      <c r="AM385" s="412">
        <f t="shared" si="389"/>
        <v>0</v>
      </c>
      <c r="AN385" s="410">
        <f t="shared" si="394"/>
        <v>0</v>
      </c>
      <c r="AO385" s="410">
        <f t="shared" si="395"/>
        <v>0</v>
      </c>
      <c r="AP385" s="410">
        <f t="shared" si="390"/>
        <v>0</v>
      </c>
      <c r="AQ385" s="414">
        <f>SUM(AN385:AP385)</f>
        <v>0</v>
      </c>
      <c r="AR385" s="412">
        <f t="shared" si="391"/>
        <v>0</v>
      </c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 s="7"/>
      <c r="BH385" s="7"/>
      <c r="BI385" s="7"/>
      <c r="BJ385" s="7"/>
      <c r="BK385" s="7"/>
      <c r="BL385" s="7"/>
      <c r="BN385" s="74"/>
    </row>
    <row r="386" spans="1:66" s="16" customFormat="1" ht="12" customHeight="1" x14ac:dyDescent="0.25">
      <c r="A386" s="122">
        <v>18239111</v>
      </c>
      <c r="B386" s="87" t="str">
        <f t="shared" si="369"/>
        <v>18239111</v>
      </c>
      <c r="C386" s="94" t="s">
        <v>916</v>
      </c>
      <c r="D386" s="89" t="s">
        <v>158</v>
      </c>
      <c r="E386" s="89"/>
      <c r="F386" s="94"/>
      <c r="G386" s="89"/>
      <c r="H386" s="75">
        <v>1045254.03</v>
      </c>
      <c r="I386" s="75">
        <v>958500.49</v>
      </c>
      <c r="J386" s="75">
        <v>895778.58</v>
      </c>
      <c r="K386" s="75">
        <v>773195.62</v>
      </c>
      <c r="L386" s="75">
        <v>0</v>
      </c>
      <c r="M386" s="75">
        <v>-97642.15</v>
      </c>
      <c r="N386" s="75">
        <v>0</v>
      </c>
      <c r="O386" s="75">
        <v>-55086.87</v>
      </c>
      <c r="P386" s="75">
        <v>-65979.13</v>
      </c>
      <c r="Q386" s="75">
        <v>0</v>
      </c>
      <c r="R386" s="75">
        <v>0</v>
      </c>
      <c r="S386" s="75">
        <v>1549307.53</v>
      </c>
      <c r="T386" s="75">
        <v>1011807.4</v>
      </c>
      <c r="U386" s="75"/>
      <c r="V386" s="75">
        <f t="shared" si="383"/>
        <v>415550.39874999999</v>
      </c>
      <c r="W386" s="108"/>
      <c r="X386" s="84"/>
      <c r="Y386" s="92">
        <f t="shared" si="398"/>
        <v>0</v>
      </c>
      <c r="Z386" s="319">
        <f t="shared" si="398"/>
        <v>0</v>
      </c>
      <c r="AA386" s="319">
        <f t="shared" si="398"/>
        <v>0</v>
      </c>
      <c r="AB386" s="320">
        <f t="shared" si="384"/>
        <v>1011807.4</v>
      </c>
      <c r="AC386" s="309">
        <f t="shared" si="385"/>
        <v>0</v>
      </c>
      <c r="AD386" s="319">
        <f t="shared" si="399"/>
        <v>0</v>
      </c>
      <c r="AE386" s="326">
        <f t="shared" si="392"/>
        <v>0</v>
      </c>
      <c r="AF386" s="320">
        <f t="shared" si="393"/>
        <v>1011807.4</v>
      </c>
      <c r="AG386" s="173">
        <f t="shared" si="386"/>
        <v>1011807.4</v>
      </c>
      <c r="AH386" s="309">
        <f t="shared" si="387"/>
        <v>0</v>
      </c>
      <c r="AI386" s="318">
        <f t="shared" si="400"/>
        <v>0</v>
      </c>
      <c r="AJ386" s="319">
        <f t="shared" si="400"/>
        <v>0</v>
      </c>
      <c r="AK386" s="319">
        <f t="shared" si="400"/>
        <v>0</v>
      </c>
      <c r="AL386" s="320">
        <f t="shared" si="388"/>
        <v>415550.39874999999</v>
      </c>
      <c r="AM386" s="309">
        <f t="shared" si="389"/>
        <v>0</v>
      </c>
      <c r="AN386" s="319">
        <f t="shared" si="394"/>
        <v>0</v>
      </c>
      <c r="AO386" s="319">
        <f t="shared" si="395"/>
        <v>0</v>
      </c>
      <c r="AP386" s="319">
        <f t="shared" si="390"/>
        <v>415550.39874999999</v>
      </c>
      <c r="AQ386" s="173">
        <f t="shared" si="396"/>
        <v>415550.39874999999</v>
      </c>
      <c r="AR386" s="309">
        <f t="shared" si="391"/>
        <v>0</v>
      </c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 s="7"/>
      <c r="BH386" s="7"/>
      <c r="BI386" s="7"/>
      <c r="BJ386" s="7"/>
      <c r="BK386" s="7"/>
      <c r="BL386" s="7"/>
      <c r="BN386" s="74"/>
    </row>
    <row r="387" spans="1:66" s="16" customFormat="1" ht="12" customHeight="1" x14ac:dyDescent="0.25">
      <c r="A387" s="126">
        <v>18239121</v>
      </c>
      <c r="B387" s="86" t="str">
        <f t="shared" si="369"/>
        <v>18239121</v>
      </c>
      <c r="C387" s="86" t="s">
        <v>887</v>
      </c>
      <c r="D387" s="89" t="s">
        <v>158</v>
      </c>
      <c r="E387" s="89"/>
      <c r="F387" s="86"/>
      <c r="G387" s="89"/>
      <c r="H387" s="75">
        <v>2058382</v>
      </c>
      <c r="I387" s="75">
        <v>2058382</v>
      </c>
      <c r="J387" s="75">
        <v>2058382</v>
      </c>
      <c r="K387" s="75">
        <v>2058382</v>
      </c>
      <c r="L387" s="75">
        <v>2058382</v>
      </c>
      <c r="M387" s="75">
        <v>2058382</v>
      </c>
      <c r="N387" s="75">
        <v>2058382</v>
      </c>
      <c r="O387" s="75">
        <v>2058382</v>
      </c>
      <c r="P387" s="75">
        <v>2058382</v>
      </c>
      <c r="Q387" s="75">
        <v>2058382</v>
      </c>
      <c r="R387" s="75">
        <v>2058382</v>
      </c>
      <c r="S387" s="75">
        <v>2058382</v>
      </c>
      <c r="T387" s="75">
        <v>2058382</v>
      </c>
      <c r="U387" s="75"/>
      <c r="V387" s="75">
        <f t="shared" si="383"/>
        <v>2058382</v>
      </c>
      <c r="W387" s="81"/>
      <c r="X387" s="80"/>
      <c r="Y387" s="92">
        <f t="shared" ref="Y387:AA405" si="401">IF($D387=Y$5,$T387,0)</f>
        <v>0</v>
      </c>
      <c r="Z387" s="319">
        <f t="shared" si="401"/>
        <v>0</v>
      </c>
      <c r="AA387" s="319">
        <f t="shared" si="401"/>
        <v>0</v>
      </c>
      <c r="AB387" s="320">
        <f t="shared" si="384"/>
        <v>2058382</v>
      </c>
      <c r="AC387" s="309">
        <f t="shared" si="385"/>
        <v>0</v>
      </c>
      <c r="AD387" s="319">
        <f t="shared" si="399"/>
        <v>0</v>
      </c>
      <c r="AE387" s="326">
        <f t="shared" si="392"/>
        <v>0</v>
      </c>
      <c r="AF387" s="320">
        <f t="shared" si="393"/>
        <v>2058382</v>
      </c>
      <c r="AG387" s="173">
        <f t="shared" si="386"/>
        <v>2058382</v>
      </c>
      <c r="AH387" s="309">
        <f t="shared" si="387"/>
        <v>0</v>
      </c>
      <c r="AI387" s="318">
        <f t="shared" si="400"/>
        <v>0</v>
      </c>
      <c r="AJ387" s="319">
        <f t="shared" si="400"/>
        <v>0</v>
      </c>
      <c r="AK387" s="319">
        <f t="shared" si="400"/>
        <v>0</v>
      </c>
      <c r="AL387" s="320">
        <f t="shared" si="388"/>
        <v>2058382</v>
      </c>
      <c r="AM387" s="309">
        <f t="shared" si="389"/>
        <v>0</v>
      </c>
      <c r="AN387" s="319">
        <f t="shared" si="394"/>
        <v>0</v>
      </c>
      <c r="AO387" s="319">
        <f t="shared" si="395"/>
        <v>0</v>
      </c>
      <c r="AP387" s="319">
        <f t="shared" si="390"/>
        <v>2058382</v>
      </c>
      <c r="AQ387" s="173">
        <f t="shared" si="396"/>
        <v>2058382</v>
      </c>
      <c r="AR387" s="309">
        <f t="shared" si="391"/>
        <v>0</v>
      </c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 s="7"/>
      <c r="BH387" s="7"/>
      <c r="BI387" s="7"/>
      <c r="BJ387" s="7"/>
      <c r="BK387" s="7"/>
      <c r="BL387" s="7"/>
      <c r="BN387" s="74"/>
    </row>
    <row r="388" spans="1:66" s="16" customFormat="1" ht="12" customHeight="1" x14ac:dyDescent="0.25">
      <c r="A388" s="126">
        <v>18239131</v>
      </c>
      <c r="B388" s="86" t="str">
        <f t="shared" si="369"/>
        <v>18239131</v>
      </c>
      <c r="C388" s="86" t="s">
        <v>888</v>
      </c>
      <c r="D388" s="89" t="s">
        <v>158</v>
      </c>
      <c r="E388" s="89"/>
      <c r="F388" s="86"/>
      <c r="G388" s="89"/>
      <c r="H388" s="75">
        <v>-2058382</v>
      </c>
      <c r="I388" s="75">
        <v>-2058382</v>
      </c>
      <c r="J388" s="75">
        <v>-2058382</v>
      </c>
      <c r="K388" s="75">
        <v>-2058382</v>
      </c>
      <c r="L388" s="75">
        <v>-2058382</v>
      </c>
      <c r="M388" s="75">
        <v>-2058382</v>
      </c>
      <c r="N388" s="75">
        <v>-2058382</v>
      </c>
      <c r="O388" s="75">
        <v>-2058382</v>
      </c>
      <c r="P388" s="75">
        <v>-2058382</v>
      </c>
      <c r="Q388" s="75">
        <v>-2058382</v>
      </c>
      <c r="R388" s="75">
        <v>-2058382</v>
      </c>
      <c r="S388" s="75">
        <v>-2058382</v>
      </c>
      <c r="T388" s="75">
        <v>-2058382</v>
      </c>
      <c r="U388" s="75"/>
      <c r="V388" s="75">
        <f t="shared" si="383"/>
        <v>-2058382</v>
      </c>
      <c r="W388" s="81"/>
      <c r="X388" s="80"/>
      <c r="Y388" s="92">
        <f t="shared" si="401"/>
        <v>0</v>
      </c>
      <c r="Z388" s="319">
        <f t="shared" si="401"/>
        <v>0</v>
      </c>
      <c r="AA388" s="319">
        <f t="shared" si="401"/>
        <v>0</v>
      </c>
      <c r="AB388" s="320">
        <f t="shared" si="384"/>
        <v>-2058382</v>
      </c>
      <c r="AC388" s="309">
        <f t="shared" si="385"/>
        <v>0</v>
      </c>
      <c r="AD388" s="319">
        <f t="shared" si="399"/>
        <v>0</v>
      </c>
      <c r="AE388" s="326">
        <f t="shared" si="392"/>
        <v>0</v>
      </c>
      <c r="AF388" s="320">
        <f t="shared" si="393"/>
        <v>-2058382</v>
      </c>
      <c r="AG388" s="173">
        <f t="shared" si="386"/>
        <v>-2058382</v>
      </c>
      <c r="AH388" s="309">
        <f t="shared" si="387"/>
        <v>0</v>
      </c>
      <c r="AI388" s="318">
        <f t="shared" si="400"/>
        <v>0</v>
      </c>
      <c r="AJ388" s="319">
        <f t="shared" si="400"/>
        <v>0</v>
      </c>
      <c r="AK388" s="319">
        <f t="shared" si="400"/>
        <v>0</v>
      </c>
      <c r="AL388" s="320">
        <f t="shared" si="388"/>
        <v>-2058382</v>
      </c>
      <c r="AM388" s="309">
        <f t="shared" si="389"/>
        <v>0</v>
      </c>
      <c r="AN388" s="319">
        <f t="shared" si="394"/>
        <v>0</v>
      </c>
      <c r="AO388" s="319">
        <f t="shared" si="395"/>
        <v>0</v>
      </c>
      <c r="AP388" s="319">
        <f t="shared" si="390"/>
        <v>-2058382</v>
      </c>
      <c r="AQ388" s="173">
        <f t="shared" si="396"/>
        <v>-2058382</v>
      </c>
      <c r="AR388" s="309">
        <f t="shared" si="391"/>
        <v>0</v>
      </c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 s="7"/>
      <c r="BH388" s="7"/>
      <c r="BI388" s="7"/>
      <c r="BJ388" s="7"/>
      <c r="BK388" s="7"/>
      <c r="BL388" s="7"/>
      <c r="BN388" s="74"/>
    </row>
    <row r="389" spans="1:66" s="16" customFormat="1" ht="12" customHeight="1" x14ac:dyDescent="0.25">
      <c r="A389" s="126">
        <v>18239141</v>
      </c>
      <c r="B389" s="86" t="str">
        <f t="shared" si="369"/>
        <v>18239141</v>
      </c>
      <c r="C389" s="366" t="s">
        <v>923</v>
      </c>
      <c r="D389" s="89" t="s">
        <v>158</v>
      </c>
      <c r="E389" s="89"/>
      <c r="F389" s="139">
        <v>42752</v>
      </c>
      <c r="G389" s="89"/>
      <c r="H389" s="75">
        <v>11694279</v>
      </c>
      <c r="I389" s="75">
        <v>11694279</v>
      </c>
      <c r="J389" s="75">
        <v>11694279</v>
      </c>
      <c r="K389" s="75">
        <v>11694279</v>
      </c>
      <c r="L389" s="75">
        <v>11694279</v>
      </c>
      <c r="M389" s="75">
        <v>11694279</v>
      </c>
      <c r="N389" s="75">
        <v>11694279</v>
      </c>
      <c r="O389" s="75">
        <v>11694279</v>
      </c>
      <c r="P389" s="75">
        <v>11694279</v>
      </c>
      <c r="Q389" s="75">
        <v>11694279</v>
      </c>
      <c r="R389" s="75">
        <v>11694279</v>
      </c>
      <c r="S389" s="75">
        <v>11694279</v>
      </c>
      <c r="T389" s="75">
        <v>11694279</v>
      </c>
      <c r="U389" s="75"/>
      <c r="V389" s="75">
        <f t="shared" si="383"/>
        <v>11694279</v>
      </c>
      <c r="W389" s="81"/>
      <c r="X389" s="80"/>
      <c r="Y389" s="92">
        <f t="shared" si="401"/>
        <v>0</v>
      </c>
      <c r="Z389" s="319">
        <f t="shared" si="401"/>
        <v>0</v>
      </c>
      <c r="AA389" s="319">
        <f t="shared" si="401"/>
        <v>0</v>
      </c>
      <c r="AB389" s="320">
        <f t="shared" si="384"/>
        <v>11694279</v>
      </c>
      <c r="AC389" s="309">
        <f t="shared" si="385"/>
        <v>0</v>
      </c>
      <c r="AD389" s="319">
        <f t="shared" si="399"/>
        <v>0</v>
      </c>
      <c r="AE389" s="326">
        <f t="shared" si="392"/>
        <v>0</v>
      </c>
      <c r="AF389" s="320">
        <f t="shared" si="393"/>
        <v>11694279</v>
      </c>
      <c r="AG389" s="173">
        <f t="shared" si="386"/>
        <v>11694279</v>
      </c>
      <c r="AH389" s="309">
        <f t="shared" si="387"/>
        <v>0</v>
      </c>
      <c r="AI389" s="318">
        <f t="shared" si="400"/>
        <v>0</v>
      </c>
      <c r="AJ389" s="319">
        <f t="shared" si="400"/>
        <v>0</v>
      </c>
      <c r="AK389" s="319">
        <f t="shared" si="400"/>
        <v>0</v>
      </c>
      <c r="AL389" s="320">
        <f t="shared" si="388"/>
        <v>11694279</v>
      </c>
      <c r="AM389" s="309">
        <f t="shared" si="389"/>
        <v>0</v>
      </c>
      <c r="AN389" s="319">
        <f t="shared" si="394"/>
        <v>0</v>
      </c>
      <c r="AO389" s="319">
        <f t="shared" si="395"/>
        <v>0</v>
      </c>
      <c r="AP389" s="319">
        <f t="shared" si="390"/>
        <v>11694279</v>
      </c>
      <c r="AQ389" s="173">
        <f t="shared" si="396"/>
        <v>11694279</v>
      </c>
      <c r="AR389" s="309">
        <f t="shared" si="391"/>
        <v>0</v>
      </c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 s="7"/>
      <c r="BH389" s="7"/>
      <c r="BI389" s="7"/>
      <c r="BJ389" s="7"/>
      <c r="BK389" s="7"/>
      <c r="BL389" s="7"/>
      <c r="BN389" s="74"/>
    </row>
    <row r="390" spans="1:66" s="16" customFormat="1" ht="12" customHeight="1" x14ac:dyDescent="0.25">
      <c r="A390" s="126">
        <v>18239151</v>
      </c>
      <c r="B390" s="86" t="str">
        <f t="shared" si="369"/>
        <v>18239151</v>
      </c>
      <c r="C390" s="366" t="s">
        <v>924</v>
      </c>
      <c r="D390" s="89" t="s">
        <v>158</v>
      </c>
      <c r="E390" s="89"/>
      <c r="F390" s="139">
        <v>42752</v>
      </c>
      <c r="G390" s="89"/>
      <c r="H390" s="75">
        <v>-11694279</v>
      </c>
      <c r="I390" s="75">
        <v>-11694279</v>
      </c>
      <c r="J390" s="75">
        <v>-11694279</v>
      </c>
      <c r="K390" s="75">
        <v>-11694279</v>
      </c>
      <c r="L390" s="75">
        <v>-11694279</v>
      </c>
      <c r="M390" s="75">
        <v>-11694279</v>
      </c>
      <c r="N390" s="75">
        <v>-11694279</v>
      </c>
      <c r="O390" s="75">
        <v>-11694279</v>
      </c>
      <c r="P390" s="75">
        <v>-11694279</v>
      </c>
      <c r="Q390" s="75">
        <v>-11694279</v>
      </c>
      <c r="R390" s="75">
        <v>-11694279</v>
      </c>
      <c r="S390" s="75">
        <v>-11694279</v>
      </c>
      <c r="T390" s="75">
        <v>-11694279</v>
      </c>
      <c r="U390" s="75"/>
      <c r="V390" s="75">
        <f t="shared" si="383"/>
        <v>-11694279</v>
      </c>
      <c r="W390" s="81"/>
      <c r="X390" s="80"/>
      <c r="Y390" s="92">
        <f t="shared" si="401"/>
        <v>0</v>
      </c>
      <c r="Z390" s="319">
        <f t="shared" si="401"/>
        <v>0</v>
      </c>
      <c r="AA390" s="319">
        <f t="shared" si="401"/>
        <v>0</v>
      </c>
      <c r="AB390" s="320">
        <f t="shared" si="384"/>
        <v>-11694279</v>
      </c>
      <c r="AC390" s="309">
        <f t="shared" si="385"/>
        <v>0</v>
      </c>
      <c r="AD390" s="319">
        <f t="shared" si="399"/>
        <v>0</v>
      </c>
      <c r="AE390" s="326">
        <f t="shared" si="392"/>
        <v>0</v>
      </c>
      <c r="AF390" s="320">
        <f t="shared" si="393"/>
        <v>-11694279</v>
      </c>
      <c r="AG390" s="173">
        <f t="shared" si="386"/>
        <v>-11694279</v>
      </c>
      <c r="AH390" s="309">
        <f t="shared" si="387"/>
        <v>0</v>
      </c>
      <c r="AI390" s="318">
        <f t="shared" si="400"/>
        <v>0</v>
      </c>
      <c r="AJ390" s="319">
        <f t="shared" si="400"/>
        <v>0</v>
      </c>
      <c r="AK390" s="319">
        <f t="shared" si="400"/>
        <v>0</v>
      </c>
      <c r="AL390" s="320">
        <f t="shared" si="388"/>
        <v>-11694279</v>
      </c>
      <c r="AM390" s="309">
        <f t="shared" si="389"/>
        <v>0</v>
      </c>
      <c r="AN390" s="319">
        <f t="shared" si="394"/>
        <v>0</v>
      </c>
      <c r="AO390" s="319">
        <f t="shared" si="395"/>
        <v>0</v>
      </c>
      <c r="AP390" s="319">
        <f t="shared" si="390"/>
        <v>-11694279</v>
      </c>
      <c r="AQ390" s="173">
        <f t="shared" si="396"/>
        <v>-11694279</v>
      </c>
      <c r="AR390" s="309">
        <f t="shared" si="391"/>
        <v>0</v>
      </c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 s="7"/>
      <c r="BH390" s="7"/>
      <c r="BI390" s="7"/>
      <c r="BJ390" s="7"/>
      <c r="BK390" s="7"/>
      <c r="BL390" s="7"/>
      <c r="BN390" s="74"/>
    </row>
    <row r="391" spans="1:66" s="16" customFormat="1" ht="12" customHeight="1" x14ac:dyDescent="0.25">
      <c r="A391" s="126">
        <v>18239171</v>
      </c>
      <c r="B391" s="86" t="str">
        <f t="shared" ref="B391:B494" si="402">TEXT(A391,"##")</f>
        <v>18239171</v>
      </c>
      <c r="C391" s="366" t="s">
        <v>1013</v>
      </c>
      <c r="D391" s="89" t="s">
        <v>1276</v>
      </c>
      <c r="E391" s="89"/>
      <c r="F391" s="139">
        <v>43070</v>
      </c>
      <c r="G391" s="89"/>
      <c r="H391" s="75">
        <v>4776954.9000000004</v>
      </c>
      <c r="I391" s="75">
        <v>4615465.7</v>
      </c>
      <c r="J391" s="75">
        <v>4453976.5</v>
      </c>
      <c r="K391" s="75">
        <v>4292487.3</v>
      </c>
      <c r="L391" s="75">
        <v>5082531.97</v>
      </c>
      <c r="M391" s="75">
        <v>4995524.68</v>
      </c>
      <c r="N391" s="75">
        <v>4908517.3899999997</v>
      </c>
      <c r="O391" s="75">
        <v>4821510.0999999996</v>
      </c>
      <c r="P391" s="75">
        <v>4734502.8099999996</v>
      </c>
      <c r="Q391" s="75">
        <v>4647495.5199999996</v>
      </c>
      <c r="R391" s="75">
        <v>4560488.2300000004</v>
      </c>
      <c r="S391" s="75">
        <v>4473480.9400000004</v>
      </c>
      <c r="T391" s="75">
        <v>4386473.6500000004</v>
      </c>
      <c r="U391" s="75"/>
      <c r="V391" s="75">
        <f t="shared" si="383"/>
        <v>4680641.2845833329</v>
      </c>
      <c r="W391" s="81"/>
      <c r="X391" s="80"/>
      <c r="Y391" s="92">
        <f t="shared" si="401"/>
        <v>4386473.6500000004</v>
      </c>
      <c r="Z391" s="319">
        <f t="shared" si="401"/>
        <v>0</v>
      </c>
      <c r="AA391" s="319">
        <f t="shared" si="401"/>
        <v>0</v>
      </c>
      <c r="AB391" s="320">
        <f t="shared" si="384"/>
        <v>0</v>
      </c>
      <c r="AC391" s="309">
        <f t="shared" si="385"/>
        <v>0</v>
      </c>
      <c r="AD391" s="319">
        <f t="shared" si="399"/>
        <v>0</v>
      </c>
      <c r="AE391" s="326">
        <f t="shared" si="392"/>
        <v>0</v>
      </c>
      <c r="AF391" s="320">
        <f t="shared" si="393"/>
        <v>0</v>
      </c>
      <c r="AG391" s="173">
        <f t="shared" si="386"/>
        <v>0</v>
      </c>
      <c r="AH391" s="309">
        <f t="shared" si="387"/>
        <v>0</v>
      </c>
      <c r="AI391" s="318">
        <f t="shared" si="400"/>
        <v>4680641.2845833329</v>
      </c>
      <c r="AJ391" s="319">
        <f t="shared" si="400"/>
        <v>0</v>
      </c>
      <c r="AK391" s="319">
        <f t="shared" si="400"/>
        <v>0</v>
      </c>
      <c r="AL391" s="320">
        <f t="shared" si="388"/>
        <v>0</v>
      </c>
      <c r="AM391" s="309">
        <f t="shared" si="389"/>
        <v>0</v>
      </c>
      <c r="AN391" s="319">
        <f t="shared" si="394"/>
        <v>0</v>
      </c>
      <c r="AO391" s="319">
        <f t="shared" si="395"/>
        <v>0</v>
      </c>
      <c r="AP391" s="319">
        <f t="shared" si="390"/>
        <v>0</v>
      </c>
      <c r="AQ391" s="173">
        <f t="shared" si="396"/>
        <v>0</v>
      </c>
      <c r="AR391" s="309">
        <f t="shared" si="391"/>
        <v>0</v>
      </c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 s="7"/>
      <c r="BH391" s="7"/>
      <c r="BI391" s="7"/>
      <c r="BJ391" s="7"/>
      <c r="BK391" s="7"/>
      <c r="BL391" s="7"/>
      <c r="BN391" s="74"/>
    </row>
    <row r="392" spans="1:66" s="16" customFormat="1" ht="12" customHeight="1" x14ac:dyDescent="0.25">
      <c r="A392" s="126">
        <v>18239191</v>
      </c>
      <c r="B392" s="86" t="str">
        <f t="shared" si="402"/>
        <v>18239191</v>
      </c>
      <c r="C392" s="366" t="s">
        <v>993</v>
      </c>
      <c r="D392" s="89" t="s">
        <v>865</v>
      </c>
      <c r="E392" s="89"/>
      <c r="F392" s="139">
        <v>43070</v>
      </c>
      <c r="G392" s="89"/>
      <c r="H392" s="75">
        <v>3118311.96</v>
      </c>
      <c r="I392" s="75">
        <v>2572175.25</v>
      </c>
      <c r="J392" s="75">
        <v>2026038.54</v>
      </c>
      <c r="K392" s="75">
        <v>1479901.83</v>
      </c>
      <c r="L392" s="75">
        <v>933765.12</v>
      </c>
      <c r="M392" s="75">
        <v>387628.41</v>
      </c>
      <c r="N392" s="75">
        <v>0</v>
      </c>
      <c r="O392" s="75">
        <v>0</v>
      </c>
      <c r="P392" s="75">
        <v>0</v>
      </c>
      <c r="Q392" s="75">
        <v>0</v>
      </c>
      <c r="R392" s="75">
        <v>0</v>
      </c>
      <c r="S392" s="75">
        <v>0</v>
      </c>
      <c r="T392" s="75">
        <v>0</v>
      </c>
      <c r="U392" s="75"/>
      <c r="V392" s="75">
        <f t="shared" si="383"/>
        <v>746555.42750000011</v>
      </c>
      <c r="W392" s="81" t="s">
        <v>318</v>
      </c>
      <c r="X392" s="80"/>
      <c r="Y392" s="92">
        <f t="shared" si="401"/>
        <v>0</v>
      </c>
      <c r="Z392" s="319">
        <f t="shared" si="401"/>
        <v>0</v>
      </c>
      <c r="AA392" s="319">
        <f t="shared" si="401"/>
        <v>0</v>
      </c>
      <c r="AB392" s="320">
        <f t="shared" si="384"/>
        <v>0</v>
      </c>
      <c r="AC392" s="309">
        <f t="shared" si="385"/>
        <v>0</v>
      </c>
      <c r="AD392" s="319">
        <f t="shared" si="399"/>
        <v>0</v>
      </c>
      <c r="AE392" s="326">
        <f t="shared" si="392"/>
        <v>0</v>
      </c>
      <c r="AF392" s="320">
        <f t="shared" si="393"/>
        <v>0</v>
      </c>
      <c r="AG392" s="173">
        <f t="shared" si="386"/>
        <v>0</v>
      </c>
      <c r="AH392" s="309">
        <f t="shared" si="387"/>
        <v>0</v>
      </c>
      <c r="AI392" s="318">
        <f t="shared" si="400"/>
        <v>0</v>
      </c>
      <c r="AJ392" s="319">
        <f t="shared" si="400"/>
        <v>0</v>
      </c>
      <c r="AK392" s="319">
        <f t="shared" si="400"/>
        <v>0</v>
      </c>
      <c r="AL392" s="320">
        <f t="shared" si="388"/>
        <v>746555.42750000011</v>
      </c>
      <c r="AM392" s="309">
        <f t="shared" si="389"/>
        <v>0</v>
      </c>
      <c r="AN392" s="319">
        <f t="shared" si="394"/>
        <v>746555.42750000011</v>
      </c>
      <c r="AO392" s="319">
        <f t="shared" si="395"/>
        <v>0</v>
      </c>
      <c r="AP392" s="319">
        <f t="shared" si="390"/>
        <v>0</v>
      </c>
      <c r="AQ392" s="173">
        <f t="shared" si="396"/>
        <v>746555.42750000011</v>
      </c>
      <c r="AR392" s="309">
        <f t="shared" si="391"/>
        <v>0</v>
      </c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 s="7"/>
      <c r="BH392" s="7"/>
      <c r="BI392" s="7"/>
      <c r="BJ392" s="7"/>
      <c r="BK392" s="7"/>
      <c r="BL392" s="7"/>
      <c r="BN392" s="74"/>
    </row>
    <row r="393" spans="1:66" s="16" customFormat="1" ht="12" customHeight="1" x14ac:dyDescent="0.25">
      <c r="A393" s="453">
        <v>18239201</v>
      </c>
      <c r="B393" s="285" t="str">
        <f t="shared" si="402"/>
        <v>18239201</v>
      </c>
      <c r="C393" s="201" t="s">
        <v>1158</v>
      </c>
      <c r="D393" s="179" t="s">
        <v>1276</v>
      </c>
      <c r="E393" s="179"/>
      <c r="F393" s="185">
        <v>43586</v>
      </c>
      <c r="G393" s="179"/>
      <c r="H393" s="181">
        <v>99931.95</v>
      </c>
      <c r="I393" s="181">
        <v>99931.95</v>
      </c>
      <c r="J393" s="181">
        <v>99931.95</v>
      </c>
      <c r="K393" s="181">
        <v>99931.95</v>
      </c>
      <c r="L393" s="181">
        <v>99931.95</v>
      </c>
      <c r="M393" s="181">
        <v>99931.95</v>
      </c>
      <c r="N393" s="181">
        <v>0</v>
      </c>
      <c r="O393" s="181">
        <v>0</v>
      </c>
      <c r="P393" s="181">
        <v>0</v>
      </c>
      <c r="Q393" s="181">
        <v>0</v>
      </c>
      <c r="R393" s="181">
        <v>0</v>
      </c>
      <c r="S393" s="181">
        <v>0</v>
      </c>
      <c r="T393" s="181">
        <v>0</v>
      </c>
      <c r="U393" s="181"/>
      <c r="V393" s="181">
        <f t="shared" si="383"/>
        <v>45802.143749999996</v>
      </c>
      <c r="W393" s="204"/>
      <c r="X393" s="226"/>
      <c r="Y393" s="409">
        <f t="shared" si="401"/>
        <v>0</v>
      </c>
      <c r="Z393" s="410">
        <f t="shared" si="401"/>
        <v>0</v>
      </c>
      <c r="AA393" s="410">
        <f t="shared" si="401"/>
        <v>0</v>
      </c>
      <c r="AB393" s="411">
        <f t="shared" si="384"/>
        <v>0</v>
      </c>
      <c r="AC393" s="412">
        <f t="shared" si="385"/>
        <v>0</v>
      </c>
      <c r="AD393" s="410">
        <f t="shared" si="399"/>
        <v>0</v>
      </c>
      <c r="AE393" s="413">
        <f t="shared" si="392"/>
        <v>0</v>
      </c>
      <c r="AF393" s="411">
        <f t="shared" si="393"/>
        <v>0</v>
      </c>
      <c r="AG393" s="414">
        <f t="shared" si="386"/>
        <v>0</v>
      </c>
      <c r="AH393" s="412">
        <f t="shared" si="387"/>
        <v>0</v>
      </c>
      <c r="AI393" s="415">
        <f t="shared" si="400"/>
        <v>45802.143749999996</v>
      </c>
      <c r="AJ393" s="410">
        <f t="shared" si="400"/>
        <v>0</v>
      </c>
      <c r="AK393" s="410">
        <f t="shared" si="400"/>
        <v>0</v>
      </c>
      <c r="AL393" s="411">
        <f t="shared" si="388"/>
        <v>0</v>
      </c>
      <c r="AM393" s="412">
        <f t="shared" si="389"/>
        <v>0</v>
      </c>
      <c r="AN393" s="410">
        <f t="shared" si="394"/>
        <v>0</v>
      </c>
      <c r="AO393" s="410">
        <f t="shared" si="395"/>
        <v>0</v>
      </c>
      <c r="AP393" s="410">
        <f t="shared" si="390"/>
        <v>0</v>
      </c>
      <c r="AQ393" s="414">
        <f t="shared" ref="AQ393" si="403">SUM(AN393:AP393)</f>
        <v>0</v>
      </c>
      <c r="AR393" s="412">
        <f t="shared" si="391"/>
        <v>0</v>
      </c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 s="7"/>
      <c r="BH393" s="7"/>
      <c r="BI393" s="7"/>
      <c r="BJ393" s="7"/>
      <c r="BK393" s="7"/>
      <c r="BL393" s="7"/>
      <c r="BN393" s="74"/>
    </row>
    <row r="394" spans="1:66" s="16" customFormat="1" ht="11.5" customHeight="1" x14ac:dyDescent="0.25">
      <c r="A394" s="190">
        <v>18239211</v>
      </c>
      <c r="B394" s="285" t="str">
        <f t="shared" si="402"/>
        <v>18239211</v>
      </c>
      <c r="C394" s="201" t="s">
        <v>1130</v>
      </c>
      <c r="D394" s="179" t="s">
        <v>158</v>
      </c>
      <c r="E394" s="179"/>
      <c r="F394" s="185">
        <v>43525</v>
      </c>
      <c r="G394" s="179"/>
      <c r="H394" s="181">
        <v>13687221.27</v>
      </c>
      <c r="I394" s="181">
        <v>12816322.66</v>
      </c>
      <c r="J394" s="181">
        <v>12816322.66</v>
      </c>
      <c r="K394" s="181">
        <v>12816322.66</v>
      </c>
      <c r="L394" s="181">
        <v>12621091.939999999</v>
      </c>
      <c r="M394" s="181">
        <v>12265082.939999999</v>
      </c>
      <c r="N394" s="181">
        <v>11909073.939999999</v>
      </c>
      <c r="O394" s="181">
        <v>11553064.939999999</v>
      </c>
      <c r="P394" s="181">
        <v>11197055.939999999</v>
      </c>
      <c r="Q394" s="181">
        <v>10841046.939999999</v>
      </c>
      <c r="R394" s="181">
        <v>10485037.939999999</v>
      </c>
      <c r="S394" s="181">
        <v>10129028.939999999</v>
      </c>
      <c r="T394" s="181">
        <v>9773019.9399999995</v>
      </c>
      <c r="U394" s="181"/>
      <c r="V394" s="181">
        <f t="shared" si="383"/>
        <v>11764964.342083333</v>
      </c>
      <c r="W394" s="204"/>
      <c r="X394" s="226"/>
      <c r="Y394" s="409">
        <f t="shared" si="401"/>
        <v>0</v>
      </c>
      <c r="Z394" s="410">
        <f t="shared" si="401"/>
        <v>0</v>
      </c>
      <c r="AA394" s="410">
        <f t="shared" si="401"/>
        <v>0</v>
      </c>
      <c r="AB394" s="411">
        <f t="shared" si="384"/>
        <v>9773019.9399999995</v>
      </c>
      <c r="AC394" s="412">
        <f t="shared" si="385"/>
        <v>0</v>
      </c>
      <c r="AD394" s="410">
        <f t="shared" si="399"/>
        <v>0</v>
      </c>
      <c r="AE394" s="413">
        <f t="shared" si="392"/>
        <v>0</v>
      </c>
      <c r="AF394" s="411">
        <f t="shared" si="393"/>
        <v>9773019.9399999995</v>
      </c>
      <c r="AG394" s="414">
        <f t="shared" si="386"/>
        <v>9773019.9399999995</v>
      </c>
      <c r="AH394" s="412">
        <f t="shared" si="387"/>
        <v>0</v>
      </c>
      <c r="AI394" s="415">
        <f t="shared" si="400"/>
        <v>0</v>
      </c>
      <c r="AJ394" s="410">
        <f t="shared" si="400"/>
        <v>0</v>
      </c>
      <c r="AK394" s="410">
        <f t="shared" si="400"/>
        <v>0</v>
      </c>
      <c r="AL394" s="411">
        <f t="shared" si="388"/>
        <v>11764964.342083333</v>
      </c>
      <c r="AM394" s="412">
        <f t="shared" si="389"/>
        <v>0</v>
      </c>
      <c r="AN394" s="410">
        <f t="shared" si="394"/>
        <v>0</v>
      </c>
      <c r="AO394" s="410">
        <f t="shared" si="395"/>
        <v>0</v>
      </c>
      <c r="AP394" s="410">
        <f t="shared" si="390"/>
        <v>11764964.342083333</v>
      </c>
      <c r="AQ394" s="414">
        <f t="shared" ref="AQ394" si="404">SUM(AN394:AP394)</f>
        <v>11764964.342083333</v>
      </c>
      <c r="AR394" s="412">
        <f t="shared" si="391"/>
        <v>0</v>
      </c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 s="7"/>
      <c r="BH394" s="7"/>
      <c r="BI394" s="7"/>
      <c r="BJ394" s="7"/>
      <c r="BK394" s="7"/>
      <c r="BL394" s="7"/>
      <c r="BN394" s="74"/>
    </row>
    <row r="395" spans="1:66" s="16" customFormat="1" ht="12" customHeight="1" x14ac:dyDescent="0.25">
      <c r="A395" s="453">
        <v>18239221</v>
      </c>
      <c r="B395" s="285" t="str">
        <f t="shared" si="402"/>
        <v>18239221</v>
      </c>
      <c r="C395" s="201" t="s">
        <v>1180</v>
      </c>
      <c r="D395" s="179" t="s">
        <v>158</v>
      </c>
      <c r="E395" s="179"/>
      <c r="F395" s="185">
        <v>43647</v>
      </c>
      <c r="G395" s="179"/>
      <c r="H395" s="181">
        <v>23487.49</v>
      </c>
      <c r="I395" s="181">
        <v>27966.81</v>
      </c>
      <c r="J395" s="181">
        <v>32461.02</v>
      </c>
      <c r="K395" s="181">
        <v>37269.75</v>
      </c>
      <c r="L395" s="181">
        <v>42006.17</v>
      </c>
      <c r="M395" s="181">
        <v>46893.75</v>
      </c>
      <c r="N395" s="181">
        <v>52037.87</v>
      </c>
      <c r="O395" s="181">
        <v>57027.14</v>
      </c>
      <c r="P395" s="181">
        <v>61942.74</v>
      </c>
      <c r="Q395" s="181">
        <v>66823.759999999995</v>
      </c>
      <c r="R395" s="181">
        <v>71731.53</v>
      </c>
      <c r="S395" s="181">
        <v>76733.3</v>
      </c>
      <c r="T395" s="181">
        <v>81657.600000000006</v>
      </c>
      <c r="U395" s="181"/>
      <c r="V395" s="181">
        <f t="shared" si="383"/>
        <v>52122.19875000001</v>
      </c>
      <c r="W395" s="204"/>
      <c r="X395" s="226"/>
      <c r="Y395" s="409">
        <f t="shared" si="401"/>
        <v>0</v>
      </c>
      <c r="Z395" s="410">
        <f t="shared" si="401"/>
        <v>0</v>
      </c>
      <c r="AA395" s="410">
        <f t="shared" si="401"/>
        <v>0</v>
      </c>
      <c r="AB395" s="411">
        <f t="shared" si="384"/>
        <v>81657.600000000006</v>
      </c>
      <c r="AC395" s="412">
        <f t="shared" si="385"/>
        <v>0</v>
      </c>
      <c r="AD395" s="410">
        <f t="shared" si="399"/>
        <v>0</v>
      </c>
      <c r="AE395" s="413">
        <f t="shared" si="392"/>
        <v>0</v>
      </c>
      <c r="AF395" s="411">
        <f t="shared" si="393"/>
        <v>81657.600000000006</v>
      </c>
      <c r="AG395" s="414">
        <f t="shared" si="386"/>
        <v>81657.600000000006</v>
      </c>
      <c r="AH395" s="412">
        <f t="shared" si="387"/>
        <v>0</v>
      </c>
      <c r="AI395" s="415">
        <f t="shared" si="400"/>
        <v>0</v>
      </c>
      <c r="AJ395" s="410">
        <f t="shared" si="400"/>
        <v>0</v>
      </c>
      <c r="AK395" s="410">
        <f t="shared" si="400"/>
        <v>0</v>
      </c>
      <c r="AL395" s="411">
        <f t="shared" si="388"/>
        <v>52122.19875000001</v>
      </c>
      <c r="AM395" s="412">
        <f t="shared" si="389"/>
        <v>0</v>
      </c>
      <c r="AN395" s="410">
        <f t="shared" si="394"/>
        <v>0</v>
      </c>
      <c r="AO395" s="410">
        <f t="shared" si="395"/>
        <v>0</v>
      </c>
      <c r="AP395" s="410">
        <f t="shared" si="390"/>
        <v>52122.19875000001</v>
      </c>
      <c r="AQ395" s="414">
        <f t="shared" ref="AQ395" si="405">SUM(AN395:AP395)</f>
        <v>52122.19875000001</v>
      </c>
      <c r="AR395" s="412">
        <f t="shared" si="391"/>
        <v>0</v>
      </c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 s="7"/>
      <c r="BH395" s="7"/>
      <c r="BI395" s="7"/>
      <c r="BJ395" s="7"/>
      <c r="BK395" s="7"/>
      <c r="BL395" s="7"/>
      <c r="BN395" s="74"/>
    </row>
    <row r="396" spans="1:66" s="16" customFormat="1" ht="12" customHeight="1" x14ac:dyDescent="0.25">
      <c r="A396" s="190">
        <v>18239231</v>
      </c>
      <c r="B396" s="285" t="str">
        <f t="shared" si="402"/>
        <v>18239231</v>
      </c>
      <c r="C396" s="201" t="s">
        <v>1131</v>
      </c>
      <c r="D396" s="179" t="s">
        <v>158</v>
      </c>
      <c r="E396" s="179"/>
      <c r="F396" s="185">
        <v>43525</v>
      </c>
      <c r="G396" s="179"/>
      <c r="H396" s="181">
        <v>2390570.33</v>
      </c>
      <c r="I396" s="181">
        <v>2569082.7200000002</v>
      </c>
      <c r="J396" s="181">
        <v>2721545.3</v>
      </c>
      <c r="K396" s="181">
        <v>2909937.49</v>
      </c>
      <c r="L396" s="181">
        <v>3100685.99</v>
      </c>
      <c r="M396" s="181">
        <v>3269793.97</v>
      </c>
      <c r="N396" s="181">
        <v>3490730.6</v>
      </c>
      <c r="O396" s="181">
        <v>3588868.02</v>
      </c>
      <c r="P396" s="181">
        <v>3704407.42</v>
      </c>
      <c r="Q396" s="181">
        <v>3929010.35</v>
      </c>
      <c r="R396" s="181">
        <v>4001334.99</v>
      </c>
      <c r="S396" s="181">
        <v>4101318.87</v>
      </c>
      <c r="T396" s="181">
        <v>4228369.57</v>
      </c>
      <c r="U396" s="181"/>
      <c r="V396" s="181">
        <f t="shared" si="383"/>
        <v>3391348.8058333336</v>
      </c>
      <c r="W396" s="204"/>
      <c r="X396" s="226"/>
      <c r="Y396" s="409">
        <f t="shared" si="401"/>
        <v>0</v>
      </c>
      <c r="Z396" s="410">
        <f t="shared" si="401"/>
        <v>0</v>
      </c>
      <c r="AA396" s="410">
        <f t="shared" si="401"/>
        <v>0</v>
      </c>
      <c r="AB396" s="411">
        <f t="shared" si="384"/>
        <v>4228369.57</v>
      </c>
      <c r="AC396" s="412">
        <f t="shared" si="385"/>
        <v>0</v>
      </c>
      <c r="AD396" s="410">
        <f t="shared" si="399"/>
        <v>0</v>
      </c>
      <c r="AE396" s="413">
        <f t="shared" si="392"/>
        <v>0</v>
      </c>
      <c r="AF396" s="411">
        <f t="shared" si="393"/>
        <v>4228369.57</v>
      </c>
      <c r="AG396" s="414">
        <f t="shared" si="386"/>
        <v>4228369.57</v>
      </c>
      <c r="AH396" s="412">
        <f t="shared" si="387"/>
        <v>0</v>
      </c>
      <c r="AI396" s="415">
        <f t="shared" si="400"/>
        <v>0</v>
      </c>
      <c r="AJ396" s="410">
        <f t="shared" si="400"/>
        <v>0</v>
      </c>
      <c r="AK396" s="410">
        <f t="shared" si="400"/>
        <v>0</v>
      </c>
      <c r="AL396" s="411">
        <f t="shared" si="388"/>
        <v>3391348.8058333336</v>
      </c>
      <c r="AM396" s="412">
        <f t="shared" si="389"/>
        <v>0</v>
      </c>
      <c r="AN396" s="410">
        <f t="shared" si="394"/>
        <v>0</v>
      </c>
      <c r="AO396" s="410">
        <f t="shared" si="395"/>
        <v>0</v>
      </c>
      <c r="AP396" s="410">
        <f t="shared" si="390"/>
        <v>3391348.8058333336</v>
      </c>
      <c r="AQ396" s="414">
        <f t="shared" ref="AQ396" si="406">SUM(AN396:AP396)</f>
        <v>3391348.8058333336</v>
      </c>
      <c r="AR396" s="412">
        <f t="shared" si="391"/>
        <v>0</v>
      </c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 s="7"/>
      <c r="BH396" s="7"/>
      <c r="BI396" s="7"/>
      <c r="BJ396" s="7"/>
      <c r="BK396" s="7"/>
      <c r="BL396" s="7"/>
      <c r="BN396" s="74"/>
    </row>
    <row r="397" spans="1:66" s="16" customFormat="1" ht="12" customHeight="1" x14ac:dyDescent="0.25">
      <c r="A397" s="453">
        <v>18239241</v>
      </c>
      <c r="B397" s="285" t="str">
        <f t="shared" si="402"/>
        <v>18239241</v>
      </c>
      <c r="C397" s="201" t="s">
        <v>1149</v>
      </c>
      <c r="D397" s="179" t="s">
        <v>158</v>
      </c>
      <c r="E397" s="179"/>
      <c r="F397" s="185">
        <v>43556</v>
      </c>
      <c r="G397" s="179"/>
      <c r="H397" s="181">
        <v>69206</v>
      </c>
      <c r="I397" s="181">
        <v>76178</v>
      </c>
      <c r="J397" s="181">
        <v>83599</v>
      </c>
      <c r="K397" s="181">
        <v>91484</v>
      </c>
      <c r="L397" s="181">
        <v>99445</v>
      </c>
      <c r="M397" s="181">
        <v>107869</v>
      </c>
      <c r="N397" s="181">
        <v>116796</v>
      </c>
      <c r="O397" s="181">
        <v>126129</v>
      </c>
      <c r="P397" s="181">
        <v>135725</v>
      </c>
      <c r="Q397" s="181">
        <v>145755</v>
      </c>
      <c r="R397" s="181">
        <v>156161</v>
      </c>
      <c r="S397" s="181">
        <v>166774</v>
      </c>
      <c r="T397" s="181">
        <v>177667</v>
      </c>
      <c r="U397" s="181"/>
      <c r="V397" s="181">
        <f t="shared" si="383"/>
        <v>119112.625</v>
      </c>
      <c r="W397" s="204"/>
      <c r="X397" s="226"/>
      <c r="Y397" s="409">
        <f t="shared" si="401"/>
        <v>0</v>
      </c>
      <c r="Z397" s="410">
        <f t="shared" si="401"/>
        <v>0</v>
      </c>
      <c r="AA397" s="410">
        <f t="shared" si="401"/>
        <v>0</v>
      </c>
      <c r="AB397" s="411">
        <f t="shared" si="384"/>
        <v>177667</v>
      </c>
      <c r="AC397" s="412">
        <f t="shared" si="385"/>
        <v>0</v>
      </c>
      <c r="AD397" s="410">
        <f t="shared" si="399"/>
        <v>0</v>
      </c>
      <c r="AE397" s="413">
        <f t="shared" si="392"/>
        <v>0</v>
      </c>
      <c r="AF397" s="411">
        <f t="shared" si="393"/>
        <v>177667</v>
      </c>
      <c r="AG397" s="414">
        <f t="shared" si="386"/>
        <v>177667</v>
      </c>
      <c r="AH397" s="412">
        <f t="shared" si="387"/>
        <v>0</v>
      </c>
      <c r="AI397" s="415">
        <f t="shared" si="400"/>
        <v>0</v>
      </c>
      <c r="AJ397" s="410">
        <f t="shared" si="400"/>
        <v>0</v>
      </c>
      <c r="AK397" s="410">
        <f t="shared" si="400"/>
        <v>0</v>
      </c>
      <c r="AL397" s="411">
        <f t="shared" si="388"/>
        <v>119112.625</v>
      </c>
      <c r="AM397" s="412">
        <f t="shared" si="389"/>
        <v>0</v>
      </c>
      <c r="AN397" s="410">
        <f t="shared" si="394"/>
        <v>0</v>
      </c>
      <c r="AO397" s="410">
        <f t="shared" si="395"/>
        <v>0</v>
      </c>
      <c r="AP397" s="410">
        <f t="shared" si="390"/>
        <v>119112.625</v>
      </c>
      <c r="AQ397" s="414">
        <f t="shared" ref="AQ397" si="407">SUM(AN397:AP397)</f>
        <v>119112.625</v>
      </c>
      <c r="AR397" s="412">
        <f t="shared" si="391"/>
        <v>0</v>
      </c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 s="7"/>
      <c r="BH397" s="7"/>
      <c r="BI397" s="7"/>
      <c r="BJ397" s="7"/>
      <c r="BK397" s="7"/>
      <c r="BL397" s="7"/>
      <c r="BN397" s="74"/>
    </row>
    <row r="398" spans="1:66" s="16" customFormat="1" ht="12" customHeight="1" x14ac:dyDescent="0.25">
      <c r="A398" s="453">
        <v>18239251</v>
      </c>
      <c r="B398" s="285" t="str">
        <f t="shared" si="402"/>
        <v>18239251</v>
      </c>
      <c r="C398" s="201" t="s">
        <v>1190</v>
      </c>
      <c r="D398" s="179" t="s">
        <v>1276</v>
      </c>
      <c r="E398" s="179"/>
      <c r="F398" s="185">
        <v>43678</v>
      </c>
      <c r="G398" s="179"/>
      <c r="H398" s="181">
        <v>152416.35</v>
      </c>
      <c r="I398" s="181">
        <v>152416.35</v>
      </c>
      <c r="J398" s="181">
        <v>152416.35</v>
      </c>
      <c r="K398" s="181">
        <v>152416.35</v>
      </c>
      <c r="L398" s="181">
        <v>152416.35</v>
      </c>
      <c r="M398" s="181">
        <v>152416.35</v>
      </c>
      <c r="N398" s="181">
        <v>152416.35</v>
      </c>
      <c r="O398" s="181">
        <v>152416.35</v>
      </c>
      <c r="P398" s="181">
        <v>152416.35</v>
      </c>
      <c r="Q398" s="181">
        <v>152416.35</v>
      </c>
      <c r="R398" s="181">
        <v>152416.35</v>
      </c>
      <c r="S398" s="181">
        <v>152416.35</v>
      </c>
      <c r="T398" s="181">
        <v>152416.35</v>
      </c>
      <c r="U398" s="181"/>
      <c r="V398" s="181">
        <f t="shared" si="383"/>
        <v>152416.35000000003</v>
      </c>
      <c r="W398" s="204"/>
      <c r="X398" s="226"/>
      <c r="Y398" s="409">
        <f t="shared" si="401"/>
        <v>152416.35</v>
      </c>
      <c r="Z398" s="410">
        <f t="shared" si="401"/>
        <v>0</v>
      </c>
      <c r="AA398" s="410">
        <f t="shared" si="401"/>
        <v>0</v>
      </c>
      <c r="AB398" s="411">
        <f t="shared" si="384"/>
        <v>0</v>
      </c>
      <c r="AC398" s="412">
        <f t="shared" si="385"/>
        <v>0</v>
      </c>
      <c r="AD398" s="410">
        <f t="shared" si="399"/>
        <v>0</v>
      </c>
      <c r="AE398" s="413">
        <f t="shared" si="392"/>
        <v>0</v>
      </c>
      <c r="AF398" s="411">
        <f t="shared" si="393"/>
        <v>0</v>
      </c>
      <c r="AG398" s="414">
        <f t="shared" si="386"/>
        <v>0</v>
      </c>
      <c r="AH398" s="412">
        <f t="shared" si="387"/>
        <v>0</v>
      </c>
      <c r="AI398" s="415">
        <f t="shared" si="400"/>
        <v>152416.35000000003</v>
      </c>
      <c r="AJ398" s="410">
        <f t="shared" si="400"/>
        <v>0</v>
      </c>
      <c r="AK398" s="410">
        <f t="shared" si="400"/>
        <v>0</v>
      </c>
      <c r="AL398" s="411">
        <f t="shared" si="388"/>
        <v>0</v>
      </c>
      <c r="AM398" s="412">
        <f t="shared" si="389"/>
        <v>0</v>
      </c>
      <c r="AN398" s="410">
        <f t="shared" si="394"/>
        <v>0</v>
      </c>
      <c r="AO398" s="410">
        <f t="shared" si="395"/>
        <v>0</v>
      </c>
      <c r="AP398" s="410">
        <f t="shared" si="390"/>
        <v>0</v>
      </c>
      <c r="AQ398" s="414">
        <f t="shared" ref="AQ398" si="408">SUM(AN398:AP398)</f>
        <v>0</v>
      </c>
      <c r="AR398" s="412">
        <f t="shared" si="391"/>
        <v>0</v>
      </c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 s="7"/>
      <c r="BH398" s="7"/>
      <c r="BI398" s="7"/>
      <c r="BJ398" s="7"/>
      <c r="BK398" s="7"/>
      <c r="BL398" s="7"/>
      <c r="BN398" s="74"/>
    </row>
    <row r="399" spans="1:66" s="16" customFormat="1" ht="12" customHeight="1" x14ac:dyDescent="0.25">
      <c r="A399" s="190">
        <v>18239261</v>
      </c>
      <c r="B399" s="285" t="str">
        <f t="shared" si="402"/>
        <v>18239261</v>
      </c>
      <c r="C399" s="201" t="s">
        <v>1181</v>
      </c>
      <c r="D399" s="179" t="s">
        <v>158</v>
      </c>
      <c r="E399" s="179"/>
      <c r="F399" s="185">
        <v>43647</v>
      </c>
      <c r="G399" s="179"/>
      <c r="H399" s="181">
        <v>1421067.61</v>
      </c>
      <c r="I399" s="181">
        <v>0</v>
      </c>
      <c r="J399" s="181">
        <v>0</v>
      </c>
      <c r="K399" s="181">
        <v>0</v>
      </c>
      <c r="L399" s="181">
        <v>0</v>
      </c>
      <c r="M399" s="181">
        <v>0</v>
      </c>
      <c r="N399" s="181">
        <v>0</v>
      </c>
      <c r="O399" s="181">
        <v>0</v>
      </c>
      <c r="P399" s="181">
        <v>0</v>
      </c>
      <c r="Q399" s="181">
        <v>0</v>
      </c>
      <c r="R399" s="181">
        <v>0</v>
      </c>
      <c r="S399" s="181">
        <v>0</v>
      </c>
      <c r="T399" s="181">
        <v>0</v>
      </c>
      <c r="U399" s="181"/>
      <c r="V399" s="181">
        <f t="shared" si="383"/>
        <v>59211.150416666671</v>
      </c>
      <c r="W399" s="204"/>
      <c r="X399" s="226"/>
      <c r="Y399" s="409">
        <f t="shared" si="401"/>
        <v>0</v>
      </c>
      <c r="Z399" s="410">
        <f t="shared" si="401"/>
        <v>0</v>
      </c>
      <c r="AA399" s="410">
        <f t="shared" si="401"/>
        <v>0</v>
      </c>
      <c r="AB399" s="411">
        <f t="shared" si="384"/>
        <v>0</v>
      </c>
      <c r="AC399" s="412">
        <f t="shared" si="385"/>
        <v>0</v>
      </c>
      <c r="AD399" s="410">
        <f t="shared" si="399"/>
        <v>0</v>
      </c>
      <c r="AE399" s="413">
        <f t="shared" si="392"/>
        <v>0</v>
      </c>
      <c r="AF399" s="411">
        <f t="shared" si="393"/>
        <v>0</v>
      </c>
      <c r="AG399" s="414">
        <f t="shared" si="386"/>
        <v>0</v>
      </c>
      <c r="AH399" s="412">
        <f t="shared" si="387"/>
        <v>0</v>
      </c>
      <c r="AI399" s="415">
        <f t="shared" si="400"/>
        <v>0</v>
      </c>
      <c r="AJ399" s="410">
        <f t="shared" si="400"/>
        <v>0</v>
      </c>
      <c r="AK399" s="410">
        <f t="shared" si="400"/>
        <v>0</v>
      </c>
      <c r="AL399" s="411">
        <f t="shared" si="388"/>
        <v>59211.150416666671</v>
      </c>
      <c r="AM399" s="412">
        <f t="shared" si="389"/>
        <v>0</v>
      </c>
      <c r="AN399" s="410">
        <f t="shared" si="394"/>
        <v>0</v>
      </c>
      <c r="AO399" s="410">
        <f t="shared" si="395"/>
        <v>0</v>
      </c>
      <c r="AP399" s="410">
        <f t="shared" si="390"/>
        <v>59211.150416666671</v>
      </c>
      <c r="AQ399" s="414">
        <f t="shared" ref="AQ399" si="409">SUM(AN399:AP399)</f>
        <v>59211.150416666671</v>
      </c>
      <c r="AR399" s="412">
        <f t="shared" si="391"/>
        <v>0</v>
      </c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 s="7"/>
      <c r="BH399" s="7"/>
      <c r="BI399" s="7"/>
      <c r="BJ399" s="7"/>
      <c r="BK399" s="7"/>
      <c r="BL399" s="7"/>
      <c r="BN399" s="74"/>
    </row>
    <row r="400" spans="1:66" s="16" customFormat="1" ht="12" customHeight="1" x14ac:dyDescent="0.25">
      <c r="A400" s="453">
        <v>18239271</v>
      </c>
      <c r="B400" s="285" t="str">
        <f t="shared" si="402"/>
        <v>18239271</v>
      </c>
      <c r="C400" s="201" t="s">
        <v>1212</v>
      </c>
      <c r="D400" s="179" t="s">
        <v>158</v>
      </c>
      <c r="E400" s="179"/>
      <c r="F400" s="185">
        <v>43800</v>
      </c>
      <c r="G400" s="179"/>
      <c r="H400" s="181">
        <v>100000</v>
      </c>
      <c r="I400" s="181">
        <v>100000</v>
      </c>
      <c r="J400" s="181">
        <v>100000</v>
      </c>
      <c r="K400" s="181">
        <v>100000</v>
      </c>
      <c r="L400" s="181">
        <v>100000</v>
      </c>
      <c r="M400" s="181">
        <v>100000</v>
      </c>
      <c r="N400" s="181">
        <v>0</v>
      </c>
      <c r="O400" s="181">
        <v>0</v>
      </c>
      <c r="P400" s="181">
        <v>0</v>
      </c>
      <c r="Q400" s="181">
        <v>0</v>
      </c>
      <c r="R400" s="181">
        <v>0</v>
      </c>
      <c r="S400" s="181">
        <v>0</v>
      </c>
      <c r="T400" s="181">
        <v>0</v>
      </c>
      <c r="U400" s="181"/>
      <c r="V400" s="181">
        <f t="shared" si="383"/>
        <v>45833.333333333336</v>
      </c>
      <c r="W400" s="204"/>
      <c r="X400" s="226"/>
      <c r="Y400" s="409">
        <f t="shared" si="401"/>
        <v>0</v>
      </c>
      <c r="Z400" s="410">
        <f t="shared" si="401"/>
        <v>0</v>
      </c>
      <c r="AA400" s="410">
        <f t="shared" si="401"/>
        <v>0</v>
      </c>
      <c r="AB400" s="411">
        <f t="shared" si="384"/>
        <v>0</v>
      </c>
      <c r="AC400" s="412">
        <f t="shared" si="385"/>
        <v>0</v>
      </c>
      <c r="AD400" s="410">
        <f t="shared" si="399"/>
        <v>0</v>
      </c>
      <c r="AE400" s="413">
        <f t="shared" si="392"/>
        <v>0</v>
      </c>
      <c r="AF400" s="411">
        <f t="shared" si="393"/>
        <v>0</v>
      </c>
      <c r="AG400" s="414">
        <f t="shared" si="386"/>
        <v>0</v>
      </c>
      <c r="AH400" s="412">
        <f t="shared" si="387"/>
        <v>0</v>
      </c>
      <c r="AI400" s="415">
        <f t="shared" si="400"/>
        <v>0</v>
      </c>
      <c r="AJ400" s="410">
        <f t="shared" si="400"/>
        <v>0</v>
      </c>
      <c r="AK400" s="410">
        <f t="shared" si="400"/>
        <v>0</v>
      </c>
      <c r="AL400" s="411">
        <f t="shared" si="388"/>
        <v>45833.333333333336</v>
      </c>
      <c r="AM400" s="412">
        <f t="shared" si="389"/>
        <v>0</v>
      </c>
      <c r="AN400" s="410">
        <f t="shared" si="394"/>
        <v>0</v>
      </c>
      <c r="AO400" s="410">
        <f t="shared" si="395"/>
        <v>0</v>
      </c>
      <c r="AP400" s="410">
        <f t="shared" si="390"/>
        <v>45833.333333333336</v>
      </c>
      <c r="AQ400" s="414">
        <f t="shared" si="396"/>
        <v>45833.333333333336</v>
      </c>
      <c r="AR400" s="412">
        <f t="shared" si="391"/>
        <v>0</v>
      </c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 s="7"/>
      <c r="BH400" s="7"/>
      <c r="BI400" s="7"/>
      <c r="BJ400" s="7"/>
      <c r="BK400" s="7"/>
      <c r="BL400" s="7"/>
      <c r="BN400" s="74"/>
    </row>
    <row r="401" spans="1:66" s="16" customFormat="1" ht="12" customHeight="1" x14ac:dyDescent="0.25">
      <c r="A401" s="453">
        <v>18239281</v>
      </c>
      <c r="B401" s="285" t="str">
        <f t="shared" si="402"/>
        <v>18239281</v>
      </c>
      <c r="C401" s="201" t="s">
        <v>1233</v>
      </c>
      <c r="D401" s="179" t="s">
        <v>158</v>
      </c>
      <c r="E401" s="179"/>
      <c r="F401" s="185">
        <v>43831</v>
      </c>
      <c r="G401" s="179"/>
      <c r="H401" s="181">
        <v>48849496</v>
      </c>
      <c r="I401" s="181">
        <v>49181600</v>
      </c>
      <c r="J401" s="181">
        <v>49285689</v>
      </c>
      <c r="K401" s="181">
        <v>51503058</v>
      </c>
      <c r="L401" s="181">
        <v>55166460</v>
      </c>
      <c r="M401" s="181">
        <v>61947023</v>
      </c>
      <c r="N401" s="181">
        <v>75366738</v>
      </c>
      <c r="O401" s="181">
        <v>75366738</v>
      </c>
      <c r="P401" s="181">
        <v>75366738</v>
      </c>
      <c r="Q401" s="181">
        <v>75366738</v>
      </c>
      <c r="R401" s="181">
        <v>75366738</v>
      </c>
      <c r="S401" s="181">
        <v>76118660</v>
      </c>
      <c r="T401" s="181">
        <v>76118660</v>
      </c>
      <c r="U401" s="181"/>
      <c r="V401" s="181">
        <f t="shared" si="383"/>
        <v>65210021.5</v>
      </c>
      <c r="W401" s="204"/>
      <c r="X401" s="226"/>
      <c r="Y401" s="409">
        <f t="shared" si="401"/>
        <v>0</v>
      </c>
      <c r="Z401" s="410">
        <f t="shared" si="401"/>
        <v>0</v>
      </c>
      <c r="AA401" s="410">
        <f t="shared" si="401"/>
        <v>0</v>
      </c>
      <c r="AB401" s="411">
        <f t="shared" si="384"/>
        <v>76118660</v>
      </c>
      <c r="AC401" s="412">
        <f t="shared" si="385"/>
        <v>0</v>
      </c>
      <c r="AD401" s="410">
        <f t="shared" si="399"/>
        <v>0</v>
      </c>
      <c r="AE401" s="413">
        <f t="shared" si="392"/>
        <v>0</v>
      </c>
      <c r="AF401" s="411">
        <f t="shared" si="393"/>
        <v>76118660</v>
      </c>
      <c r="AG401" s="414">
        <f t="shared" si="386"/>
        <v>76118660</v>
      </c>
      <c r="AH401" s="412">
        <f t="shared" si="387"/>
        <v>0</v>
      </c>
      <c r="AI401" s="415">
        <f t="shared" ref="AI401:AK435" si="410">IF($D401=AI$5,$V401,0)</f>
        <v>0</v>
      </c>
      <c r="AJ401" s="410">
        <f t="shared" si="410"/>
        <v>0</v>
      </c>
      <c r="AK401" s="410">
        <f t="shared" si="410"/>
        <v>0</v>
      </c>
      <c r="AL401" s="411">
        <f t="shared" si="388"/>
        <v>65210021.5</v>
      </c>
      <c r="AM401" s="412">
        <f t="shared" si="389"/>
        <v>0</v>
      </c>
      <c r="AN401" s="410">
        <f t="shared" si="394"/>
        <v>0</v>
      </c>
      <c r="AO401" s="410">
        <f t="shared" si="395"/>
        <v>0</v>
      </c>
      <c r="AP401" s="410">
        <f t="shared" si="390"/>
        <v>65210021.5</v>
      </c>
      <c r="AQ401" s="414">
        <f t="shared" ref="AQ401:AQ402" si="411">SUM(AN401:AP401)</f>
        <v>65210021.5</v>
      </c>
      <c r="AR401" s="412">
        <f t="shared" si="391"/>
        <v>0</v>
      </c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 s="7"/>
      <c r="BH401" s="7"/>
      <c r="BI401" s="7"/>
      <c r="BJ401" s="7"/>
      <c r="BK401" s="7"/>
      <c r="BL401" s="7"/>
      <c r="BN401" s="74"/>
    </row>
    <row r="402" spans="1:66" s="16" customFormat="1" ht="12" customHeight="1" x14ac:dyDescent="0.25">
      <c r="A402" s="453">
        <v>18239291</v>
      </c>
      <c r="B402" s="285" t="str">
        <f t="shared" si="402"/>
        <v>18239291</v>
      </c>
      <c r="C402" s="201" t="s">
        <v>1234</v>
      </c>
      <c r="D402" s="179" t="s">
        <v>158</v>
      </c>
      <c r="E402" s="179"/>
      <c r="F402" s="185">
        <v>43831</v>
      </c>
      <c r="G402" s="179"/>
      <c r="H402" s="181">
        <v>-48849496</v>
      </c>
      <c r="I402" s="181">
        <v>-49181600</v>
      </c>
      <c r="J402" s="181">
        <v>-49285689</v>
      </c>
      <c r="K402" s="181">
        <v>-51503058</v>
      </c>
      <c r="L402" s="181">
        <v>-55166460</v>
      </c>
      <c r="M402" s="181">
        <v>-61947023</v>
      </c>
      <c r="N402" s="181">
        <v>-75366738</v>
      </c>
      <c r="O402" s="181">
        <v>-75366738</v>
      </c>
      <c r="P402" s="181">
        <v>-75366738</v>
      </c>
      <c r="Q402" s="181">
        <v>-75366738</v>
      </c>
      <c r="R402" s="181">
        <v>-75366738</v>
      </c>
      <c r="S402" s="181">
        <v>-76118660</v>
      </c>
      <c r="T402" s="181">
        <v>-76118660</v>
      </c>
      <c r="U402" s="181"/>
      <c r="V402" s="181">
        <f t="shared" si="383"/>
        <v>-65210021.5</v>
      </c>
      <c r="W402" s="204"/>
      <c r="X402" s="226"/>
      <c r="Y402" s="409">
        <f t="shared" si="401"/>
        <v>0</v>
      </c>
      <c r="Z402" s="410">
        <f t="shared" si="401"/>
        <v>0</v>
      </c>
      <c r="AA402" s="410">
        <f t="shared" si="401"/>
        <v>0</v>
      </c>
      <c r="AB402" s="411">
        <f t="shared" si="384"/>
        <v>-76118660</v>
      </c>
      <c r="AC402" s="412">
        <f t="shared" si="385"/>
        <v>0</v>
      </c>
      <c r="AD402" s="410">
        <f t="shared" si="399"/>
        <v>0</v>
      </c>
      <c r="AE402" s="413">
        <f t="shared" si="392"/>
        <v>0</v>
      </c>
      <c r="AF402" s="411">
        <f t="shared" si="393"/>
        <v>-76118660</v>
      </c>
      <c r="AG402" s="414">
        <f t="shared" si="386"/>
        <v>-76118660</v>
      </c>
      <c r="AH402" s="412">
        <f t="shared" si="387"/>
        <v>0</v>
      </c>
      <c r="AI402" s="415">
        <f t="shared" si="410"/>
        <v>0</v>
      </c>
      <c r="AJ402" s="410">
        <f t="shared" si="410"/>
        <v>0</v>
      </c>
      <c r="AK402" s="410">
        <f t="shared" si="410"/>
        <v>0</v>
      </c>
      <c r="AL402" s="411">
        <f t="shared" si="388"/>
        <v>-65210021.5</v>
      </c>
      <c r="AM402" s="412">
        <f t="shared" si="389"/>
        <v>0</v>
      </c>
      <c r="AN402" s="410">
        <f t="shared" si="394"/>
        <v>0</v>
      </c>
      <c r="AO402" s="410">
        <f t="shared" si="395"/>
        <v>0</v>
      </c>
      <c r="AP402" s="410">
        <f t="shared" si="390"/>
        <v>-65210021.5</v>
      </c>
      <c r="AQ402" s="414">
        <f t="shared" si="411"/>
        <v>-65210021.5</v>
      </c>
      <c r="AR402" s="412">
        <f t="shared" si="391"/>
        <v>0</v>
      </c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 s="7"/>
      <c r="BH402" s="7"/>
      <c r="BI402" s="7"/>
      <c r="BJ402" s="7"/>
      <c r="BK402" s="7"/>
      <c r="BL402" s="7"/>
      <c r="BN402" s="74"/>
    </row>
    <row r="403" spans="1:66" s="16" customFormat="1" ht="12" customHeight="1" x14ac:dyDescent="0.25">
      <c r="A403" s="453">
        <v>18239301</v>
      </c>
      <c r="B403" s="285" t="str">
        <f t="shared" si="402"/>
        <v>18239301</v>
      </c>
      <c r="C403" s="201" t="s">
        <v>1246</v>
      </c>
      <c r="D403" s="179" t="s">
        <v>1276</v>
      </c>
      <c r="E403" s="179"/>
      <c r="F403" s="185">
        <v>43922</v>
      </c>
      <c r="G403" s="179"/>
      <c r="H403" s="181">
        <v>3884000.11</v>
      </c>
      <c r="I403" s="181">
        <v>4664604.1100000003</v>
      </c>
      <c r="J403" s="181">
        <v>5243996.1100000003</v>
      </c>
      <c r="K403" s="181">
        <v>5867412.1100000003</v>
      </c>
      <c r="L403" s="181">
        <v>6505160.1100000003</v>
      </c>
      <c r="M403" s="181">
        <v>6628602.1100000003</v>
      </c>
      <c r="N403" s="181">
        <v>6766806.1100000003</v>
      </c>
      <c r="O403" s="181">
        <v>6850955.1100000003</v>
      </c>
      <c r="P403" s="181">
        <v>6974881.1100000003</v>
      </c>
      <c r="Q403" s="181">
        <v>7089814.1100000003</v>
      </c>
      <c r="R403" s="181">
        <v>7130963.1100000003</v>
      </c>
      <c r="S403" s="181">
        <v>7132246.1100000003</v>
      </c>
      <c r="T403" s="181">
        <v>7132246.1100000003</v>
      </c>
      <c r="U403" s="181"/>
      <c r="V403" s="181">
        <f t="shared" si="383"/>
        <v>6363630.2766666673</v>
      </c>
      <c r="W403" s="204"/>
      <c r="X403" s="226"/>
      <c r="Y403" s="409">
        <f t="shared" si="401"/>
        <v>7132246.1100000003</v>
      </c>
      <c r="Z403" s="410">
        <f t="shared" si="401"/>
        <v>0</v>
      </c>
      <c r="AA403" s="410">
        <f t="shared" si="401"/>
        <v>0</v>
      </c>
      <c r="AB403" s="411">
        <f t="shared" si="384"/>
        <v>0</v>
      </c>
      <c r="AC403" s="412">
        <f t="shared" si="385"/>
        <v>0</v>
      </c>
      <c r="AD403" s="410">
        <f t="shared" si="399"/>
        <v>0</v>
      </c>
      <c r="AE403" s="413">
        <f t="shared" si="392"/>
        <v>0</v>
      </c>
      <c r="AF403" s="411">
        <f t="shared" si="393"/>
        <v>0</v>
      </c>
      <c r="AG403" s="414">
        <f t="shared" si="386"/>
        <v>0</v>
      </c>
      <c r="AH403" s="412">
        <f t="shared" si="387"/>
        <v>0</v>
      </c>
      <c r="AI403" s="415">
        <f t="shared" si="410"/>
        <v>6363630.2766666673</v>
      </c>
      <c r="AJ403" s="410">
        <f t="shared" si="410"/>
        <v>0</v>
      </c>
      <c r="AK403" s="410">
        <f t="shared" si="410"/>
        <v>0</v>
      </c>
      <c r="AL403" s="411">
        <f t="shared" si="388"/>
        <v>0</v>
      </c>
      <c r="AM403" s="412">
        <f t="shared" si="389"/>
        <v>0</v>
      </c>
      <c r="AN403" s="410">
        <f t="shared" si="394"/>
        <v>0</v>
      </c>
      <c r="AO403" s="410">
        <f t="shared" si="395"/>
        <v>0</v>
      </c>
      <c r="AP403" s="410">
        <f t="shared" si="390"/>
        <v>0</v>
      </c>
      <c r="AQ403" s="414">
        <f t="shared" ref="AQ403:AQ407" si="412">SUM(AN403:AP403)</f>
        <v>0</v>
      </c>
      <c r="AR403" s="412">
        <f t="shared" si="391"/>
        <v>0</v>
      </c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 s="7"/>
      <c r="BH403" s="7"/>
      <c r="BI403" s="7"/>
      <c r="BJ403" s="7"/>
      <c r="BK403" s="7"/>
      <c r="BL403" s="7"/>
      <c r="BN403" s="74"/>
    </row>
    <row r="404" spans="1:66" s="16" customFormat="1" ht="12" customHeight="1" x14ac:dyDescent="0.25">
      <c r="A404" s="453">
        <v>18239321</v>
      </c>
      <c r="B404" s="285" t="str">
        <f t="shared" si="402"/>
        <v>18239321</v>
      </c>
      <c r="C404" s="201" t="s">
        <v>1254</v>
      </c>
      <c r="D404" s="179" t="s">
        <v>158</v>
      </c>
      <c r="E404" s="179"/>
      <c r="F404" s="185">
        <v>43952</v>
      </c>
      <c r="G404" s="179"/>
      <c r="H404" s="181">
        <v>1374159.85</v>
      </c>
      <c r="I404" s="181">
        <v>1302278.1599999999</v>
      </c>
      <c r="J404" s="181">
        <v>1239254.95</v>
      </c>
      <c r="K404" s="181">
        <v>1172589.33</v>
      </c>
      <c r="L404" s="181">
        <v>0</v>
      </c>
      <c r="M404" s="181">
        <v>-65793.67</v>
      </c>
      <c r="N404" s="181">
        <v>0</v>
      </c>
      <c r="O404" s="181">
        <v>0</v>
      </c>
      <c r="P404" s="181">
        <v>0</v>
      </c>
      <c r="Q404" s="181">
        <v>0</v>
      </c>
      <c r="R404" s="181">
        <v>0</v>
      </c>
      <c r="S404" s="181">
        <v>371120.45</v>
      </c>
      <c r="T404" s="181">
        <v>164138.49</v>
      </c>
      <c r="U404" s="181"/>
      <c r="V404" s="181">
        <f t="shared" si="383"/>
        <v>399049.8658333334</v>
      </c>
      <c r="W404" s="204"/>
      <c r="X404" s="226"/>
      <c r="Y404" s="409">
        <f t="shared" si="401"/>
        <v>0</v>
      </c>
      <c r="Z404" s="410">
        <f t="shared" si="401"/>
        <v>0</v>
      </c>
      <c r="AA404" s="410">
        <f t="shared" si="401"/>
        <v>0</v>
      </c>
      <c r="AB404" s="411">
        <f t="shared" si="384"/>
        <v>164138.49</v>
      </c>
      <c r="AC404" s="412">
        <f t="shared" si="385"/>
        <v>0</v>
      </c>
      <c r="AD404" s="410">
        <f t="shared" si="399"/>
        <v>0</v>
      </c>
      <c r="AE404" s="413">
        <f t="shared" si="392"/>
        <v>0</v>
      </c>
      <c r="AF404" s="411">
        <f t="shared" si="393"/>
        <v>164138.49</v>
      </c>
      <c r="AG404" s="414">
        <f t="shared" si="386"/>
        <v>164138.49</v>
      </c>
      <c r="AH404" s="412">
        <f t="shared" si="387"/>
        <v>0</v>
      </c>
      <c r="AI404" s="415">
        <f t="shared" si="410"/>
        <v>0</v>
      </c>
      <c r="AJ404" s="410">
        <f t="shared" si="410"/>
        <v>0</v>
      </c>
      <c r="AK404" s="410">
        <f t="shared" si="410"/>
        <v>0</v>
      </c>
      <c r="AL404" s="411">
        <f t="shared" si="388"/>
        <v>399049.8658333334</v>
      </c>
      <c r="AM404" s="412">
        <f t="shared" si="389"/>
        <v>0</v>
      </c>
      <c r="AN404" s="410">
        <f t="shared" si="394"/>
        <v>0</v>
      </c>
      <c r="AO404" s="410">
        <f t="shared" si="395"/>
        <v>0</v>
      </c>
      <c r="AP404" s="410">
        <f t="shared" si="390"/>
        <v>399049.8658333334</v>
      </c>
      <c r="AQ404" s="414">
        <f t="shared" si="412"/>
        <v>399049.8658333334</v>
      </c>
      <c r="AR404" s="412">
        <f t="shared" si="391"/>
        <v>0</v>
      </c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 s="7"/>
      <c r="BH404" s="7"/>
      <c r="BI404" s="7"/>
      <c r="BJ404" s="7"/>
      <c r="BK404" s="7"/>
      <c r="BL404" s="7"/>
      <c r="BN404" s="74"/>
    </row>
    <row r="405" spans="1:66" s="16" customFormat="1" ht="12" customHeight="1" x14ac:dyDescent="0.25">
      <c r="A405" s="453">
        <v>18239331</v>
      </c>
      <c r="B405" s="285" t="str">
        <f t="shared" si="402"/>
        <v>18239331</v>
      </c>
      <c r="C405" s="201" t="s">
        <v>1255</v>
      </c>
      <c r="D405" s="179" t="s">
        <v>158</v>
      </c>
      <c r="E405" s="179"/>
      <c r="F405" s="185">
        <v>43952</v>
      </c>
      <c r="G405" s="179"/>
      <c r="H405" s="181">
        <v>328055.40999999997</v>
      </c>
      <c r="I405" s="181">
        <v>328055.40999999997</v>
      </c>
      <c r="J405" s="181">
        <v>328055.40999999997</v>
      </c>
      <c r="K405" s="181">
        <v>328055.40999999997</v>
      </c>
      <c r="L405" s="181">
        <v>328055.40999999997</v>
      </c>
      <c r="M405" s="181">
        <v>328055.40999999997</v>
      </c>
      <c r="N405" s="181">
        <v>328055.40999999997</v>
      </c>
      <c r="O405" s="181">
        <v>328055.40999999997</v>
      </c>
      <c r="P405" s="181">
        <v>328055.40999999997</v>
      </c>
      <c r="Q405" s="181">
        <v>328055.40999999997</v>
      </c>
      <c r="R405" s="181">
        <v>328055.40999999997</v>
      </c>
      <c r="S405" s="181">
        <v>111947.44</v>
      </c>
      <c r="T405" s="181">
        <v>111947.44</v>
      </c>
      <c r="U405" s="181"/>
      <c r="V405" s="181">
        <f t="shared" si="383"/>
        <v>301041.91375000001</v>
      </c>
      <c r="W405" s="204"/>
      <c r="X405" s="226"/>
      <c r="Y405" s="409">
        <f t="shared" si="401"/>
        <v>0</v>
      </c>
      <c r="Z405" s="410">
        <f t="shared" si="401"/>
        <v>0</v>
      </c>
      <c r="AA405" s="410">
        <f t="shared" si="401"/>
        <v>0</v>
      </c>
      <c r="AB405" s="411">
        <f t="shared" si="384"/>
        <v>111947.44</v>
      </c>
      <c r="AC405" s="412">
        <f t="shared" si="385"/>
        <v>0</v>
      </c>
      <c r="AD405" s="410">
        <f t="shared" si="399"/>
        <v>0</v>
      </c>
      <c r="AE405" s="413">
        <f t="shared" si="392"/>
        <v>0</v>
      </c>
      <c r="AF405" s="411">
        <f t="shared" si="393"/>
        <v>111947.44</v>
      </c>
      <c r="AG405" s="414">
        <f t="shared" si="386"/>
        <v>111947.44</v>
      </c>
      <c r="AH405" s="412">
        <f t="shared" si="387"/>
        <v>0</v>
      </c>
      <c r="AI405" s="415">
        <f t="shared" si="410"/>
        <v>0</v>
      </c>
      <c r="AJ405" s="410">
        <f t="shared" si="410"/>
        <v>0</v>
      </c>
      <c r="AK405" s="410">
        <f t="shared" si="410"/>
        <v>0</v>
      </c>
      <c r="AL405" s="411">
        <f t="shared" si="388"/>
        <v>301041.91375000001</v>
      </c>
      <c r="AM405" s="412">
        <f t="shared" si="389"/>
        <v>0</v>
      </c>
      <c r="AN405" s="410">
        <f t="shared" si="394"/>
        <v>0</v>
      </c>
      <c r="AO405" s="410">
        <f t="shared" si="395"/>
        <v>0</v>
      </c>
      <c r="AP405" s="410">
        <f t="shared" si="390"/>
        <v>301041.91375000001</v>
      </c>
      <c r="AQ405" s="414">
        <f t="shared" si="412"/>
        <v>301041.91375000001</v>
      </c>
      <c r="AR405" s="412">
        <f t="shared" si="391"/>
        <v>0</v>
      </c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 s="7"/>
      <c r="BH405" s="7"/>
      <c r="BI405" s="7"/>
      <c r="BJ405" s="7"/>
      <c r="BK405" s="7"/>
      <c r="BL405" s="7"/>
      <c r="BN405" s="74"/>
    </row>
    <row r="406" spans="1:66" s="16" customFormat="1" ht="12" customHeight="1" x14ac:dyDescent="0.25">
      <c r="A406" s="453">
        <v>18239341</v>
      </c>
      <c r="B406" s="285" t="str">
        <f t="shared" si="402"/>
        <v>18239341</v>
      </c>
      <c r="C406" s="201" t="s">
        <v>1256</v>
      </c>
      <c r="D406" s="179" t="s">
        <v>158</v>
      </c>
      <c r="E406" s="179"/>
      <c r="F406" s="185">
        <v>43952</v>
      </c>
      <c r="G406" s="179"/>
      <c r="H406" s="181">
        <v>41205.99</v>
      </c>
      <c r="I406" s="181">
        <v>45509.02</v>
      </c>
      <c r="J406" s="181">
        <v>49635.73</v>
      </c>
      <c r="K406" s="181">
        <v>53592.93</v>
      </c>
      <c r="L406" s="181">
        <v>57198.81</v>
      </c>
      <c r="M406" s="181">
        <v>60505.18</v>
      </c>
      <c r="N406" s="181">
        <v>63615.55</v>
      </c>
      <c r="O406" s="181">
        <v>66585.94</v>
      </c>
      <c r="P406" s="181">
        <v>69504.28</v>
      </c>
      <c r="Q406" s="181">
        <v>72337.899999999994</v>
      </c>
      <c r="R406" s="181">
        <v>75089.88</v>
      </c>
      <c r="S406" s="181">
        <v>14113.22</v>
      </c>
      <c r="T406" s="181">
        <v>16641.54</v>
      </c>
      <c r="U406" s="181"/>
      <c r="V406" s="181">
        <f t="shared" si="383"/>
        <v>54717.683749999997</v>
      </c>
      <c r="W406" s="204"/>
      <c r="X406" s="226"/>
      <c r="Y406" s="409">
        <f t="shared" ref="Y406:AA438" si="413">IF($D406=Y$5,$T406,0)</f>
        <v>0</v>
      </c>
      <c r="Z406" s="410">
        <f t="shared" si="413"/>
        <v>0</v>
      </c>
      <c r="AA406" s="410">
        <f t="shared" si="413"/>
        <v>0</v>
      </c>
      <c r="AB406" s="411">
        <f t="shared" si="384"/>
        <v>16641.54</v>
      </c>
      <c r="AC406" s="412">
        <f t="shared" si="385"/>
        <v>0</v>
      </c>
      <c r="AD406" s="410">
        <f t="shared" si="399"/>
        <v>0</v>
      </c>
      <c r="AE406" s="413">
        <f t="shared" si="392"/>
        <v>0</v>
      </c>
      <c r="AF406" s="411">
        <f t="shared" si="393"/>
        <v>16641.54</v>
      </c>
      <c r="AG406" s="414">
        <f t="shared" si="386"/>
        <v>16641.54</v>
      </c>
      <c r="AH406" s="412">
        <f t="shared" si="387"/>
        <v>0</v>
      </c>
      <c r="AI406" s="415">
        <f t="shared" si="410"/>
        <v>0</v>
      </c>
      <c r="AJ406" s="410">
        <f t="shared" si="410"/>
        <v>0</v>
      </c>
      <c r="AK406" s="410">
        <f t="shared" si="410"/>
        <v>0</v>
      </c>
      <c r="AL406" s="411">
        <f t="shared" si="388"/>
        <v>54717.683749999997</v>
      </c>
      <c r="AM406" s="412">
        <f t="shared" si="389"/>
        <v>0</v>
      </c>
      <c r="AN406" s="410">
        <f t="shared" si="394"/>
        <v>0</v>
      </c>
      <c r="AO406" s="410">
        <f t="shared" si="395"/>
        <v>0</v>
      </c>
      <c r="AP406" s="410">
        <f t="shared" si="390"/>
        <v>54717.683749999997</v>
      </c>
      <c r="AQ406" s="414">
        <f t="shared" si="412"/>
        <v>54717.683749999997</v>
      </c>
      <c r="AR406" s="412">
        <f t="shared" si="391"/>
        <v>0</v>
      </c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 s="7"/>
      <c r="BH406" s="7"/>
      <c r="BI406" s="7"/>
      <c r="BJ406" s="7"/>
      <c r="BK406" s="7"/>
      <c r="BL406" s="7"/>
      <c r="BN406" s="74"/>
    </row>
    <row r="407" spans="1:66" s="16" customFormat="1" ht="12" customHeight="1" x14ac:dyDescent="0.25">
      <c r="A407" s="453">
        <v>18239351</v>
      </c>
      <c r="B407" s="285" t="str">
        <f t="shared" si="402"/>
        <v>18239351</v>
      </c>
      <c r="C407" s="201" t="s">
        <v>1246</v>
      </c>
      <c r="D407" s="179" t="s">
        <v>1276</v>
      </c>
      <c r="E407" s="179"/>
      <c r="F407" s="185">
        <v>43952</v>
      </c>
      <c r="G407" s="179"/>
      <c r="H407" s="181">
        <v>-3884000.11</v>
      </c>
      <c r="I407" s="181">
        <v>-4664604.1100000003</v>
      </c>
      <c r="J407" s="181">
        <v>-5243996.1100000003</v>
      </c>
      <c r="K407" s="181">
        <v>-5867412.1100000003</v>
      </c>
      <c r="L407" s="181">
        <v>-6505160.1100000003</v>
      </c>
      <c r="M407" s="181">
        <v>-6628602.1100000003</v>
      </c>
      <c r="N407" s="181">
        <v>-6766806.1100000003</v>
      </c>
      <c r="O407" s="181">
        <v>-6850955.1100000003</v>
      </c>
      <c r="P407" s="181">
        <v>-6974881.1100000003</v>
      </c>
      <c r="Q407" s="181">
        <v>-7089814.1100000003</v>
      </c>
      <c r="R407" s="181">
        <v>-7130963.1100000003</v>
      </c>
      <c r="S407" s="181">
        <v>-7132246.1100000003</v>
      </c>
      <c r="T407" s="181">
        <v>-7132246.1100000003</v>
      </c>
      <c r="U407" s="181"/>
      <c r="V407" s="181">
        <f t="shared" si="383"/>
        <v>-6363630.2766666673</v>
      </c>
      <c r="W407" s="204"/>
      <c r="X407" s="226"/>
      <c r="Y407" s="409">
        <f t="shared" si="413"/>
        <v>-7132246.1100000003</v>
      </c>
      <c r="Z407" s="410">
        <f t="shared" si="413"/>
        <v>0</v>
      </c>
      <c r="AA407" s="410">
        <f t="shared" si="413"/>
        <v>0</v>
      </c>
      <c r="AB407" s="411">
        <f t="shared" si="384"/>
        <v>0</v>
      </c>
      <c r="AC407" s="412">
        <f t="shared" si="385"/>
        <v>0</v>
      </c>
      <c r="AD407" s="410">
        <f t="shared" si="399"/>
        <v>0</v>
      </c>
      <c r="AE407" s="413">
        <f t="shared" si="392"/>
        <v>0</v>
      </c>
      <c r="AF407" s="411">
        <f t="shared" si="393"/>
        <v>0</v>
      </c>
      <c r="AG407" s="414">
        <f t="shared" si="386"/>
        <v>0</v>
      </c>
      <c r="AH407" s="412">
        <f t="shared" si="387"/>
        <v>0</v>
      </c>
      <c r="AI407" s="415">
        <f t="shared" si="410"/>
        <v>-6363630.2766666673</v>
      </c>
      <c r="AJ407" s="410">
        <f t="shared" si="410"/>
        <v>0</v>
      </c>
      <c r="AK407" s="410">
        <f t="shared" si="410"/>
        <v>0</v>
      </c>
      <c r="AL407" s="411">
        <f t="shared" si="388"/>
        <v>0</v>
      </c>
      <c r="AM407" s="412">
        <f t="shared" si="389"/>
        <v>0</v>
      </c>
      <c r="AN407" s="410">
        <f t="shared" si="394"/>
        <v>0</v>
      </c>
      <c r="AO407" s="410">
        <f t="shared" si="395"/>
        <v>0</v>
      </c>
      <c r="AP407" s="410">
        <f t="shared" si="390"/>
        <v>0</v>
      </c>
      <c r="AQ407" s="414">
        <f t="shared" si="412"/>
        <v>0</v>
      </c>
      <c r="AR407" s="412">
        <f t="shared" si="391"/>
        <v>0</v>
      </c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 s="7"/>
      <c r="BH407" s="7"/>
      <c r="BI407" s="7"/>
      <c r="BJ407" s="7"/>
      <c r="BK407" s="7"/>
      <c r="BL407" s="7"/>
      <c r="BN407" s="74"/>
    </row>
    <row r="408" spans="1:66" s="16" customFormat="1" ht="12" customHeight="1" x14ac:dyDescent="0.25">
      <c r="A408" s="453">
        <v>18239361</v>
      </c>
      <c r="B408" s="285" t="str">
        <f t="shared" si="402"/>
        <v>18239361</v>
      </c>
      <c r="C408" s="201" t="s">
        <v>1323</v>
      </c>
      <c r="D408" s="179" t="s">
        <v>158</v>
      </c>
      <c r="E408" s="179"/>
      <c r="F408" s="185">
        <v>44105</v>
      </c>
      <c r="G408" s="179"/>
      <c r="H408" s="181"/>
      <c r="I408" s="181"/>
      <c r="J408" s="181"/>
      <c r="K408" s="181"/>
      <c r="L408" s="181">
        <v>3767198.82</v>
      </c>
      <c r="M408" s="181">
        <v>4137222.86</v>
      </c>
      <c r="N408" s="181">
        <v>3836164</v>
      </c>
      <c r="O408" s="181">
        <v>3530995.79</v>
      </c>
      <c r="P408" s="181">
        <v>3254054.72</v>
      </c>
      <c r="Q408" s="181">
        <v>2979124.65</v>
      </c>
      <c r="R408" s="181">
        <v>2779882.24</v>
      </c>
      <c r="S408" s="181">
        <v>2577250.8199999998</v>
      </c>
      <c r="T408" s="181">
        <v>2393863.75</v>
      </c>
      <c r="U408" s="181"/>
      <c r="V408" s="181">
        <f t="shared" ref="V408:V410" si="414">(H408+T408+SUM(I408:S408)*2)/24</f>
        <v>2338235.4812499997</v>
      </c>
      <c r="W408" s="204"/>
      <c r="X408" s="226"/>
      <c r="Y408" s="409">
        <f t="shared" si="413"/>
        <v>0</v>
      </c>
      <c r="Z408" s="410">
        <f t="shared" si="413"/>
        <v>0</v>
      </c>
      <c r="AA408" s="410">
        <f t="shared" si="413"/>
        <v>0</v>
      </c>
      <c r="AB408" s="411">
        <f t="shared" ref="AB408:AB410" si="415">T408-SUM(Y408:AA408)</f>
        <v>2393863.75</v>
      </c>
      <c r="AC408" s="412">
        <f t="shared" ref="AC408:AC410" si="416">T408-SUM(Y408:AA408)-AB408</f>
        <v>0</v>
      </c>
      <c r="AD408" s="410">
        <f t="shared" si="399"/>
        <v>0</v>
      </c>
      <c r="AE408" s="413">
        <f t="shared" si="392"/>
        <v>0</v>
      </c>
      <c r="AF408" s="411">
        <f t="shared" si="393"/>
        <v>2393863.75</v>
      </c>
      <c r="AG408" s="414">
        <f t="shared" ref="AG408:AG410" si="417">SUM(AD408:AF408)</f>
        <v>2393863.75</v>
      </c>
      <c r="AH408" s="412">
        <f t="shared" ref="AH408:AH410" si="418">AG408-AB408</f>
        <v>0</v>
      </c>
      <c r="AI408" s="415">
        <f t="shared" si="410"/>
        <v>0</v>
      </c>
      <c r="AJ408" s="410">
        <f t="shared" si="410"/>
        <v>0</v>
      </c>
      <c r="AK408" s="410">
        <f t="shared" si="410"/>
        <v>0</v>
      </c>
      <c r="AL408" s="411">
        <f t="shared" ref="AL408:AL410" si="419">V408-SUM(AI408:AK408)</f>
        <v>2338235.4812499997</v>
      </c>
      <c r="AM408" s="412">
        <f t="shared" ref="AM408:AM410" si="420">V408-SUM(AI408:AK408)-AL408</f>
        <v>0</v>
      </c>
      <c r="AN408" s="410">
        <f t="shared" si="394"/>
        <v>0</v>
      </c>
      <c r="AO408" s="410">
        <f t="shared" si="395"/>
        <v>0</v>
      </c>
      <c r="AP408" s="410">
        <f t="shared" si="390"/>
        <v>2338235.4812499997</v>
      </c>
      <c r="AQ408" s="414">
        <f t="shared" ref="AQ408:AQ410" si="421">SUM(AN408:AP408)</f>
        <v>2338235.4812499997</v>
      </c>
      <c r="AR408" s="412">
        <f t="shared" ref="AR408:AR410" si="422">AQ408-AL408</f>
        <v>0</v>
      </c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 s="7"/>
      <c r="BH408" s="7"/>
      <c r="BI408" s="7"/>
      <c r="BJ408" s="7"/>
      <c r="BK408" s="7"/>
      <c r="BL408" s="7"/>
      <c r="BN408" s="74"/>
    </row>
    <row r="409" spans="1:66" s="16" customFormat="1" ht="12" customHeight="1" x14ac:dyDescent="0.25">
      <c r="A409" s="453">
        <v>18239371</v>
      </c>
      <c r="B409" s="285" t="str">
        <f t="shared" si="402"/>
        <v>18239371</v>
      </c>
      <c r="C409" s="201" t="s">
        <v>1324</v>
      </c>
      <c r="D409" s="179" t="s">
        <v>158</v>
      </c>
      <c r="E409" s="179"/>
      <c r="F409" s="185">
        <v>44105</v>
      </c>
      <c r="G409" s="179"/>
      <c r="H409" s="181"/>
      <c r="I409" s="181"/>
      <c r="J409" s="181"/>
      <c r="K409" s="181"/>
      <c r="L409" s="181">
        <v>901073.17</v>
      </c>
      <c r="M409" s="181">
        <v>991838.89</v>
      </c>
      <c r="N409" s="181">
        <v>919251.58</v>
      </c>
      <c r="O409" s="181">
        <v>845673.47</v>
      </c>
      <c r="P409" s="181">
        <v>778901.12</v>
      </c>
      <c r="Q409" s="181">
        <v>712613.63</v>
      </c>
      <c r="R409" s="181">
        <v>664574.94999999995</v>
      </c>
      <c r="S409" s="181">
        <v>615719.15</v>
      </c>
      <c r="T409" s="181">
        <v>571503.30000000005</v>
      </c>
      <c r="U409" s="181"/>
      <c r="V409" s="181">
        <f t="shared" si="414"/>
        <v>559616.46750000014</v>
      </c>
      <c r="W409" s="204"/>
      <c r="X409" s="226"/>
      <c r="Y409" s="409">
        <f t="shared" si="413"/>
        <v>0</v>
      </c>
      <c r="Z409" s="410">
        <f t="shared" si="413"/>
        <v>0</v>
      </c>
      <c r="AA409" s="410">
        <f t="shared" si="413"/>
        <v>0</v>
      </c>
      <c r="AB409" s="411">
        <f t="shared" si="415"/>
        <v>571503.30000000005</v>
      </c>
      <c r="AC409" s="412">
        <f t="shared" si="416"/>
        <v>0</v>
      </c>
      <c r="AD409" s="410">
        <f t="shared" si="399"/>
        <v>0</v>
      </c>
      <c r="AE409" s="413">
        <f t="shared" si="392"/>
        <v>0</v>
      </c>
      <c r="AF409" s="411">
        <f t="shared" si="393"/>
        <v>571503.30000000005</v>
      </c>
      <c r="AG409" s="414">
        <f t="shared" si="417"/>
        <v>571503.30000000005</v>
      </c>
      <c r="AH409" s="412">
        <f t="shared" si="418"/>
        <v>0</v>
      </c>
      <c r="AI409" s="415">
        <f t="shared" si="410"/>
        <v>0</v>
      </c>
      <c r="AJ409" s="410">
        <f t="shared" si="410"/>
        <v>0</v>
      </c>
      <c r="AK409" s="410">
        <f t="shared" si="410"/>
        <v>0</v>
      </c>
      <c r="AL409" s="411">
        <f t="shared" si="419"/>
        <v>559616.46750000014</v>
      </c>
      <c r="AM409" s="412">
        <f t="shared" si="420"/>
        <v>0</v>
      </c>
      <c r="AN409" s="410">
        <f t="shared" si="394"/>
        <v>0</v>
      </c>
      <c r="AO409" s="410">
        <f t="shared" si="395"/>
        <v>0</v>
      </c>
      <c r="AP409" s="410">
        <f t="shared" si="390"/>
        <v>559616.46750000014</v>
      </c>
      <c r="AQ409" s="414">
        <f t="shared" si="421"/>
        <v>559616.46750000014</v>
      </c>
      <c r="AR409" s="412">
        <f t="shared" si="422"/>
        <v>0</v>
      </c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 s="7"/>
      <c r="BH409" s="7"/>
      <c r="BI409" s="7"/>
      <c r="BJ409" s="7"/>
      <c r="BK409" s="7"/>
      <c r="BL409" s="7"/>
      <c r="BN409" s="74"/>
    </row>
    <row r="410" spans="1:66" s="16" customFormat="1" ht="12" customHeight="1" x14ac:dyDescent="0.25">
      <c r="A410" s="453">
        <v>18239381</v>
      </c>
      <c r="B410" s="285" t="str">
        <f t="shared" si="402"/>
        <v>18239381</v>
      </c>
      <c r="C410" s="201" t="s">
        <v>1325</v>
      </c>
      <c r="D410" s="179" t="s">
        <v>158</v>
      </c>
      <c r="E410" s="179"/>
      <c r="F410" s="185">
        <v>44105</v>
      </c>
      <c r="G410" s="179"/>
      <c r="H410" s="181"/>
      <c r="I410" s="181"/>
      <c r="J410" s="181"/>
      <c r="K410" s="181"/>
      <c r="L410" s="181">
        <v>1171554.6200000001</v>
      </c>
      <c r="M410" s="181">
        <v>1316001.3500000001</v>
      </c>
      <c r="N410" s="181">
        <v>1244404.1100000001</v>
      </c>
      <c r="O410" s="181">
        <v>1167540.18</v>
      </c>
      <c r="P410" s="181">
        <v>1103420.17</v>
      </c>
      <c r="Q410" s="181">
        <v>1028862.48</v>
      </c>
      <c r="R410" s="181">
        <v>966738.08</v>
      </c>
      <c r="S410" s="181">
        <v>896051.48</v>
      </c>
      <c r="T410" s="181">
        <v>825377.37</v>
      </c>
      <c r="U410" s="181"/>
      <c r="V410" s="181">
        <f t="shared" si="414"/>
        <v>775605.09625000006</v>
      </c>
      <c r="W410" s="204"/>
      <c r="X410" s="226"/>
      <c r="Y410" s="409">
        <f t="shared" si="413"/>
        <v>0</v>
      </c>
      <c r="Z410" s="410">
        <f t="shared" si="413"/>
        <v>0</v>
      </c>
      <c r="AA410" s="410">
        <f t="shared" si="413"/>
        <v>0</v>
      </c>
      <c r="AB410" s="411">
        <f t="shared" si="415"/>
        <v>825377.37</v>
      </c>
      <c r="AC410" s="412">
        <f t="shared" si="416"/>
        <v>0</v>
      </c>
      <c r="AD410" s="410">
        <f t="shared" si="399"/>
        <v>0</v>
      </c>
      <c r="AE410" s="413">
        <f t="shared" si="392"/>
        <v>0</v>
      </c>
      <c r="AF410" s="411">
        <f t="shared" si="393"/>
        <v>825377.37</v>
      </c>
      <c r="AG410" s="414">
        <f t="shared" si="417"/>
        <v>825377.37</v>
      </c>
      <c r="AH410" s="412">
        <f t="shared" si="418"/>
        <v>0</v>
      </c>
      <c r="AI410" s="415">
        <f t="shared" si="410"/>
        <v>0</v>
      </c>
      <c r="AJ410" s="410">
        <f t="shared" si="410"/>
        <v>0</v>
      </c>
      <c r="AK410" s="410">
        <f t="shared" si="410"/>
        <v>0</v>
      </c>
      <c r="AL410" s="411">
        <f t="shared" si="419"/>
        <v>775605.09625000006</v>
      </c>
      <c r="AM410" s="412">
        <f t="shared" si="420"/>
        <v>0</v>
      </c>
      <c r="AN410" s="410">
        <f t="shared" si="394"/>
        <v>0</v>
      </c>
      <c r="AO410" s="410">
        <f t="shared" si="395"/>
        <v>0</v>
      </c>
      <c r="AP410" s="410">
        <f t="shared" si="390"/>
        <v>775605.09625000006</v>
      </c>
      <c r="AQ410" s="414">
        <f t="shared" si="421"/>
        <v>775605.09625000006</v>
      </c>
      <c r="AR410" s="412">
        <f t="shared" si="422"/>
        <v>0</v>
      </c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 s="7"/>
      <c r="BH410" s="7"/>
      <c r="BI410" s="7"/>
      <c r="BJ410" s="7"/>
      <c r="BK410" s="7"/>
      <c r="BL410" s="7"/>
      <c r="BN410" s="74"/>
    </row>
    <row r="411" spans="1:66" s="16" customFormat="1" ht="12" customHeight="1" x14ac:dyDescent="0.25">
      <c r="A411" s="190">
        <v>18239401</v>
      </c>
      <c r="B411" s="285" t="str">
        <f t="shared" si="402"/>
        <v>18239401</v>
      </c>
      <c r="C411" s="201" t="s">
        <v>1326</v>
      </c>
      <c r="D411" s="179" t="s">
        <v>158</v>
      </c>
      <c r="E411" s="179"/>
      <c r="F411" s="185">
        <v>44105</v>
      </c>
      <c r="G411" s="179"/>
      <c r="H411" s="181"/>
      <c r="I411" s="181"/>
      <c r="J411" s="181"/>
      <c r="K411" s="181"/>
      <c r="L411" s="181">
        <v>2724589.78</v>
      </c>
      <c r="M411" s="181">
        <v>3007489.37</v>
      </c>
      <c r="N411" s="181">
        <v>2841212.72</v>
      </c>
      <c r="O411" s="181">
        <v>2659272.25</v>
      </c>
      <c r="P411" s="181">
        <v>2498456.66</v>
      </c>
      <c r="Q411" s="181">
        <v>2341127.0099999998</v>
      </c>
      <c r="R411" s="181">
        <v>2186971.71</v>
      </c>
      <c r="S411" s="181">
        <v>2018371.56</v>
      </c>
      <c r="T411" s="181">
        <v>1880377.11</v>
      </c>
      <c r="U411" s="181"/>
      <c r="V411" s="181">
        <f t="shared" ref="V411:V420" si="423">(H411+T411+SUM(I411:S411)*2)/24</f>
        <v>1768139.9679166665</v>
      </c>
      <c r="W411" s="204"/>
      <c r="X411" s="226"/>
      <c r="Y411" s="409">
        <f t="shared" si="413"/>
        <v>0</v>
      </c>
      <c r="Z411" s="410">
        <f t="shared" si="413"/>
        <v>0</v>
      </c>
      <c r="AA411" s="410">
        <f t="shared" si="413"/>
        <v>0</v>
      </c>
      <c r="AB411" s="411">
        <f t="shared" ref="AB411:AB420" si="424">T411-SUM(Y411:AA411)</f>
        <v>1880377.11</v>
      </c>
      <c r="AC411" s="412">
        <f t="shared" ref="AC411:AC420" si="425">T411-SUM(Y411:AA411)-AB411</f>
        <v>0</v>
      </c>
      <c r="AD411" s="410">
        <f t="shared" si="399"/>
        <v>0</v>
      </c>
      <c r="AE411" s="413">
        <f t="shared" si="392"/>
        <v>0</v>
      </c>
      <c r="AF411" s="411">
        <f t="shared" si="393"/>
        <v>1880377.11</v>
      </c>
      <c r="AG411" s="414">
        <f t="shared" ref="AG411:AG420" si="426">SUM(AD411:AF411)</f>
        <v>1880377.11</v>
      </c>
      <c r="AH411" s="412">
        <f t="shared" ref="AH411:AH420" si="427">AG411-AB411</f>
        <v>0</v>
      </c>
      <c r="AI411" s="415">
        <f t="shared" si="410"/>
        <v>0</v>
      </c>
      <c r="AJ411" s="410">
        <f t="shared" si="410"/>
        <v>0</v>
      </c>
      <c r="AK411" s="410">
        <f t="shared" si="410"/>
        <v>0</v>
      </c>
      <c r="AL411" s="411">
        <f t="shared" ref="AL411:AL420" si="428">V411-SUM(AI411:AK411)</f>
        <v>1768139.9679166665</v>
      </c>
      <c r="AM411" s="412">
        <f t="shared" ref="AM411:AM420" si="429">V411-SUM(AI411:AK411)-AL411</f>
        <v>0</v>
      </c>
      <c r="AN411" s="410">
        <f t="shared" si="394"/>
        <v>0</v>
      </c>
      <c r="AO411" s="410">
        <f t="shared" si="395"/>
        <v>0</v>
      </c>
      <c r="AP411" s="410">
        <f t="shared" si="390"/>
        <v>1768139.9679166665</v>
      </c>
      <c r="AQ411" s="414">
        <f t="shared" ref="AQ411:AQ420" si="430">SUM(AN411:AP411)</f>
        <v>1768139.9679166665</v>
      </c>
      <c r="AR411" s="412">
        <f t="shared" ref="AR411:AR420" si="431">AQ411-AL411</f>
        <v>0</v>
      </c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 s="7"/>
      <c r="BH411" s="7"/>
      <c r="BI411" s="7"/>
      <c r="BJ411" s="7"/>
      <c r="BK411" s="7"/>
      <c r="BL411" s="7"/>
      <c r="BN411" s="74"/>
    </row>
    <row r="412" spans="1:66" s="16" customFormat="1" ht="12" customHeight="1" x14ac:dyDescent="0.25">
      <c r="A412" s="190">
        <v>18239411</v>
      </c>
      <c r="B412" s="285" t="str">
        <f t="shared" si="402"/>
        <v>18239411</v>
      </c>
      <c r="C412" s="201" t="s">
        <v>1327</v>
      </c>
      <c r="D412" s="179" t="s">
        <v>158</v>
      </c>
      <c r="E412" s="179"/>
      <c r="F412" s="185">
        <v>44105</v>
      </c>
      <c r="G412" s="179"/>
      <c r="H412" s="181"/>
      <c r="I412" s="181"/>
      <c r="J412" s="181"/>
      <c r="K412" s="181"/>
      <c r="L412" s="181">
        <v>1858353.45</v>
      </c>
      <c r="M412" s="181">
        <v>2059965.71</v>
      </c>
      <c r="N412" s="181">
        <v>1946160.66</v>
      </c>
      <c r="O412" s="181">
        <v>1821634.79</v>
      </c>
      <c r="P412" s="181">
        <v>1711567.46</v>
      </c>
      <c r="Q412" s="181">
        <v>1603886.02</v>
      </c>
      <c r="R412" s="181">
        <v>1498377.2</v>
      </c>
      <c r="S412" s="181">
        <v>1382981.87</v>
      </c>
      <c r="T412" s="181">
        <v>1288534.05</v>
      </c>
      <c r="U412" s="181"/>
      <c r="V412" s="181">
        <f t="shared" si="423"/>
        <v>1210599.5154166666</v>
      </c>
      <c r="W412" s="204"/>
      <c r="X412" s="226"/>
      <c r="Y412" s="409">
        <f t="shared" si="413"/>
        <v>0</v>
      </c>
      <c r="Z412" s="410">
        <f t="shared" si="413"/>
        <v>0</v>
      </c>
      <c r="AA412" s="410">
        <f t="shared" si="413"/>
        <v>0</v>
      </c>
      <c r="AB412" s="411">
        <f t="shared" si="424"/>
        <v>1288534.05</v>
      </c>
      <c r="AC412" s="412">
        <f t="shared" si="425"/>
        <v>0</v>
      </c>
      <c r="AD412" s="410">
        <f t="shared" si="399"/>
        <v>0</v>
      </c>
      <c r="AE412" s="413">
        <f t="shared" si="392"/>
        <v>0</v>
      </c>
      <c r="AF412" s="411">
        <f t="shared" si="393"/>
        <v>1288534.05</v>
      </c>
      <c r="AG412" s="414">
        <f t="shared" si="426"/>
        <v>1288534.05</v>
      </c>
      <c r="AH412" s="412">
        <f t="shared" si="427"/>
        <v>0</v>
      </c>
      <c r="AI412" s="415">
        <f t="shared" si="410"/>
        <v>0</v>
      </c>
      <c r="AJ412" s="410">
        <f t="shared" si="410"/>
        <v>0</v>
      </c>
      <c r="AK412" s="410">
        <f t="shared" si="410"/>
        <v>0</v>
      </c>
      <c r="AL412" s="411">
        <f t="shared" si="428"/>
        <v>1210599.5154166666</v>
      </c>
      <c r="AM412" s="412">
        <f t="shared" si="429"/>
        <v>0</v>
      </c>
      <c r="AN412" s="410">
        <f t="shared" si="394"/>
        <v>0</v>
      </c>
      <c r="AO412" s="410">
        <f t="shared" si="395"/>
        <v>0</v>
      </c>
      <c r="AP412" s="410">
        <f t="shared" si="390"/>
        <v>1210599.5154166666</v>
      </c>
      <c r="AQ412" s="414">
        <f t="shared" si="430"/>
        <v>1210599.5154166666</v>
      </c>
      <c r="AR412" s="412">
        <f t="shared" si="431"/>
        <v>0</v>
      </c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 s="7"/>
      <c r="BH412" s="7"/>
      <c r="BI412" s="7"/>
      <c r="BJ412" s="7"/>
      <c r="BK412" s="7"/>
      <c r="BL412" s="7"/>
      <c r="BN412" s="74"/>
    </row>
    <row r="413" spans="1:66" s="16" customFormat="1" ht="12" customHeight="1" x14ac:dyDescent="0.25">
      <c r="A413" s="190">
        <v>18239421</v>
      </c>
      <c r="B413" s="285" t="str">
        <f t="shared" si="402"/>
        <v>18239421</v>
      </c>
      <c r="C413" s="201" t="s">
        <v>1328</v>
      </c>
      <c r="D413" s="179" t="s">
        <v>158</v>
      </c>
      <c r="E413" s="179"/>
      <c r="F413" s="185">
        <v>44105</v>
      </c>
      <c r="G413" s="179"/>
      <c r="H413" s="181"/>
      <c r="I413" s="181"/>
      <c r="J413" s="181"/>
      <c r="K413" s="181"/>
      <c r="L413" s="181">
        <v>898366.55</v>
      </c>
      <c r="M413" s="181">
        <v>1050139.1499999999</v>
      </c>
      <c r="N413" s="181">
        <v>1002304.4</v>
      </c>
      <c r="O413" s="181">
        <v>987998.98</v>
      </c>
      <c r="P413" s="181">
        <v>940431.98</v>
      </c>
      <c r="Q413" s="181">
        <v>886169.24</v>
      </c>
      <c r="R413" s="181">
        <v>832795.12</v>
      </c>
      <c r="S413" s="181">
        <v>818307.95</v>
      </c>
      <c r="T413" s="181">
        <v>765246.84</v>
      </c>
      <c r="U413" s="181"/>
      <c r="V413" s="181">
        <f t="shared" si="423"/>
        <v>649928.06583333341</v>
      </c>
      <c r="W413" s="204"/>
      <c r="X413" s="226"/>
      <c r="Y413" s="409">
        <f t="shared" si="413"/>
        <v>0</v>
      </c>
      <c r="Z413" s="410">
        <f t="shared" si="413"/>
        <v>0</v>
      </c>
      <c r="AA413" s="410">
        <f t="shared" si="413"/>
        <v>0</v>
      </c>
      <c r="AB413" s="411">
        <f t="shared" si="424"/>
        <v>765246.84</v>
      </c>
      <c r="AC413" s="412">
        <f t="shared" si="425"/>
        <v>0</v>
      </c>
      <c r="AD413" s="410">
        <f t="shared" si="399"/>
        <v>0</v>
      </c>
      <c r="AE413" s="413">
        <f t="shared" si="392"/>
        <v>0</v>
      </c>
      <c r="AF413" s="411">
        <f t="shared" si="393"/>
        <v>765246.84</v>
      </c>
      <c r="AG413" s="414">
        <f t="shared" si="426"/>
        <v>765246.84</v>
      </c>
      <c r="AH413" s="412">
        <f t="shared" si="427"/>
        <v>0</v>
      </c>
      <c r="AI413" s="415">
        <f t="shared" si="410"/>
        <v>0</v>
      </c>
      <c r="AJ413" s="410">
        <f t="shared" si="410"/>
        <v>0</v>
      </c>
      <c r="AK413" s="410">
        <f t="shared" si="410"/>
        <v>0</v>
      </c>
      <c r="AL413" s="411">
        <f t="shared" si="428"/>
        <v>649928.06583333341</v>
      </c>
      <c r="AM413" s="412">
        <f t="shared" si="429"/>
        <v>0</v>
      </c>
      <c r="AN413" s="410">
        <f t="shared" si="394"/>
        <v>0</v>
      </c>
      <c r="AO413" s="410">
        <f t="shared" si="395"/>
        <v>0</v>
      </c>
      <c r="AP413" s="410">
        <f t="shared" si="390"/>
        <v>649928.06583333341</v>
      </c>
      <c r="AQ413" s="414">
        <f t="shared" si="430"/>
        <v>649928.06583333341</v>
      </c>
      <c r="AR413" s="412">
        <f t="shared" si="431"/>
        <v>0</v>
      </c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 s="7"/>
      <c r="BH413" s="7"/>
      <c r="BI413" s="7"/>
      <c r="BJ413" s="7"/>
      <c r="BK413" s="7"/>
      <c r="BL413" s="7"/>
      <c r="BN413" s="74"/>
    </row>
    <row r="414" spans="1:66" s="16" customFormat="1" ht="12" customHeight="1" x14ac:dyDescent="0.25">
      <c r="A414" s="190">
        <v>18239431</v>
      </c>
      <c r="B414" s="285" t="str">
        <f t="shared" si="402"/>
        <v>18239431</v>
      </c>
      <c r="C414" s="201" t="s">
        <v>1253</v>
      </c>
      <c r="D414" s="179" t="s">
        <v>158</v>
      </c>
      <c r="E414" s="179"/>
      <c r="F414" s="185">
        <v>44105</v>
      </c>
      <c r="G414" s="179"/>
      <c r="H414" s="181"/>
      <c r="I414" s="181"/>
      <c r="J414" s="181"/>
      <c r="K414" s="181"/>
      <c r="L414" s="181">
        <v>582149.46</v>
      </c>
      <c r="M414" s="181">
        <v>660087.51</v>
      </c>
      <c r="N414" s="181">
        <v>625424.55000000005</v>
      </c>
      <c r="O414" s="181">
        <v>581797.65</v>
      </c>
      <c r="P414" s="181">
        <v>549713.54</v>
      </c>
      <c r="Q414" s="181">
        <v>514883.87</v>
      </c>
      <c r="R414" s="181">
        <v>481200.23</v>
      </c>
      <c r="S414" s="181">
        <v>440157.64</v>
      </c>
      <c r="T414" s="181">
        <v>406484.56</v>
      </c>
      <c r="U414" s="181"/>
      <c r="V414" s="181">
        <f t="shared" si="423"/>
        <v>386554.72750000004</v>
      </c>
      <c r="W414" s="204"/>
      <c r="X414" s="226"/>
      <c r="Y414" s="409">
        <f t="shared" si="413"/>
        <v>0</v>
      </c>
      <c r="Z414" s="410">
        <f t="shared" si="413"/>
        <v>0</v>
      </c>
      <c r="AA414" s="410">
        <f t="shared" si="413"/>
        <v>0</v>
      </c>
      <c r="AB414" s="411">
        <f t="shared" si="424"/>
        <v>406484.56</v>
      </c>
      <c r="AC414" s="412">
        <f t="shared" si="425"/>
        <v>0</v>
      </c>
      <c r="AD414" s="410">
        <f t="shared" si="399"/>
        <v>0</v>
      </c>
      <c r="AE414" s="413">
        <f t="shared" si="392"/>
        <v>0</v>
      </c>
      <c r="AF414" s="411">
        <f t="shared" si="393"/>
        <v>406484.56</v>
      </c>
      <c r="AG414" s="414">
        <f t="shared" si="426"/>
        <v>406484.56</v>
      </c>
      <c r="AH414" s="412">
        <f t="shared" si="427"/>
        <v>0</v>
      </c>
      <c r="AI414" s="415">
        <f t="shared" si="410"/>
        <v>0</v>
      </c>
      <c r="AJ414" s="410">
        <f t="shared" si="410"/>
        <v>0</v>
      </c>
      <c r="AK414" s="410">
        <f t="shared" si="410"/>
        <v>0</v>
      </c>
      <c r="AL414" s="411">
        <f t="shared" si="428"/>
        <v>386554.72750000004</v>
      </c>
      <c r="AM414" s="412">
        <f t="shared" si="429"/>
        <v>0</v>
      </c>
      <c r="AN414" s="410">
        <f t="shared" si="394"/>
        <v>0</v>
      </c>
      <c r="AO414" s="410">
        <f t="shared" si="395"/>
        <v>0</v>
      </c>
      <c r="AP414" s="410">
        <f t="shared" si="390"/>
        <v>386554.72750000004</v>
      </c>
      <c r="AQ414" s="414">
        <f t="shared" si="430"/>
        <v>386554.72750000004</v>
      </c>
      <c r="AR414" s="412">
        <f t="shared" si="431"/>
        <v>0</v>
      </c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 s="7"/>
      <c r="BH414" s="7"/>
      <c r="BI414" s="7"/>
      <c r="BJ414" s="7"/>
      <c r="BK414" s="7"/>
      <c r="BL414" s="7"/>
      <c r="BN414" s="74"/>
    </row>
    <row r="415" spans="1:66" s="16" customFormat="1" ht="12" customHeight="1" x14ac:dyDescent="0.25">
      <c r="A415" s="190">
        <v>18239441</v>
      </c>
      <c r="B415" s="285" t="str">
        <f t="shared" si="402"/>
        <v>18239441</v>
      </c>
      <c r="C415" s="201" t="s">
        <v>1329</v>
      </c>
      <c r="D415" s="179" t="s">
        <v>158</v>
      </c>
      <c r="E415" s="179"/>
      <c r="F415" s="185">
        <v>44105</v>
      </c>
      <c r="G415" s="179"/>
      <c r="H415" s="181"/>
      <c r="I415" s="181"/>
      <c r="J415" s="181"/>
      <c r="K415" s="181"/>
      <c r="L415" s="181">
        <v>509206.82</v>
      </c>
      <c r="M415" s="181">
        <v>640874.52</v>
      </c>
      <c r="N415" s="181">
        <v>609295.59</v>
      </c>
      <c r="O415" s="181">
        <v>597148.17000000004</v>
      </c>
      <c r="P415" s="181">
        <v>565164.16</v>
      </c>
      <c r="Q415" s="181">
        <v>530197.18999999994</v>
      </c>
      <c r="R415" s="181">
        <v>496564.18</v>
      </c>
      <c r="S415" s="181">
        <v>484179.97</v>
      </c>
      <c r="T415" s="181">
        <v>450959.07</v>
      </c>
      <c r="U415" s="181"/>
      <c r="V415" s="181">
        <f t="shared" si="423"/>
        <v>388175.84458333341</v>
      </c>
      <c r="W415" s="204"/>
      <c r="X415" s="226"/>
      <c r="Y415" s="409">
        <f t="shared" si="413"/>
        <v>0</v>
      </c>
      <c r="Z415" s="410">
        <f t="shared" si="413"/>
        <v>0</v>
      </c>
      <c r="AA415" s="410">
        <f t="shared" si="413"/>
        <v>0</v>
      </c>
      <c r="AB415" s="411">
        <f t="shared" si="424"/>
        <v>450959.07</v>
      </c>
      <c r="AC415" s="412">
        <f t="shared" si="425"/>
        <v>0</v>
      </c>
      <c r="AD415" s="410">
        <f t="shared" si="399"/>
        <v>0</v>
      </c>
      <c r="AE415" s="413">
        <f t="shared" si="392"/>
        <v>0</v>
      </c>
      <c r="AF415" s="411">
        <f t="shared" si="393"/>
        <v>450959.07</v>
      </c>
      <c r="AG415" s="414">
        <f t="shared" si="426"/>
        <v>450959.07</v>
      </c>
      <c r="AH415" s="412">
        <f t="shared" si="427"/>
        <v>0</v>
      </c>
      <c r="AI415" s="415">
        <f t="shared" si="410"/>
        <v>0</v>
      </c>
      <c r="AJ415" s="410">
        <f t="shared" si="410"/>
        <v>0</v>
      </c>
      <c r="AK415" s="410">
        <f t="shared" si="410"/>
        <v>0</v>
      </c>
      <c r="AL415" s="411">
        <f t="shared" si="428"/>
        <v>388175.84458333341</v>
      </c>
      <c r="AM415" s="412">
        <f t="shared" si="429"/>
        <v>0</v>
      </c>
      <c r="AN415" s="410">
        <f t="shared" si="394"/>
        <v>0</v>
      </c>
      <c r="AO415" s="410">
        <f t="shared" si="395"/>
        <v>0</v>
      </c>
      <c r="AP415" s="410">
        <f t="shared" si="390"/>
        <v>388175.84458333341</v>
      </c>
      <c r="AQ415" s="414">
        <f t="shared" si="430"/>
        <v>388175.84458333341</v>
      </c>
      <c r="AR415" s="412">
        <f t="shared" si="431"/>
        <v>0</v>
      </c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 s="7"/>
      <c r="BH415" s="7"/>
      <c r="BI415" s="7"/>
      <c r="BJ415" s="7"/>
      <c r="BK415" s="7"/>
      <c r="BL415" s="7"/>
      <c r="BN415" s="74"/>
    </row>
    <row r="416" spans="1:66" s="16" customFormat="1" ht="12" customHeight="1" x14ac:dyDescent="0.25">
      <c r="A416" s="190">
        <v>18239451</v>
      </c>
      <c r="B416" s="285" t="str">
        <f t="shared" si="402"/>
        <v>18239451</v>
      </c>
      <c r="C416" s="201" t="s">
        <v>1066</v>
      </c>
      <c r="D416" s="179" t="s">
        <v>158</v>
      </c>
      <c r="E416" s="179"/>
      <c r="F416" s="185">
        <v>44105</v>
      </c>
      <c r="G416" s="179"/>
      <c r="H416" s="181"/>
      <c r="I416" s="181"/>
      <c r="J416" s="181"/>
      <c r="K416" s="181"/>
      <c r="L416" s="181">
        <v>123682.16</v>
      </c>
      <c r="M416" s="181">
        <v>144703.89000000001</v>
      </c>
      <c r="N416" s="181">
        <v>136639.71</v>
      </c>
      <c r="O416" s="181">
        <v>128173.06</v>
      </c>
      <c r="P416" s="181">
        <v>121389.93</v>
      </c>
      <c r="Q416" s="181">
        <v>113448.05</v>
      </c>
      <c r="R416" s="181">
        <v>105631.24</v>
      </c>
      <c r="S416" s="181">
        <v>96898.03</v>
      </c>
      <c r="T416" s="181">
        <v>89610.89</v>
      </c>
      <c r="U416" s="181"/>
      <c r="V416" s="181">
        <f t="shared" si="423"/>
        <v>84614.292916666673</v>
      </c>
      <c r="W416" s="204"/>
      <c r="X416" s="226"/>
      <c r="Y416" s="409">
        <f t="shared" si="413"/>
        <v>0</v>
      </c>
      <c r="Z416" s="410">
        <f t="shared" si="413"/>
        <v>0</v>
      </c>
      <c r="AA416" s="410">
        <f t="shared" si="413"/>
        <v>0</v>
      </c>
      <c r="AB416" s="411">
        <f t="shared" si="424"/>
        <v>89610.89</v>
      </c>
      <c r="AC416" s="412">
        <f t="shared" si="425"/>
        <v>0</v>
      </c>
      <c r="AD416" s="410">
        <f t="shared" si="399"/>
        <v>0</v>
      </c>
      <c r="AE416" s="413">
        <f t="shared" si="392"/>
        <v>0</v>
      </c>
      <c r="AF416" s="411">
        <f t="shared" si="393"/>
        <v>89610.89</v>
      </c>
      <c r="AG416" s="414">
        <f t="shared" si="426"/>
        <v>89610.89</v>
      </c>
      <c r="AH416" s="412">
        <f t="shared" si="427"/>
        <v>0</v>
      </c>
      <c r="AI416" s="415">
        <f t="shared" si="410"/>
        <v>0</v>
      </c>
      <c r="AJ416" s="410">
        <f t="shared" si="410"/>
        <v>0</v>
      </c>
      <c r="AK416" s="410">
        <f t="shared" si="410"/>
        <v>0</v>
      </c>
      <c r="AL416" s="411">
        <f t="shared" si="428"/>
        <v>84614.292916666673</v>
      </c>
      <c r="AM416" s="412">
        <f t="shared" si="429"/>
        <v>0</v>
      </c>
      <c r="AN416" s="410">
        <f t="shared" si="394"/>
        <v>0</v>
      </c>
      <c r="AO416" s="410">
        <f t="shared" si="395"/>
        <v>0</v>
      </c>
      <c r="AP416" s="410">
        <f t="shared" si="390"/>
        <v>84614.292916666673</v>
      </c>
      <c r="AQ416" s="414">
        <f t="shared" si="430"/>
        <v>84614.292916666673</v>
      </c>
      <c r="AR416" s="412">
        <f t="shared" si="431"/>
        <v>0</v>
      </c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 s="7"/>
      <c r="BH416" s="7"/>
      <c r="BI416" s="7"/>
      <c r="BJ416" s="7"/>
      <c r="BK416" s="7"/>
      <c r="BL416" s="7"/>
      <c r="BN416" s="74"/>
    </row>
    <row r="417" spans="1:66" s="16" customFormat="1" ht="12" customHeight="1" x14ac:dyDescent="0.25">
      <c r="A417" s="190">
        <v>18239461</v>
      </c>
      <c r="B417" s="285" t="str">
        <f t="shared" si="402"/>
        <v>18239461</v>
      </c>
      <c r="C417" s="201" t="s">
        <v>1330</v>
      </c>
      <c r="D417" s="179" t="s">
        <v>158</v>
      </c>
      <c r="E417" s="179"/>
      <c r="F417" s="185">
        <v>44105</v>
      </c>
      <c r="G417" s="179"/>
      <c r="H417" s="181"/>
      <c r="I417" s="181"/>
      <c r="J417" s="181"/>
      <c r="K417" s="181"/>
      <c r="L417" s="181">
        <v>644515.82999999996</v>
      </c>
      <c r="M417" s="181">
        <v>703024.24</v>
      </c>
      <c r="N417" s="181">
        <v>680503.27</v>
      </c>
      <c r="O417" s="181">
        <v>636244.30000000005</v>
      </c>
      <c r="P417" s="181">
        <v>614440.77</v>
      </c>
      <c r="Q417" s="181">
        <v>595831.07999999996</v>
      </c>
      <c r="R417" s="181">
        <v>575499.52000000002</v>
      </c>
      <c r="S417" s="181">
        <v>538735.06000000006</v>
      </c>
      <c r="T417" s="181">
        <v>517810.71</v>
      </c>
      <c r="U417" s="181"/>
      <c r="V417" s="181">
        <f t="shared" si="423"/>
        <v>437308.28541666671</v>
      </c>
      <c r="W417" s="204"/>
      <c r="X417" s="226"/>
      <c r="Y417" s="409">
        <f t="shared" si="413"/>
        <v>0</v>
      </c>
      <c r="Z417" s="410">
        <f t="shared" si="413"/>
        <v>0</v>
      </c>
      <c r="AA417" s="410">
        <f t="shared" si="413"/>
        <v>0</v>
      </c>
      <c r="AB417" s="411">
        <f t="shared" si="424"/>
        <v>517810.71</v>
      </c>
      <c r="AC417" s="412">
        <f t="shared" si="425"/>
        <v>0</v>
      </c>
      <c r="AD417" s="410">
        <f t="shared" si="399"/>
        <v>0</v>
      </c>
      <c r="AE417" s="413">
        <f t="shared" si="392"/>
        <v>0</v>
      </c>
      <c r="AF417" s="411">
        <f t="shared" si="393"/>
        <v>517810.71</v>
      </c>
      <c r="AG417" s="414">
        <f t="shared" si="426"/>
        <v>517810.71</v>
      </c>
      <c r="AH417" s="412">
        <f t="shared" si="427"/>
        <v>0</v>
      </c>
      <c r="AI417" s="415">
        <f t="shared" si="410"/>
        <v>0</v>
      </c>
      <c r="AJ417" s="410">
        <f t="shared" si="410"/>
        <v>0</v>
      </c>
      <c r="AK417" s="410">
        <f t="shared" si="410"/>
        <v>0</v>
      </c>
      <c r="AL417" s="411">
        <f t="shared" si="428"/>
        <v>437308.28541666671</v>
      </c>
      <c r="AM417" s="412">
        <f t="shared" si="429"/>
        <v>0</v>
      </c>
      <c r="AN417" s="410">
        <f t="shared" si="394"/>
        <v>0</v>
      </c>
      <c r="AO417" s="410">
        <f t="shared" si="395"/>
        <v>0</v>
      </c>
      <c r="AP417" s="410">
        <f t="shared" si="390"/>
        <v>437308.28541666671</v>
      </c>
      <c r="AQ417" s="414">
        <f t="shared" si="430"/>
        <v>437308.28541666671</v>
      </c>
      <c r="AR417" s="412">
        <f t="shared" si="431"/>
        <v>0</v>
      </c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 s="7"/>
      <c r="BH417" s="7"/>
      <c r="BI417" s="7"/>
      <c r="BJ417" s="7"/>
      <c r="BK417" s="7"/>
      <c r="BL417" s="7"/>
      <c r="BN417" s="74"/>
    </row>
    <row r="418" spans="1:66" s="16" customFormat="1" x14ac:dyDescent="0.25">
      <c r="A418" s="190">
        <v>18239471</v>
      </c>
      <c r="B418" s="285" t="str">
        <f t="shared" si="402"/>
        <v>18239471</v>
      </c>
      <c r="C418" s="201" t="s">
        <v>1331</v>
      </c>
      <c r="D418" s="179" t="s">
        <v>158</v>
      </c>
      <c r="E418" s="179"/>
      <c r="F418" s="185">
        <v>44105</v>
      </c>
      <c r="G418" s="179"/>
      <c r="H418" s="181"/>
      <c r="I418" s="181"/>
      <c r="J418" s="181"/>
      <c r="K418" s="181"/>
      <c r="L418" s="181">
        <v>1114799.03</v>
      </c>
      <c r="M418" s="181">
        <v>1190352.73</v>
      </c>
      <c r="N418" s="181">
        <v>1152243.46</v>
      </c>
      <c r="O418" s="181">
        <v>1077322.32</v>
      </c>
      <c r="P418" s="181">
        <v>1040413.52</v>
      </c>
      <c r="Q418" s="181">
        <v>1008911.22</v>
      </c>
      <c r="R418" s="181">
        <v>974494.16</v>
      </c>
      <c r="S418" s="181">
        <v>912259.65</v>
      </c>
      <c r="T418" s="181">
        <v>876839.13</v>
      </c>
      <c r="U418" s="181"/>
      <c r="V418" s="181">
        <f t="shared" si="423"/>
        <v>742434.63791666657</v>
      </c>
      <c r="W418" s="204"/>
      <c r="X418" s="226"/>
      <c r="Y418" s="409">
        <f t="shared" si="413"/>
        <v>0</v>
      </c>
      <c r="Z418" s="410">
        <f t="shared" si="413"/>
        <v>0</v>
      </c>
      <c r="AA418" s="410">
        <f t="shared" si="413"/>
        <v>0</v>
      </c>
      <c r="AB418" s="411">
        <f t="shared" si="424"/>
        <v>876839.13</v>
      </c>
      <c r="AC418" s="412">
        <f t="shared" si="425"/>
        <v>0</v>
      </c>
      <c r="AD418" s="410">
        <f t="shared" si="399"/>
        <v>0</v>
      </c>
      <c r="AE418" s="413">
        <f t="shared" si="392"/>
        <v>0</v>
      </c>
      <c r="AF418" s="411">
        <f t="shared" si="393"/>
        <v>876839.13</v>
      </c>
      <c r="AG418" s="414">
        <f t="shared" si="426"/>
        <v>876839.13</v>
      </c>
      <c r="AH418" s="412">
        <f t="shared" si="427"/>
        <v>0</v>
      </c>
      <c r="AI418" s="415">
        <f t="shared" si="410"/>
        <v>0</v>
      </c>
      <c r="AJ418" s="410">
        <f t="shared" si="410"/>
        <v>0</v>
      </c>
      <c r="AK418" s="410">
        <f t="shared" si="410"/>
        <v>0</v>
      </c>
      <c r="AL418" s="411">
        <f t="shared" si="428"/>
        <v>742434.63791666657</v>
      </c>
      <c r="AM418" s="412">
        <f t="shared" si="429"/>
        <v>0</v>
      </c>
      <c r="AN418" s="410">
        <f t="shared" si="394"/>
        <v>0</v>
      </c>
      <c r="AO418" s="410">
        <f t="shared" si="395"/>
        <v>0</v>
      </c>
      <c r="AP418" s="410">
        <f t="shared" si="390"/>
        <v>742434.63791666657</v>
      </c>
      <c r="AQ418" s="414">
        <f t="shared" si="430"/>
        <v>742434.63791666657</v>
      </c>
      <c r="AR418" s="412">
        <f t="shared" si="431"/>
        <v>0</v>
      </c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 s="7"/>
      <c r="BH418" s="7"/>
      <c r="BI418" s="7"/>
      <c r="BJ418" s="7"/>
      <c r="BK418" s="7"/>
      <c r="BL418" s="7"/>
      <c r="BN418" s="74"/>
    </row>
    <row r="419" spans="1:66" s="16" customFormat="1" ht="12" customHeight="1" x14ac:dyDescent="0.25">
      <c r="A419" s="190">
        <v>18239481</v>
      </c>
      <c r="B419" s="285" t="str">
        <f t="shared" si="402"/>
        <v>18239481</v>
      </c>
      <c r="C419" s="201" t="s">
        <v>1332</v>
      </c>
      <c r="D419" s="179" t="s">
        <v>865</v>
      </c>
      <c r="E419" s="179"/>
      <c r="F419" s="185">
        <v>44105</v>
      </c>
      <c r="G419" s="179"/>
      <c r="H419" s="181"/>
      <c r="I419" s="181"/>
      <c r="J419" s="181"/>
      <c r="K419" s="181"/>
      <c r="L419" s="181">
        <v>35140726</v>
      </c>
      <c r="M419" s="181">
        <v>33582193</v>
      </c>
      <c r="N419" s="181">
        <v>32948265</v>
      </c>
      <c r="O419" s="181">
        <v>32314337</v>
      </c>
      <c r="P419" s="181">
        <v>31680409</v>
      </c>
      <c r="Q419" s="181">
        <v>31046481</v>
      </c>
      <c r="R419" s="181">
        <v>30412553</v>
      </c>
      <c r="S419" s="181">
        <v>29778625</v>
      </c>
      <c r="T419" s="181">
        <v>29144697</v>
      </c>
      <c r="U419" s="181"/>
      <c r="V419" s="181">
        <f t="shared" si="423"/>
        <v>22622994.791666668</v>
      </c>
      <c r="W419" s="204" t="s">
        <v>117</v>
      </c>
      <c r="X419" s="226"/>
      <c r="Y419" s="409">
        <f t="shared" si="413"/>
        <v>0</v>
      </c>
      <c r="Z419" s="410">
        <f t="shared" si="413"/>
        <v>0</v>
      </c>
      <c r="AA419" s="410">
        <f t="shared" si="413"/>
        <v>0</v>
      </c>
      <c r="AB419" s="411">
        <f t="shared" si="424"/>
        <v>29144697</v>
      </c>
      <c r="AC419" s="412">
        <f t="shared" si="425"/>
        <v>0</v>
      </c>
      <c r="AD419" s="410">
        <f t="shared" si="399"/>
        <v>29144697</v>
      </c>
      <c r="AE419" s="413">
        <f t="shared" si="392"/>
        <v>0</v>
      </c>
      <c r="AF419" s="411">
        <f t="shared" si="393"/>
        <v>0</v>
      </c>
      <c r="AG419" s="414">
        <f t="shared" si="426"/>
        <v>29144697</v>
      </c>
      <c r="AH419" s="412">
        <f t="shared" si="427"/>
        <v>0</v>
      </c>
      <c r="AI419" s="415">
        <f t="shared" si="410"/>
        <v>0</v>
      </c>
      <c r="AJ419" s="410">
        <f t="shared" si="410"/>
        <v>0</v>
      </c>
      <c r="AK419" s="410">
        <f t="shared" si="410"/>
        <v>0</v>
      </c>
      <c r="AL419" s="411">
        <f t="shared" si="428"/>
        <v>22622994.791666668</v>
      </c>
      <c r="AM419" s="412">
        <f t="shared" si="429"/>
        <v>0</v>
      </c>
      <c r="AN419" s="410">
        <f t="shared" si="394"/>
        <v>22622994.791666668</v>
      </c>
      <c r="AO419" s="410">
        <f t="shared" si="395"/>
        <v>0</v>
      </c>
      <c r="AP419" s="410">
        <f t="shared" si="390"/>
        <v>0</v>
      </c>
      <c r="AQ419" s="414">
        <f t="shared" si="430"/>
        <v>22622994.791666668</v>
      </c>
      <c r="AR419" s="412">
        <f t="shared" si="431"/>
        <v>0</v>
      </c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 s="7"/>
      <c r="BH419" s="7"/>
      <c r="BI419" s="7"/>
      <c r="BJ419" s="7"/>
      <c r="BK419" s="7"/>
      <c r="BL419" s="7"/>
      <c r="BN419" s="74"/>
    </row>
    <row r="420" spans="1:66" s="16" customFormat="1" ht="12" customHeight="1" x14ac:dyDescent="0.25">
      <c r="A420" s="190">
        <v>18239491</v>
      </c>
      <c r="B420" s="285" t="str">
        <f t="shared" si="402"/>
        <v>18239491</v>
      </c>
      <c r="C420" s="201" t="s">
        <v>1322</v>
      </c>
      <c r="D420" s="179" t="s">
        <v>158</v>
      </c>
      <c r="E420" s="179"/>
      <c r="F420" s="185">
        <v>44105</v>
      </c>
      <c r="G420" s="179"/>
      <c r="H420" s="181"/>
      <c r="I420" s="181"/>
      <c r="J420" s="181"/>
      <c r="K420" s="181"/>
      <c r="L420" s="181">
        <v>-6150</v>
      </c>
      <c r="M420" s="181">
        <v>907240</v>
      </c>
      <c r="N420" s="181">
        <v>896025</v>
      </c>
      <c r="O420" s="181">
        <v>884810</v>
      </c>
      <c r="P420" s="181">
        <v>873595</v>
      </c>
      <c r="Q420" s="181">
        <v>862380</v>
      </c>
      <c r="R420" s="181">
        <v>851165</v>
      </c>
      <c r="S420" s="181">
        <v>839950</v>
      </c>
      <c r="T420" s="181">
        <v>828735</v>
      </c>
      <c r="U420" s="181"/>
      <c r="V420" s="181">
        <f t="shared" si="423"/>
        <v>543615.20833333337</v>
      </c>
      <c r="W420" s="204"/>
      <c r="X420" s="226"/>
      <c r="Y420" s="409">
        <f t="shared" si="413"/>
        <v>0</v>
      </c>
      <c r="Z420" s="410">
        <f t="shared" si="413"/>
        <v>0</v>
      </c>
      <c r="AA420" s="410">
        <f t="shared" si="413"/>
        <v>0</v>
      </c>
      <c r="AB420" s="411">
        <f t="shared" si="424"/>
        <v>828735</v>
      </c>
      <c r="AC420" s="412">
        <f t="shared" si="425"/>
        <v>0</v>
      </c>
      <c r="AD420" s="410">
        <f t="shared" si="399"/>
        <v>0</v>
      </c>
      <c r="AE420" s="413">
        <f t="shared" si="392"/>
        <v>0</v>
      </c>
      <c r="AF420" s="411">
        <f t="shared" si="393"/>
        <v>828735</v>
      </c>
      <c r="AG420" s="414">
        <f t="shared" si="426"/>
        <v>828735</v>
      </c>
      <c r="AH420" s="412">
        <f t="shared" si="427"/>
        <v>0</v>
      </c>
      <c r="AI420" s="415">
        <f t="shared" si="410"/>
        <v>0</v>
      </c>
      <c r="AJ420" s="410">
        <f t="shared" si="410"/>
        <v>0</v>
      </c>
      <c r="AK420" s="410">
        <f t="shared" si="410"/>
        <v>0</v>
      </c>
      <c r="AL420" s="411">
        <f t="shared" si="428"/>
        <v>543615.20833333337</v>
      </c>
      <c r="AM420" s="412">
        <f t="shared" si="429"/>
        <v>0</v>
      </c>
      <c r="AN420" s="410">
        <f t="shared" si="394"/>
        <v>0</v>
      </c>
      <c r="AO420" s="410">
        <f t="shared" si="395"/>
        <v>0</v>
      </c>
      <c r="AP420" s="410">
        <f t="shared" si="390"/>
        <v>543615.20833333337</v>
      </c>
      <c r="AQ420" s="414">
        <f t="shared" si="430"/>
        <v>543615.20833333337</v>
      </c>
      <c r="AR420" s="412">
        <f t="shared" si="431"/>
        <v>0</v>
      </c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 s="7"/>
      <c r="BH420" s="7"/>
      <c r="BI420" s="7"/>
      <c r="BJ420" s="7"/>
      <c r="BK420" s="7"/>
      <c r="BL420" s="7"/>
      <c r="BN420" s="74"/>
    </row>
    <row r="421" spans="1:66" s="16" customFormat="1" ht="12" customHeight="1" x14ac:dyDescent="0.25">
      <c r="A421" s="453">
        <v>18239501</v>
      </c>
      <c r="B421" s="285" t="str">
        <f t="shared" si="402"/>
        <v>18239501</v>
      </c>
      <c r="C421" s="201" t="s">
        <v>1333</v>
      </c>
      <c r="D421" s="179" t="s">
        <v>158</v>
      </c>
      <c r="E421" s="179"/>
      <c r="F421" s="185">
        <v>44105</v>
      </c>
      <c r="G421" s="179"/>
      <c r="H421" s="181"/>
      <c r="I421" s="181"/>
      <c r="J421" s="181"/>
      <c r="K421" s="181"/>
      <c r="L421" s="181">
        <v>24906032.100000001</v>
      </c>
      <c r="M421" s="181">
        <v>25498983.039999999</v>
      </c>
      <c r="N421" s="181">
        <v>34720296.130000003</v>
      </c>
      <c r="O421" s="181">
        <v>34834948.009999998</v>
      </c>
      <c r="P421" s="181">
        <v>35158616.299999997</v>
      </c>
      <c r="Q421" s="181">
        <v>35388843.740000002</v>
      </c>
      <c r="R421" s="181">
        <v>36306507.18</v>
      </c>
      <c r="S421" s="181">
        <v>34570379.5</v>
      </c>
      <c r="T421" s="181">
        <v>34889331.100000001</v>
      </c>
      <c r="U421" s="181"/>
      <c r="V421" s="181">
        <f t="shared" ref="V421:V422" si="432">(H421+T421+SUM(I421:S421)*2)/24</f>
        <v>23235772.629166666</v>
      </c>
      <c r="W421" s="204"/>
      <c r="X421" s="226"/>
      <c r="Y421" s="409">
        <f t="shared" si="413"/>
        <v>0</v>
      </c>
      <c r="Z421" s="410">
        <f t="shared" si="413"/>
        <v>0</v>
      </c>
      <c r="AA421" s="410">
        <f t="shared" si="413"/>
        <v>0</v>
      </c>
      <c r="AB421" s="411">
        <f t="shared" ref="AB421:AB422" si="433">T421-SUM(Y421:AA421)</f>
        <v>34889331.100000001</v>
      </c>
      <c r="AC421" s="412">
        <f t="shared" ref="AC421:AC422" si="434">T421-SUM(Y421:AA421)-AB421</f>
        <v>0</v>
      </c>
      <c r="AD421" s="410">
        <f t="shared" si="399"/>
        <v>0</v>
      </c>
      <c r="AE421" s="413">
        <f t="shared" si="392"/>
        <v>0</v>
      </c>
      <c r="AF421" s="411">
        <f t="shared" si="393"/>
        <v>34889331.100000001</v>
      </c>
      <c r="AG421" s="414">
        <f t="shared" ref="AG421:AG422" si="435">SUM(AD421:AF421)</f>
        <v>34889331.100000001</v>
      </c>
      <c r="AH421" s="412">
        <f t="shared" ref="AH421:AH422" si="436">AG421-AB421</f>
        <v>0</v>
      </c>
      <c r="AI421" s="415">
        <f t="shared" si="410"/>
        <v>0</v>
      </c>
      <c r="AJ421" s="410">
        <f t="shared" si="410"/>
        <v>0</v>
      </c>
      <c r="AK421" s="410">
        <f t="shared" si="410"/>
        <v>0</v>
      </c>
      <c r="AL421" s="411">
        <f t="shared" ref="AL421:AL422" si="437">V421-SUM(AI421:AK421)</f>
        <v>23235772.629166666</v>
      </c>
      <c r="AM421" s="412">
        <f t="shared" ref="AM421:AM422" si="438">V421-SUM(AI421:AK421)-AL421</f>
        <v>0</v>
      </c>
      <c r="AN421" s="410">
        <f t="shared" si="394"/>
        <v>0</v>
      </c>
      <c r="AO421" s="410">
        <f t="shared" si="395"/>
        <v>0</v>
      </c>
      <c r="AP421" s="410">
        <f t="shared" si="390"/>
        <v>23235772.629166666</v>
      </c>
      <c r="AQ421" s="414">
        <f t="shared" ref="AQ421:AQ422" si="439">SUM(AN421:AP421)</f>
        <v>23235772.629166666</v>
      </c>
      <c r="AR421" s="412">
        <f t="shared" ref="AR421:AR422" si="440">AQ421-AL421</f>
        <v>0</v>
      </c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 s="7"/>
      <c r="BH421" s="7"/>
      <c r="BI421" s="7"/>
      <c r="BJ421" s="7"/>
      <c r="BK421" s="7"/>
      <c r="BL421" s="7"/>
      <c r="BN421" s="74"/>
    </row>
    <row r="422" spans="1:66" s="16" customFormat="1" ht="12" customHeight="1" x14ac:dyDescent="0.25">
      <c r="A422" s="453">
        <v>18239511</v>
      </c>
      <c r="B422" s="285" t="str">
        <f t="shared" si="402"/>
        <v>18239511</v>
      </c>
      <c r="C422" s="201" t="s">
        <v>1334</v>
      </c>
      <c r="D422" s="179" t="s">
        <v>158</v>
      </c>
      <c r="E422" s="179"/>
      <c r="F422" s="185">
        <v>44105</v>
      </c>
      <c r="G422" s="179"/>
      <c r="H422" s="181"/>
      <c r="I422" s="181"/>
      <c r="J422" s="181"/>
      <c r="K422" s="181"/>
      <c r="L422" s="181">
        <v>16832405.969999999</v>
      </c>
      <c r="M422" s="181">
        <v>16922363.260000002</v>
      </c>
      <c r="N422" s="181">
        <v>17813406.780000001</v>
      </c>
      <c r="O422" s="181">
        <v>17949075.100000001</v>
      </c>
      <c r="P422" s="181">
        <v>18070638.52</v>
      </c>
      <c r="Q422" s="181">
        <v>18181258.699999999</v>
      </c>
      <c r="R422" s="181">
        <v>19035354.149999999</v>
      </c>
      <c r="S422" s="181">
        <v>19582287.010000002</v>
      </c>
      <c r="T422" s="181">
        <v>20095322.890000001</v>
      </c>
      <c r="U422" s="181"/>
      <c r="V422" s="181">
        <f t="shared" si="432"/>
        <v>12869537.577916667</v>
      </c>
      <c r="W422" s="204"/>
      <c r="X422" s="226"/>
      <c r="Y422" s="409">
        <f t="shared" si="413"/>
        <v>0</v>
      </c>
      <c r="Z422" s="410">
        <f t="shared" si="413"/>
        <v>0</v>
      </c>
      <c r="AA422" s="410">
        <f t="shared" si="413"/>
        <v>0</v>
      </c>
      <c r="AB422" s="411">
        <f t="shared" si="433"/>
        <v>20095322.890000001</v>
      </c>
      <c r="AC422" s="412">
        <f t="shared" si="434"/>
        <v>0</v>
      </c>
      <c r="AD422" s="410">
        <f t="shared" si="399"/>
        <v>0</v>
      </c>
      <c r="AE422" s="413">
        <f t="shared" si="392"/>
        <v>0</v>
      </c>
      <c r="AF422" s="411">
        <f t="shared" si="393"/>
        <v>20095322.890000001</v>
      </c>
      <c r="AG422" s="414">
        <f t="shared" si="435"/>
        <v>20095322.890000001</v>
      </c>
      <c r="AH422" s="412">
        <f t="shared" si="436"/>
        <v>0</v>
      </c>
      <c r="AI422" s="415">
        <f t="shared" si="410"/>
        <v>0</v>
      </c>
      <c r="AJ422" s="410">
        <f t="shared" si="410"/>
        <v>0</v>
      </c>
      <c r="AK422" s="410">
        <f t="shared" si="410"/>
        <v>0</v>
      </c>
      <c r="AL422" s="411">
        <f t="shared" si="437"/>
        <v>12869537.577916667</v>
      </c>
      <c r="AM422" s="412">
        <f t="shared" si="438"/>
        <v>0</v>
      </c>
      <c r="AN422" s="410">
        <f t="shared" si="394"/>
        <v>0</v>
      </c>
      <c r="AO422" s="410">
        <f t="shared" si="395"/>
        <v>0</v>
      </c>
      <c r="AP422" s="410">
        <f t="shared" si="390"/>
        <v>12869537.577916667</v>
      </c>
      <c r="AQ422" s="414">
        <f t="shared" si="439"/>
        <v>12869537.577916667</v>
      </c>
      <c r="AR422" s="412">
        <f t="shared" si="440"/>
        <v>0</v>
      </c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 s="7"/>
      <c r="BH422" s="7"/>
      <c r="BI422" s="7"/>
      <c r="BJ422" s="7"/>
      <c r="BK422" s="7"/>
      <c r="BL422" s="7"/>
      <c r="BN422" s="74"/>
    </row>
    <row r="423" spans="1:66" s="16" customFormat="1" ht="12" customHeight="1" x14ac:dyDescent="0.25">
      <c r="A423" s="453">
        <v>18239541</v>
      </c>
      <c r="B423" s="285" t="str">
        <f t="shared" si="402"/>
        <v>18239541</v>
      </c>
      <c r="C423" s="201" t="s">
        <v>1385</v>
      </c>
      <c r="D423" s="179" t="s">
        <v>158</v>
      </c>
      <c r="E423" s="179"/>
      <c r="F423" s="185">
        <v>44166</v>
      </c>
      <c r="G423" s="179"/>
      <c r="H423" s="181"/>
      <c r="I423" s="181"/>
      <c r="J423" s="181"/>
      <c r="K423" s="181"/>
      <c r="L423" s="181"/>
      <c r="M423" s="181"/>
      <c r="N423" s="181">
        <v>37360806.740000002</v>
      </c>
      <c r="O423" s="181">
        <v>31505686.789999999</v>
      </c>
      <c r="P423" s="181">
        <v>27579481.68</v>
      </c>
      <c r="Q423" s="181">
        <v>23847757.399999999</v>
      </c>
      <c r="R423" s="181">
        <v>20764209.82</v>
      </c>
      <c r="S423" s="181">
        <v>17857000.850000001</v>
      </c>
      <c r="T423" s="181">
        <v>14708455.710000001</v>
      </c>
      <c r="U423" s="181"/>
      <c r="V423" s="181">
        <f t="shared" ref="V423:V424" si="441">(H423+T423+SUM(I423:S423)*2)/24</f>
        <v>13855764.261249999</v>
      </c>
      <c r="W423" s="204"/>
      <c r="X423" s="226"/>
      <c r="Y423" s="409">
        <f t="shared" si="413"/>
        <v>0</v>
      </c>
      <c r="Z423" s="410">
        <f t="shared" si="413"/>
        <v>0</v>
      </c>
      <c r="AA423" s="410">
        <f t="shared" si="413"/>
        <v>0</v>
      </c>
      <c r="AB423" s="411">
        <f t="shared" ref="AB423:AB424" si="442">T423-SUM(Y423:AA423)</f>
        <v>14708455.710000001</v>
      </c>
      <c r="AC423" s="412">
        <f t="shared" ref="AC423:AC424" si="443">T423-SUM(Y423:AA423)-AB423</f>
        <v>0</v>
      </c>
      <c r="AD423" s="410">
        <f t="shared" si="399"/>
        <v>0</v>
      </c>
      <c r="AE423" s="413">
        <f t="shared" si="392"/>
        <v>0</v>
      </c>
      <c r="AF423" s="411">
        <f t="shared" si="393"/>
        <v>14708455.710000001</v>
      </c>
      <c r="AG423" s="414">
        <f t="shared" ref="AG423:AG424" si="444">SUM(AD423:AF423)</f>
        <v>14708455.710000001</v>
      </c>
      <c r="AH423" s="412">
        <f t="shared" ref="AH423:AH424" si="445">AG423-AB423</f>
        <v>0</v>
      </c>
      <c r="AI423" s="415">
        <f t="shared" si="410"/>
        <v>0</v>
      </c>
      <c r="AJ423" s="410">
        <f t="shared" si="410"/>
        <v>0</v>
      </c>
      <c r="AK423" s="410">
        <f t="shared" si="410"/>
        <v>0</v>
      </c>
      <c r="AL423" s="411">
        <f t="shared" ref="AL423:AL424" si="446">V423-SUM(AI423:AK423)</f>
        <v>13855764.261249999</v>
      </c>
      <c r="AM423" s="412">
        <f t="shared" ref="AM423:AM424" si="447">V423-SUM(AI423:AK423)-AL423</f>
        <v>0</v>
      </c>
      <c r="AN423" s="410">
        <f t="shared" si="394"/>
        <v>0</v>
      </c>
      <c r="AO423" s="410">
        <f t="shared" si="395"/>
        <v>0</v>
      </c>
      <c r="AP423" s="410">
        <f t="shared" si="390"/>
        <v>13855764.261249999</v>
      </c>
      <c r="AQ423" s="414">
        <f t="shared" ref="AQ423:AQ424" si="448">SUM(AN423:AP423)</f>
        <v>13855764.261249999</v>
      </c>
      <c r="AR423" s="412">
        <f t="shared" ref="AR423:AR424" si="449">AQ423-AL423</f>
        <v>0</v>
      </c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 s="7"/>
      <c r="BH423" s="7"/>
      <c r="BI423" s="7"/>
      <c r="BJ423" s="7"/>
      <c r="BK423" s="7"/>
      <c r="BL423" s="7"/>
      <c r="BN423" s="74"/>
    </row>
    <row r="424" spans="1:66" s="16" customFormat="1" ht="12" customHeight="1" x14ac:dyDescent="0.25">
      <c r="A424" s="453">
        <v>18239551</v>
      </c>
      <c r="B424" s="285" t="str">
        <f t="shared" si="402"/>
        <v>18239551</v>
      </c>
      <c r="C424" s="201" t="s">
        <v>1386</v>
      </c>
      <c r="D424" s="179" t="s">
        <v>158</v>
      </c>
      <c r="E424" s="179"/>
      <c r="F424" s="185">
        <v>44166</v>
      </c>
      <c r="G424" s="179"/>
      <c r="H424" s="181"/>
      <c r="I424" s="181"/>
      <c r="J424" s="181"/>
      <c r="K424" s="181"/>
      <c r="L424" s="181"/>
      <c r="M424" s="181"/>
      <c r="N424" s="181">
        <v>108561.48</v>
      </c>
      <c r="O424" s="181">
        <v>2015745.21</v>
      </c>
      <c r="P424" s="181">
        <v>1868384.09</v>
      </c>
      <c r="Q424" s="181">
        <v>1729791.63</v>
      </c>
      <c r="R424" s="181">
        <v>1616070.55</v>
      </c>
      <c r="S424" s="181">
        <v>1506107.79</v>
      </c>
      <c r="T424" s="181">
        <v>1372644.1</v>
      </c>
      <c r="U424" s="181"/>
      <c r="V424" s="181">
        <f t="shared" si="441"/>
        <v>794248.56666666677</v>
      </c>
      <c r="W424" s="204"/>
      <c r="X424" s="226"/>
      <c r="Y424" s="409">
        <f t="shared" si="413"/>
        <v>0</v>
      </c>
      <c r="Z424" s="410">
        <f t="shared" si="413"/>
        <v>0</v>
      </c>
      <c r="AA424" s="410">
        <f t="shared" si="413"/>
        <v>0</v>
      </c>
      <c r="AB424" s="411">
        <f t="shared" si="442"/>
        <v>1372644.1</v>
      </c>
      <c r="AC424" s="412">
        <f t="shared" si="443"/>
        <v>0</v>
      </c>
      <c r="AD424" s="410">
        <f t="shared" si="399"/>
        <v>0</v>
      </c>
      <c r="AE424" s="413">
        <f t="shared" si="392"/>
        <v>0</v>
      </c>
      <c r="AF424" s="411">
        <f t="shared" si="393"/>
        <v>1372644.1</v>
      </c>
      <c r="AG424" s="414">
        <f t="shared" si="444"/>
        <v>1372644.1</v>
      </c>
      <c r="AH424" s="412">
        <f t="shared" si="445"/>
        <v>0</v>
      </c>
      <c r="AI424" s="415">
        <f t="shared" si="410"/>
        <v>0</v>
      </c>
      <c r="AJ424" s="410">
        <f t="shared" si="410"/>
        <v>0</v>
      </c>
      <c r="AK424" s="410">
        <f t="shared" si="410"/>
        <v>0</v>
      </c>
      <c r="AL424" s="411">
        <f t="shared" si="446"/>
        <v>794248.56666666677</v>
      </c>
      <c r="AM424" s="412">
        <f t="shared" si="447"/>
        <v>0</v>
      </c>
      <c r="AN424" s="410">
        <f t="shared" si="394"/>
        <v>0</v>
      </c>
      <c r="AO424" s="410">
        <f t="shared" si="395"/>
        <v>0</v>
      </c>
      <c r="AP424" s="410">
        <f t="shared" si="390"/>
        <v>794248.56666666677</v>
      </c>
      <c r="AQ424" s="414">
        <f t="shared" si="448"/>
        <v>794248.56666666677</v>
      </c>
      <c r="AR424" s="412">
        <f t="shared" si="449"/>
        <v>0</v>
      </c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 s="7"/>
      <c r="BH424" s="7"/>
      <c r="BI424" s="7"/>
      <c r="BJ424" s="7"/>
      <c r="BK424" s="7"/>
      <c r="BL424" s="7"/>
      <c r="BN424" s="74"/>
    </row>
    <row r="425" spans="1:66" s="16" customFormat="1" ht="12" customHeight="1" x14ac:dyDescent="0.25">
      <c r="A425" s="453">
        <v>18239561</v>
      </c>
      <c r="B425" s="285" t="str">
        <f t="shared" si="402"/>
        <v>18239561</v>
      </c>
      <c r="C425" s="201" t="s">
        <v>1394</v>
      </c>
      <c r="D425" s="179" t="s">
        <v>158</v>
      </c>
      <c r="E425" s="179"/>
      <c r="F425" s="185">
        <v>44197</v>
      </c>
      <c r="G425" s="179"/>
      <c r="H425" s="181"/>
      <c r="I425" s="181"/>
      <c r="J425" s="181"/>
      <c r="K425" s="181"/>
      <c r="L425" s="181"/>
      <c r="M425" s="181"/>
      <c r="N425" s="181"/>
      <c r="O425" s="181">
        <v>5536608</v>
      </c>
      <c r="P425" s="181">
        <v>7640508</v>
      </c>
      <c r="Q425" s="181">
        <v>11370791</v>
      </c>
      <c r="R425" s="181">
        <v>10291977</v>
      </c>
      <c r="S425" s="181">
        <v>17156093</v>
      </c>
      <c r="T425" s="181">
        <v>30499728</v>
      </c>
      <c r="U425" s="181"/>
      <c r="V425" s="181">
        <f t="shared" ref="V425:V426" si="450">(H425+T425+SUM(I425:S425)*2)/24</f>
        <v>5603820.083333333</v>
      </c>
      <c r="W425" s="204"/>
      <c r="X425" s="226"/>
      <c r="Y425" s="409">
        <f t="shared" si="413"/>
        <v>0</v>
      </c>
      <c r="Z425" s="410">
        <f t="shared" si="413"/>
        <v>0</v>
      </c>
      <c r="AA425" s="410">
        <f t="shared" si="413"/>
        <v>0</v>
      </c>
      <c r="AB425" s="411">
        <f t="shared" ref="AB425:AB426" si="451">T425-SUM(Y425:AA425)</f>
        <v>30499728</v>
      </c>
      <c r="AC425" s="412">
        <f t="shared" ref="AC425:AC426" si="452">T425-SUM(Y425:AA425)-AB425</f>
        <v>0</v>
      </c>
      <c r="AD425" s="410">
        <f t="shared" si="399"/>
        <v>0</v>
      </c>
      <c r="AE425" s="413">
        <f t="shared" si="392"/>
        <v>0</v>
      </c>
      <c r="AF425" s="411">
        <f t="shared" si="393"/>
        <v>30499728</v>
      </c>
      <c r="AG425" s="414">
        <f t="shared" ref="AG425:AG426" si="453">SUM(AD425:AF425)</f>
        <v>30499728</v>
      </c>
      <c r="AH425" s="412">
        <f t="shared" ref="AH425:AH426" si="454">AG425-AB425</f>
        <v>0</v>
      </c>
      <c r="AI425" s="415">
        <f t="shared" si="410"/>
        <v>0</v>
      </c>
      <c r="AJ425" s="410">
        <f t="shared" si="410"/>
        <v>0</v>
      </c>
      <c r="AK425" s="410">
        <f t="shared" si="410"/>
        <v>0</v>
      </c>
      <c r="AL425" s="411">
        <f t="shared" ref="AL425:AL426" si="455">V425-SUM(AI425:AK425)</f>
        <v>5603820.083333333</v>
      </c>
      <c r="AM425" s="412">
        <f t="shared" ref="AM425:AM426" si="456">V425-SUM(AI425:AK425)-AL425</f>
        <v>0</v>
      </c>
      <c r="AN425" s="410">
        <f t="shared" si="394"/>
        <v>0</v>
      </c>
      <c r="AO425" s="410">
        <f t="shared" si="395"/>
        <v>0</v>
      </c>
      <c r="AP425" s="410">
        <f t="shared" si="390"/>
        <v>5603820.083333333</v>
      </c>
      <c r="AQ425" s="414">
        <f t="shared" ref="AQ425:AQ426" si="457">SUM(AN425:AP425)</f>
        <v>5603820.083333333</v>
      </c>
      <c r="AR425" s="412">
        <f t="shared" ref="AR425:AR426" si="458">AQ425-AL425</f>
        <v>0</v>
      </c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 s="7"/>
      <c r="BH425" s="7"/>
      <c r="BI425" s="7"/>
      <c r="BJ425" s="7"/>
      <c r="BK425" s="7"/>
      <c r="BL425" s="7"/>
      <c r="BN425" s="74"/>
    </row>
    <row r="426" spans="1:66" s="16" customFormat="1" ht="12" customHeight="1" x14ac:dyDescent="0.25">
      <c r="A426" s="453">
        <v>18239571</v>
      </c>
      <c r="B426" s="285" t="str">
        <f t="shared" si="402"/>
        <v>18239571</v>
      </c>
      <c r="C426" s="201" t="s">
        <v>1395</v>
      </c>
      <c r="D426" s="179" t="s">
        <v>158</v>
      </c>
      <c r="E426" s="179"/>
      <c r="F426" s="185">
        <v>44197</v>
      </c>
      <c r="G426" s="179"/>
      <c r="H426" s="181"/>
      <c r="I426" s="181"/>
      <c r="J426" s="181"/>
      <c r="K426" s="181"/>
      <c r="L426" s="181"/>
      <c r="M426" s="181"/>
      <c r="N426" s="181"/>
      <c r="O426" s="181">
        <v>-5536608</v>
      </c>
      <c r="P426" s="181">
        <v>-7640508</v>
      </c>
      <c r="Q426" s="181">
        <v>-11370791</v>
      </c>
      <c r="R426" s="181">
        <v>-10291977</v>
      </c>
      <c r="S426" s="181">
        <v>-17156093</v>
      </c>
      <c r="T426" s="181">
        <v>-30499728</v>
      </c>
      <c r="U426" s="181"/>
      <c r="V426" s="181">
        <f t="shared" si="450"/>
        <v>-5603820.083333333</v>
      </c>
      <c r="W426" s="204"/>
      <c r="X426" s="226"/>
      <c r="Y426" s="409">
        <f t="shared" si="413"/>
        <v>0</v>
      </c>
      <c r="Z426" s="410">
        <f t="shared" si="413"/>
        <v>0</v>
      </c>
      <c r="AA426" s="410">
        <f t="shared" si="413"/>
        <v>0</v>
      </c>
      <c r="AB426" s="411">
        <f t="shared" si="451"/>
        <v>-30499728</v>
      </c>
      <c r="AC426" s="412">
        <f t="shared" si="452"/>
        <v>0</v>
      </c>
      <c r="AD426" s="410">
        <f t="shared" si="399"/>
        <v>0</v>
      </c>
      <c r="AE426" s="413">
        <f t="shared" si="392"/>
        <v>0</v>
      </c>
      <c r="AF426" s="411">
        <f t="shared" si="393"/>
        <v>-30499728</v>
      </c>
      <c r="AG426" s="414">
        <f t="shared" si="453"/>
        <v>-30499728</v>
      </c>
      <c r="AH426" s="412">
        <f t="shared" si="454"/>
        <v>0</v>
      </c>
      <c r="AI426" s="415">
        <f t="shared" si="410"/>
        <v>0</v>
      </c>
      <c r="AJ426" s="410">
        <f t="shared" si="410"/>
        <v>0</v>
      </c>
      <c r="AK426" s="410">
        <f t="shared" si="410"/>
        <v>0</v>
      </c>
      <c r="AL426" s="411">
        <f t="shared" si="455"/>
        <v>-5603820.083333333</v>
      </c>
      <c r="AM426" s="412">
        <f t="shared" si="456"/>
        <v>0</v>
      </c>
      <c r="AN426" s="410">
        <f t="shared" si="394"/>
        <v>0</v>
      </c>
      <c r="AO426" s="410">
        <f t="shared" si="395"/>
        <v>0</v>
      </c>
      <c r="AP426" s="410">
        <f t="shared" si="390"/>
        <v>-5603820.083333333</v>
      </c>
      <c r="AQ426" s="414">
        <f t="shared" si="457"/>
        <v>-5603820.083333333</v>
      </c>
      <c r="AR426" s="412">
        <f t="shared" si="458"/>
        <v>0</v>
      </c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 s="7"/>
      <c r="BH426" s="7"/>
      <c r="BI426" s="7"/>
      <c r="BJ426" s="7"/>
      <c r="BK426" s="7"/>
      <c r="BL426" s="7"/>
      <c r="BN426" s="74"/>
    </row>
    <row r="427" spans="1:66" s="16" customFormat="1" ht="12" customHeight="1" x14ac:dyDescent="0.25">
      <c r="A427" s="387">
        <v>18300141</v>
      </c>
      <c r="B427" s="86" t="str">
        <f t="shared" si="402"/>
        <v>18300141</v>
      </c>
      <c r="C427" s="366" t="s">
        <v>1107</v>
      </c>
      <c r="D427" s="89" t="s">
        <v>1276</v>
      </c>
      <c r="E427" s="89"/>
      <c r="F427" s="139">
        <v>43405</v>
      </c>
      <c r="G427" s="89"/>
      <c r="H427" s="75">
        <v>52939.56</v>
      </c>
      <c r="I427" s="75">
        <v>52939.56</v>
      </c>
      <c r="J427" s="75">
        <v>52939.56</v>
      </c>
      <c r="K427" s="75">
        <v>52939.56</v>
      </c>
      <c r="L427" s="75">
        <v>52939.56</v>
      </c>
      <c r="M427" s="75">
        <v>52939.56</v>
      </c>
      <c r="N427" s="75">
        <v>52939.56</v>
      </c>
      <c r="O427" s="75">
        <v>52939.56</v>
      </c>
      <c r="P427" s="75">
        <v>52939.56</v>
      </c>
      <c r="Q427" s="75">
        <v>52939.56</v>
      </c>
      <c r="R427" s="75">
        <v>52939.56</v>
      </c>
      <c r="S427" s="75">
        <v>52939.56</v>
      </c>
      <c r="T427" s="75">
        <v>52939.56</v>
      </c>
      <c r="U427" s="75"/>
      <c r="V427" s="75">
        <f t="shared" si="383"/>
        <v>52939.56</v>
      </c>
      <c r="W427" s="81"/>
      <c r="X427" s="335"/>
      <c r="Y427" s="92">
        <f t="shared" si="413"/>
        <v>52939.56</v>
      </c>
      <c r="Z427" s="319">
        <f t="shared" si="413"/>
        <v>0</v>
      </c>
      <c r="AA427" s="319">
        <f t="shared" si="413"/>
        <v>0</v>
      </c>
      <c r="AB427" s="320">
        <f t="shared" si="384"/>
        <v>0</v>
      </c>
      <c r="AC427" s="309">
        <f t="shared" si="385"/>
        <v>0</v>
      </c>
      <c r="AD427" s="319">
        <f t="shared" si="399"/>
        <v>0</v>
      </c>
      <c r="AE427" s="326">
        <f t="shared" si="392"/>
        <v>0</v>
      </c>
      <c r="AF427" s="320">
        <f t="shared" si="393"/>
        <v>0</v>
      </c>
      <c r="AG427" s="173">
        <f t="shared" si="386"/>
        <v>0</v>
      </c>
      <c r="AH427" s="309">
        <f t="shared" si="387"/>
        <v>0</v>
      </c>
      <c r="AI427" s="318">
        <f t="shared" si="410"/>
        <v>52939.56</v>
      </c>
      <c r="AJ427" s="319">
        <f t="shared" si="410"/>
        <v>0</v>
      </c>
      <c r="AK427" s="319">
        <f t="shared" si="410"/>
        <v>0</v>
      </c>
      <c r="AL427" s="320">
        <f t="shared" si="388"/>
        <v>0</v>
      </c>
      <c r="AM427" s="309">
        <f t="shared" si="389"/>
        <v>0</v>
      </c>
      <c r="AN427" s="319">
        <f t="shared" si="394"/>
        <v>0</v>
      </c>
      <c r="AO427" s="319">
        <f t="shared" si="395"/>
        <v>0</v>
      </c>
      <c r="AP427" s="319">
        <f t="shared" si="390"/>
        <v>0</v>
      </c>
      <c r="AQ427" s="173">
        <f t="shared" si="396"/>
        <v>0</v>
      </c>
      <c r="AR427" s="309">
        <f t="shared" si="391"/>
        <v>0</v>
      </c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 s="7"/>
      <c r="BH427" s="7"/>
      <c r="BI427" s="7"/>
      <c r="BJ427" s="7"/>
      <c r="BK427" s="7"/>
      <c r="BL427" s="7"/>
      <c r="BN427" s="74"/>
    </row>
    <row r="428" spans="1:66" s="16" customFormat="1" ht="12" customHeight="1" x14ac:dyDescent="0.25">
      <c r="A428" s="453">
        <v>18300151</v>
      </c>
      <c r="B428" s="285" t="str">
        <f t="shared" si="402"/>
        <v>18300151</v>
      </c>
      <c r="C428" s="201" t="s">
        <v>1257</v>
      </c>
      <c r="D428" s="179" t="s">
        <v>1276</v>
      </c>
      <c r="E428" s="179"/>
      <c r="F428" s="185">
        <v>43952</v>
      </c>
      <c r="G428" s="179"/>
      <c r="H428" s="181">
        <v>15041.2</v>
      </c>
      <c r="I428" s="181">
        <v>26204.5</v>
      </c>
      <c r="J428" s="181">
        <v>34724.1</v>
      </c>
      <c r="K428" s="181">
        <v>37492.199999999997</v>
      </c>
      <c r="L428" s="181">
        <v>37492.199999999997</v>
      </c>
      <c r="M428" s="181">
        <v>38452.199999999997</v>
      </c>
      <c r="N428" s="181">
        <v>38452.199999999997</v>
      </c>
      <c r="O428" s="181">
        <v>38653.760000000002</v>
      </c>
      <c r="P428" s="181">
        <v>39127.97</v>
      </c>
      <c r="Q428" s="181">
        <v>39127.97</v>
      </c>
      <c r="R428" s="181">
        <v>39127.97</v>
      </c>
      <c r="S428" s="181">
        <v>39127.97</v>
      </c>
      <c r="T428" s="181">
        <v>39127.97</v>
      </c>
      <c r="U428" s="181"/>
      <c r="V428" s="181">
        <f t="shared" si="383"/>
        <v>36255.635416666664</v>
      </c>
      <c r="W428" s="204"/>
      <c r="X428" s="226"/>
      <c r="Y428" s="409">
        <f t="shared" si="413"/>
        <v>39127.97</v>
      </c>
      <c r="Z428" s="410">
        <f t="shared" si="413"/>
        <v>0</v>
      </c>
      <c r="AA428" s="410">
        <f t="shared" si="413"/>
        <v>0</v>
      </c>
      <c r="AB428" s="411">
        <f t="shared" si="384"/>
        <v>0</v>
      </c>
      <c r="AC428" s="412">
        <f t="shared" si="385"/>
        <v>0</v>
      </c>
      <c r="AD428" s="410">
        <f t="shared" si="399"/>
        <v>0</v>
      </c>
      <c r="AE428" s="413">
        <f t="shared" si="392"/>
        <v>0</v>
      </c>
      <c r="AF428" s="411">
        <f t="shared" si="393"/>
        <v>0</v>
      </c>
      <c r="AG428" s="414">
        <f t="shared" si="386"/>
        <v>0</v>
      </c>
      <c r="AH428" s="412">
        <f t="shared" si="387"/>
        <v>0</v>
      </c>
      <c r="AI428" s="415">
        <f t="shared" si="410"/>
        <v>36255.635416666664</v>
      </c>
      <c r="AJ428" s="410">
        <f t="shared" si="410"/>
        <v>0</v>
      </c>
      <c r="AK428" s="410">
        <f t="shared" si="410"/>
        <v>0</v>
      </c>
      <c r="AL428" s="411">
        <f t="shared" si="388"/>
        <v>0</v>
      </c>
      <c r="AM428" s="412">
        <f t="shared" si="389"/>
        <v>0</v>
      </c>
      <c r="AN428" s="410">
        <f t="shared" si="394"/>
        <v>0</v>
      </c>
      <c r="AO428" s="410">
        <f t="shared" si="395"/>
        <v>0</v>
      </c>
      <c r="AP428" s="410">
        <f t="shared" si="390"/>
        <v>0</v>
      </c>
      <c r="AQ428" s="414">
        <f t="shared" ref="AQ428" si="459">SUM(AN428:AP428)</f>
        <v>0</v>
      </c>
      <c r="AR428" s="412">
        <f t="shared" si="391"/>
        <v>0</v>
      </c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 s="7"/>
      <c r="BH428" s="7"/>
      <c r="BI428" s="7"/>
      <c r="BJ428" s="7"/>
      <c r="BK428" s="7"/>
      <c r="BL428" s="7"/>
      <c r="BN428" s="74"/>
    </row>
    <row r="429" spans="1:66" s="16" customFormat="1" ht="12" customHeight="1" x14ac:dyDescent="0.25">
      <c r="A429" s="122">
        <v>18400123</v>
      </c>
      <c r="B429" s="87" t="str">
        <f t="shared" si="402"/>
        <v>18400123</v>
      </c>
      <c r="C429" s="74" t="s">
        <v>465</v>
      </c>
      <c r="D429" s="89" t="s">
        <v>1276</v>
      </c>
      <c r="E429" s="89"/>
      <c r="F429" s="74"/>
      <c r="G429" s="89"/>
      <c r="H429" s="75">
        <v>0</v>
      </c>
      <c r="I429" s="75">
        <v>-366410.99</v>
      </c>
      <c r="J429" s="75">
        <v>-184279.26</v>
      </c>
      <c r="K429" s="75">
        <v>0</v>
      </c>
      <c r="L429" s="75">
        <v>-156411.70000000001</v>
      </c>
      <c r="M429" s="75">
        <v>193185.09</v>
      </c>
      <c r="N429" s="75">
        <v>0</v>
      </c>
      <c r="O429" s="75">
        <v>538765.32999999996</v>
      </c>
      <c r="P429" s="75">
        <v>743693.55</v>
      </c>
      <c r="Q429" s="75">
        <v>-0.01</v>
      </c>
      <c r="R429" s="75">
        <v>408570.97</v>
      </c>
      <c r="S429" s="75">
        <v>398010.04</v>
      </c>
      <c r="T429" s="75">
        <v>0</v>
      </c>
      <c r="U429" s="75"/>
      <c r="V429" s="75">
        <f t="shared" si="383"/>
        <v>131260.25166666668</v>
      </c>
      <c r="W429" s="81"/>
      <c r="X429" s="80"/>
      <c r="Y429" s="92">
        <f t="shared" si="413"/>
        <v>0</v>
      </c>
      <c r="Z429" s="319">
        <f t="shared" si="413"/>
        <v>0</v>
      </c>
      <c r="AA429" s="319">
        <f t="shared" si="413"/>
        <v>0</v>
      </c>
      <c r="AB429" s="320">
        <f t="shared" si="384"/>
        <v>0</v>
      </c>
      <c r="AC429" s="309">
        <f t="shared" si="385"/>
        <v>0</v>
      </c>
      <c r="AD429" s="319">
        <f t="shared" si="399"/>
        <v>0</v>
      </c>
      <c r="AE429" s="326">
        <f t="shared" si="392"/>
        <v>0</v>
      </c>
      <c r="AF429" s="320">
        <f t="shared" si="393"/>
        <v>0</v>
      </c>
      <c r="AG429" s="173">
        <f t="shared" si="386"/>
        <v>0</v>
      </c>
      <c r="AH429" s="309">
        <f t="shared" si="387"/>
        <v>0</v>
      </c>
      <c r="AI429" s="318">
        <f t="shared" si="410"/>
        <v>131260.25166666668</v>
      </c>
      <c r="AJ429" s="319">
        <f t="shared" si="410"/>
        <v>0</v>
      </c>
      <c r="AK429" s="319">
        <f t="shared" si="410"/>
        <v>0</v>
      </c>
      <c r="AL429" s="320">
        <f t="shared" si="388"/>
        <v>0</v>
      </c>
      <c r="AM429" s="309">
        <f t="shared" si="389"/>
        <v>0</v>
      </c>
      <c r="AN429" s="319">
        <f t="shared" si="394"/>
        <v>0</v>
      </c>
      <c r="AO429" s="319">
        <f t="shared" si="395"/>
        <v>0</v>
      </c>
      <c r="AP429" s="319">
        <f t="shared" si="390"/>
        <v>0</v>
      </c>
      <c r="AQ429" s="173">
        <f t="shared" si="396"/>
        <v>0</v>
      </c>
      <c r="AR429" s="309">
        <f t="shared" si="391"/>
        <v>0</v>
      </c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 s="7"/>
      <c r="BH429" s="7"/>
      <c r="BI429" s="7"/>
      <c r="BJ429" s="7"/>
      <c r="BK429" s="7"/>
      <c r="BL429" s="7"/>
      <c r="BN429" s="74"/>
    </row>
    <row r="430" spans="1:66" s="16" customFormat="1" ht="12" customHeight="1" x14ac:dyDescent="0.25">
      <c r="A430" s="122">
        <v>18400143</v>
      </c>
      <c r="B430" s="87" t="str">
        <f t="shared" si="402"/>
        <v>18400143</v>
      </c>
      <c r="C430" s="74" t="s">
        <v>466</v>
      </c>
      <c r="D430" s="89" t="s">
        <v>1276</v>
      </c>
      <c r="E430" s="89"/>
      <c r="F430" s="74"/>
      <c r="G430" s="89"/>
      <c r="H430" s="75">
        <v>0</v>
      </c>
      <c r="I430" s="75">
        <v>649813.86</v>
      </c>
      <c r="J430" s="75">
        <v>600495.88</v>
      </c>
      <c r="K430" s="75">
        <v>0</v>
      </c>
      <c r="L430" s="75">
        <v>-598901.56000000006</v>
      </c>
      <c r="M430" s="75">
        <v>-7293.7</v>
      </c>
      <c r="N430" s="75">
        <v>0</v>
      </c>
      <c r="O430" s="75">
        <v>577638.11</v>
      </c>
      <c r="P430" s="75">
        <v>-169886.72</v>
      </c>
      <c r="Q430" s="75">
        <v>-801939.36</v>
      </c>
      <c r="R430" s="75">
        <v>816993.89</v>
      </c>
      <c r="S430" s="75">
        <v>1521975.71</v>
      </c>
      <c r="T430" s="75">
        <v>0</v>
      </c>
      <c r="U430" s="75"/>
      <c r="V430" s="75">
        <f t="shared" si="383"/>
        <v>215741.3425</v>
      </c>
      <c r="W430" s="81"/>
      <c r="X430" s="80"/>
      <c r="Y430" s="92">
        <f t="shared" si="413"/>
        <v>0</v>
      </c>
      <c r="Z430" s="319">
        <f t="shared" si="413"/>
        <v>0</v>
      </c>
      <c r="AA430" s="319">
        <f t="shared" si="413"/>
        <v>0</v>
      </c>
      <c r="AB430" s="320">
        <f t="shared" si="384"/>
        <v>0</v>
      </c>
      <c r="AC430" s="309">
        <f t="shared" si="385"/>
        <v>0</v>
      </c>
      <c r="AD430" s="319">
        <f t="shared" si="399"/>
        <v>0</v>
      </c>
      <c r="AE430" s="326">
        <f t="shared" si="392"/>
        <v>0</v>
      </c>
      <c r="AF430" s="320">
        <f t="shared" si="393"/>
        <v>0</v>
      </c>
      <c r="AG430" s="173">
        <f t="shared" si="386"/>
        <v>0</v>
      </c>
      <c r="AH430" s="309">
        <f t="shared" si="387"/>
        <v>0</v>
      </c>
      <c r="AI430" s="318">
        <f t="shared" si="410"/>
        <v>215741.3425</v>
      </c>
      <c r="AJ430" s="319">
        <f t="shared" si="410"/>
        <v>0</v>
      </c>
      <c r="AK430" s="319">
        <f t="shared" si="410"/>
        <v>0</v>
      </c>
      <c r="AL430" s="320">
        <f t="shared" si="388"/>
        <v>0</v>
      </c>
      <c r="AM430" s="309">
        <f t="shared" si="389"/>
        <v>0</v>
      </c>
      <c r="AN430" s="319">
        <f t="shared" si="394"/>
        <v>0</v>
      </c>
      <c r="AO430" s="319">
        <f t="shared" si="395"/>
        <v>0</v>
      </c>
      <c r="AP430" s="319">
        <f t="shared" si="390"/>
        <v>0</v>
      </c>
      <c r="AQ430" s="173">
        <f t="shared" si="396"/>
        <v>0</v>
      </c>
      <c r="AR430" s="309">
        <f t="shared" si="391"/>
        <v>0</v>
      </c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 s="7"/>
      <c r="BH430" s="7"/>
      <c r="BI430" s="7"/>
      <c r="BJ430" s="7"/>
      <c r="BK430" s="7"/>
      <c r="BL430" s="7"/>
      <c r="BN430" s="74"/>
    </row>
    <row r="431" spans="1:66" s="16" customFormat="1" ht="12" customHeight="1" x14ac:dyDescent="0.25">
      <c r="A431" s="189">
        <v>18400433</v>
      </c>
      <c r="B431" s="184" t="str">
        <f t="shared" si="402"/>
        <v>18400433</v>
      </c>
      <c r="C431" s="178" t="s">
        <v>1175</v>
      </c>
      <c r="D431" s="179" t="s">
        <v>1276</v>
      </c>
      <c r="E431" s="179"/>
      <c r="F431" s="185">
        <v>43617</v>
      </c>
      <c r="G431" s="179"/>
      <c r="H431" s="181">
        <v>0</v>
      </c>
      <c r="I431" s="181">
        <v>0</v>
      </c>
      <c r="J431" s="181">
        <v>0</v>
      </c>
      <c r="K431" s="181">
        <v>0</v>
      </c>
      <c r="L431" s="181">
        <v>0</v>
      </c>
      <c r="M431" s="181">
        <v>0</v>
      </c>
      <c r="N431" s="181">
        <v>0</v>
      </c>
      <c r="O431" s="181">
        <v>0</v>
      </c>
      <c r="P431" s="181">
        <v>6375.93</v>
      </c>
      <c r="Q431" s="181">
        <v>0</v>
      </c>
      <c r="R431" s="181">
        <v>0</v>
      </c>
      <c r="S431" s="181">
        <v>0</v>
      </c>
      <c r="T431" s="181">
        <v>0</v>
      </c>
      <c r="U431" s="181"/>
      <c r="V431" s="181">
        <f t="shared" si="383"/>
        <v>531.32749999999999</v>
      </c>
      <c r="W431" s="204"/>
      <c r="X431" s="226"/>
      <c r="Y431" s="409">
        <f t="shared" si="413"/>
        <v>0</v>
      </c>
      <c r="Z431" s="410">
        <f t="shared" si="413"/>
        <v>0</v>
      </c>
      <c r="AA431" s="410">
        <f t="shared" si="413"/>
        <v>0</v>
      </c>
      <c r="AB431" s="411">
        <f t="shared" si="384"/>
        <v>0</v>
      </c>
      <c r="AC431" s="412">
        <f t="shared" si="385"/>
        <v>0</v>
      </c>
      <c r="AD431" s="410">
        <f t="shared" si="399"/>
        <v>0</v>
      </c>
      <c r="AE431" s="413">
        <f t="shared" si="392"/>
        <v>0</v>
      </c>
      <c r="AF431" s="411">
        <f t="shared" si="393"/>
        <v>0</v>
      </c>
      <c r="AG431" s="414">
        <f t="shared" si="386"/>
        <v>0</v>
      </c>
      <c r="AH431" s="412">
        <f t="shared" si="387"/>
        <v>0</v>
      </c>
      <c r="AI431" s="415">
        <f t="shared" si="410"/>
        <v>531.32749999999999</v>
      </c>
      <c r="AJ431" s="410">
        <f t="shared" si="410"/>
        <v>0</v>
      </c>
      <c r="AK431" s="410">
        <f t="shared" si="410"/>
        <v>0</v>
      </c>
      <c r="AL431" s="411">
        <f t="shared" si="388"/>
        <v>0</v>
      </c>
      <c r="AM431" s="412">
        <f t="shared" si="389"/>
        <v>0</v>
      </c>
      <c r="AN431" s="410">
        <f t="shared" si="394"/>
        <v>0</v>
      </c>
      <c r="AO431" s="410">
        <f t="shared" si="395"/>
        <v>0</v>
      </c>
      <c r="AP431" s="410">
        <f t="shared" si="390"/>
        <v>0</v>
      </c>
      <c r="AQ431" s="414">
        <f t="shared" ref="AQ431" si="460">SUM(AN431:AP431)</f>
        <v>0</v>
      </c>
      <c r="AR431" s="412">
        <f t="shared" si="391"/>
        <v>0</v>
      </c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 s="7"/>
      <c r="BH431" s="7"/>
      <c r="BI431" s="7"/>
      <c r="BJ431" s="7"/>
      <c r="BK431" s="7"/>
      <c r="BL431" s="7"/>
      <c r="BN431" s="74"/>
    </row>
    <row r="432" spans="1:66" s="16" customFormat="1" ht="12" customHeight="1" x14ac:dyDescent="0.25">
      <c r="A432" s="128">
        <v>18401103</v>
      </c>
      <c r="B432" s="145" t="str">
        <f t="shared" si="402"/>
        <v>18401103</v>
      </c>
      <c r="C432" s="74" t="s">
        <v>1068</v>
      </c>
      <c r="D432" s="89" t="s">
        <v>1276</v>
      </c>
      <c r="E432" s="89"/>
      <c r="F432" s="139">
        <v>43237</v>
      </c>
      <c r="G432" s="89"/>
      <c r="H432" s="75">
        <v>-0.01</v>
      </c>
      <c r="I432" s="75">
        <v>-0.01</v>
      </c>
      <c r="J432" s="75">
        <v>-0.01</v>
      </c>
      <c r="K432" s="75">
        <v>-0.01</v>
      </c>
      <c r="L432" s="75">
        <v>-0.01</v>
      </c>
      <c r="M432" s="75">
        <v>-0.01</v>
      </c>
      <c r="N432" s="75">
        <v>0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0</v>
      </c>
      <c r="U432" s="75"/>
      <c r="V432" s="75">
        <f t="shared" si="383"/>
        <v>-4.5833333333333334E-3</v>
      </c>
      <c r="W432" s="81"/>
      <c r="X432" s="80"/>
      <c r="Y432" s="92">
        <f t="shared" si="413"/>
        <v>0</v>
      </c>
      <c r="Z432" s="319">
        <f t="shared" si="413"/>
        <v>0</v>
      </c>
      <c r="AA432" s="319">
        <f t="shared" si="413"/>
        <v>0</v>
      </c>
      <c r="AB432" s="320">
        <f t="shared" si="384"/>
        <v>0</v>
      </c>
      <c r="AC432" s="309">
        <f t="shared" si="385"/>
        <v>0</v>
      </c>
      <c r="AD432" s="319">
        <f t="shared" si="399"/>
        <v>0</v>
      </c>
      <c r="AE432" s="326">
        <f t="shared" si="392"/>
        <v>0</v>
      </c>
      <c r="AF432" s="320">
        <f t="shared" si="393"/>
        <v>0</v>
      </c>
      <c r="AG432" s="173">
        <f t="shared" si="386"/>
        <v>0</v>
      </c>
      <c r="AH432" s="309">
        <f t="shared" si="387"/>
        <v>0</v>
      </c>
      <c r="AI432" s="318">
        <f t="shared" si="410"/>
        <v>-4.5833333333333334E-3</v>
      </c>
      <c r="AJ432" s="319">
        <f t="shared" si="410"/>
        <v>0</v>
      </c>
      <c r="AK432" s="319">
        <f t="shared" si="410"/>
        <v>0</v>
      </c>
      <c r="AL432" s="320">
        <f t="shared" si="388"/>
        <v>0</v>
      </c>
      <c r="AM432" s="309">
        <f t="shared" si="389"/>
        <v>0</v>
      </c>
      <c r="AN432" s="319">
        <f t="shared" si="394"/>
        <v>0</v>
      </c>
      <c r="AO432" s="319">
        <f t="shared" si="395"/>
        <v>0</v>
      </c>
      <c r="AP432" s="319">
        <f t="shared" si="390"/>
        <v>0</v>
      </c>
      <c r="AQ432" s="173">
        <f t="shared" si="396"/>
        <v>0</v>
      </c>
      <c r="AR432" s="309">
        <f t="shared" si="391"/>
        <v>0</v>
      </c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 s="7"/>
      <c r="BH432" s="7"/>
      <c r="BI432" s="7"/>
      <c r="BJ432" s="7"/>
      <c r="BK432" s="7"/>
      <c r="BL432" s="7"/>
      <c r="BN432" s="74"/>
    </row>
    <row r="433" spans="1:66" s="16" customFormat="1" ht="12" customHeight="1" x14ac:dyDescent="0.25">
      <c r="A433" s="122">
        <v>18401191</v>
      </c>
      <c r="B433" s="87" t="str">
        <f t="shared" si="402"/>
        <v>18401191</v>
      </c>
      <c r="C433" s="74" t="s">
        <v>949</v>
      </c>
      <c r="D433" s="89" t="s">
        <v>1276</v>
      </c>
      <c r="E433" s="89"/>
      <c r="F433" s="139">
        <v>42933</v>
      </c>
      <c r="G433" s="89"/>
      <c r="H433" s="75">
        <v>-661663.80000000005</v>
      </c>
      <c r="I433" s="75">
        <v>-655842.25</v>
      </c>
      <c r="J433" s="75">
        <v>-525438.06000000006</v>
      </c>
      <c r="K433" s="75">
        <v>-470803.72</v>
      </c>
      <c r="L433" s="75">
        <v>-386391.71</v>
      </c>
      <c r="M433" s="75">
        <v>-17693.11</v>
      </c>
      <c r="N433" s="75">
        <v>0</v>
      </c>
      <c r="O433" s="75">
        <v>15700.85</v>
      </c>
      <c r="P433" s="75">
        <v>331294.40999999997</v>
      </c>
      <c r="Q433" s="75">
        <v>352061.52</v>
      </c>
      <c r="R433" s="75">
        <v>269965.39</v>
      </c>
      <c r="S433" s="75">
        <v>208286.64</v>
      </c>
      <c r="T433" s="75">
        <v>0</v>
      </c>
      <c r="U433" s="75"/>
      <c r="V433" s="75">
        <f t="shared" ref="V433:V488" si="461">(H433+T433+SUM(I433:S433)*2)/24</f>
        <v>-100807.66166666668</v>
      </c>
      <c r="W433" s="81"/>
      <c r="X433" s="80"/>
      <c r="Y433" s="92">
        <f t="shared" si="413"/>
        <v>0</v>
      </c>
      <c r="Z433" s="319">
        <f t="shared" si="413"/>
        <v>0</v>
      </c>
      <c r="AA433" s="319">
        <f t="shared" si="413"/>
        <v>0</v>
      </c>
      <c r="AB433" s="320">
        <f t="shared" ref="AB433:AB488" si="462">T433-SUM(Y433:AA433)</f>
        <v>0</v>
      </c>
      <c r="AC433" s="309">
        <f t="shared" ref="AC433:AC488" si="463">T433-SUM(Y433:AA433)-AB433</f>
        <v>0</v>
      </c>
      <c r="AD433" s="319">
        <f t="shared" si="399"/>
        <v>0</v>
      </c>
      <c r="AE433" s="326">
        <f t="shared" si="392"/>
        <v>0</v>
      </c>
      <c r="AF433" s="320">
        <f t="shared" si="393"/>
        <v>0</v>
      </c>
      <c r="AG433" s="173">
        <f t="shared" ref="AG433:AG488" si="464">SUM(AD433:AF433)</f>
        <v>0</v>
      </c>
      <c r="AH433" s="309">
        <f t="shared" ref="AH433:AH488" si="465">AG433-AB433</f>
        <v>0</v>
      </c>
      <c r="AI433" s="318">
        <f t="shared" si="410"/>
        <v>-100807.66166666668</v>
      </c>
      <c r="AJ433" s="319">
        <f t="shared" si="410"/>
        <v>0</v>
      </c>
      <c r="AK433" s="319">
        <f t="shared" si="410"/>
        <v>0</v>
      </c>
      <c r="AL433" s="320">
        <f t="shared" ref="AL433:AL488" si="466">V433-SUM(AI433:AK433)</f>
        <v>0</v>
      </c>
      <c r="AM433" s="309">
        <f t="shared" ref="AM433:AM488" si="467">V433-SUM(AI433:AK433)-AL433</f>
        <v>0</v>
      </c>
      <c r="AN433" s="319">
        <f t="shared" si="394"/>
        <v>0</v>
      </c>
      <c r="AO433" s="319">
        <f t="shared" si="395"/>
        <v>0</v>
      </c>
      <c r="AP433" s="319">
        <f t="shared" ref="AP433:AP488" si="468">IF($D433=AP$5,$V433,IF($D433=AP$4, $V433*$AL$2,0))</f>
        <v>0</v>
      </c>
      <c r="AQ433" s="173">
        <f t="shared" si="396"/>
        <v>0</v>
      </c>
      <c r="AR433" s="309">
        <f t="shared" ref="AR433:AR488" si="469">AQ433-AL433</f>
        <v>0</v>
      </c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 s="7"/>
      <c r="BH433" s="7"/>
      <c r="BI433" s="7"/>
      <c r="BJ433" s="7"/>
      <c r="BK433" s="7"/>
      <c r="BL433" s="7"/>
      <c r="BN433" s="74"/>
    </row>
    <row r="434" spans="1:66" s="16" customFormat="1" ht="12" customHeight="1" x14ac:dyDescent="0.25">
      <c r="A434" s="122">
        <v>18401192</v>
      </c>
      <c r="B434" s="87" t="str">
        <f t="shared" si="402"/>
        <v>18401192</v>
      </c>
      <c r="C434" s="74" t="s">
        <v>948</v>
      </c>
      <c r="D434" s="89" t="s">
        <v>1276</v>
      </c>
      <c r="E434" s="89"/>
      <c r="F434" s="139">
        <v>42933</v>
      </c>
      <c r="G434" s="89"/>
      <c r="H434" s="75">
        <v>-364306.61</v>
      </c>
      <c r="I434" s="75">
        <v>-481585.33</v>
      </c>
      <c r="J434" s="75">
        <v>-480780.49</v>
      </c>
      <c r="K434" s="75">
        <v>-486738.78</v>
      </c>
      <c r="L434" s="75">
        <v>-478105.81</v>
      </c>
      <c r="M434" s="75">
        <v>-229419.26</v>
      </c>
      <c r="N434" s="75">
        <v>0</v>
      </c>
      <c r="O434" s="75">
        <v>15820.03</v>
      </c>
      <c r="P434" s="75">
        <v>111323.27</v>
      </c>
      <c r="Q434" s="75">
        <v>100835.7</v>
      </c>
      <c r="R434" s="75">
        <v>55489.17</v>
      </c>
      <c r="S434" s="75">
        <v>44768.959999999999</v>
      </c>
      <c r="T434" s="75">
        <v>0</v>
      </c>
      <c r="U434" s="75"/>
      <c r="V434" s="75">
        <f t="shared" si="461"/>
        <v>-167545.48708333334</v>
      </c>
      <c r="W434" s="81"/>
      <c r="X434" s="80"/>
      <c r="Y434" s="92">
        <f t="shared" si="413"/>
        <v>0</v>
      </c>
      <c r="Z434" s="319">
        <f t="shared" si="413"/>
        <v>0</v>
      </c>
      <c r="AA434" s="319">
        <f t="shared" si="413"/>
        <v>0</v>
      </c>
      <c r="AB434" s="320">
        <f t="shared" si="462"/>
        <v>0</v>
      </c>
      <c r="AC434" s="309">
        <f t="shared" si="463"/>
        <v>0</v>
      </c>
      <c r="AD434" s="319">
        <f t="shared" si="399"/>
        <v>0</v>
      </c>
      <c r="AE434" s="326">
        <f t="shared" si="392"/>
        <v>0</v>
      </c>
      <c r="AF434" s="320">
        <f t="shared" si="393"/>
        <v>0</v>
      </c>
      <c r="AG434" s="173">
        <f t="shared" si="464"/>
        <v>0</v>
      </c>
      <c r="AH434" s="309">
        <f t="shared" si="465"/>
        <v>0</v>
      </c>
      <c r="AI434" s="318">
        <f t="shared" si="410"/>
        <v>-167545.48708333334</v>
      </c>
      <c r="AJ434" s="319">
        <f t="shared" si="410"/>
        <v>0</v>
      </c>
      <c r="AK434" s="319">
        <f t="shared" si="410"/>
        <v>0</v>
      </c>
      <c r="AL434" s="320">
        <f t="shared" si="466"/>
        <v>0</v>
      </c>
      <c r="AM434" s="309">
        <f t="shared" si="467"/>
        <v>0</v>
      </c>
      <c r="AN434" s="319">
        <f t="shared" si="394"/>
        <v>0</v>
      </c>
      <c r="AO434" s="319">
        <f t="shared" si="395"/>
        <v>0</v>
      </c>
      <c r="AP434" s="319">
        <f t="shared" si="468"/>
        <v>0</v>
      </c>
      <c r="AQ434" s="173">
        <f t="shared" si="396"/>
        <v>0</v>
      </c>
      <c r="AR434" s="309">
        <f t="shared" si="469"/>
        <v>0</v>
      </c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 s="7"/>
      <c r="BH434" s="7"/>
      <c r="BI434" s="7"/>
      <c r="BJ434" s="7"/>
      <c r="BK434" s="7"/>
      <c r="BL434" s="7"/>
      <c r="BN434" s="74"/>
    </row>
    <row r="435" spans="1:66" s="16" customFormat="1" ht="12" customHeight="1" x14ac:dyDescent="0.25">
      <c r="A435" s="122">
        <v>18401193</v>
      </c>
      <c r="B435" s="87" t="str">
        <f t="shared" si="402"/>
        <v>18401193</v>
      </c>
      <c r="C435" s="74" t="s">
        <v>947</v>
      </c>
      <c r="D435" s="89" t="s">
        <v>1276</v>
      </c>
      <c r="E435" s="89"/>
      <c r="F435" s="139">
        <v>42933</v>
      </c>
      <c r="G435" s="89"/>
      <c r="H435" s="75">
        <v>-304767.61</v>
      </c>
      <c r="I435" s="75">
        <v>-356819.44</v>
      </c>
      <c r="J435" s="75">
        <v>-348832.46</v>
      </c>
      <c r="K435" s="75">
        <v>-341779.42</v>
      </c>
      <c r="L435" s="75">
        <v>-304588.36</v>
      </c>
      <c r="M435" s="75">
        <v>-158616.01</v>
      </c>
      <c r="N435" s="75">
        <v>0</v>
      </c>
      <c r="O435" s="75">
        <v>-46977.07</v>
      </c>
      <c r="P435" s="75">
        <v>12966.63</v>
      </c>
      <c r="Q435" s="75">
        <v>-32522.49</v>
      </c>
      <c r="R435" s="75">
        <v>-47825.46</v>
      </c>
      <c r="S435" s="75">
        <v>-13696.49</v>
      </c>
      <c r="T435" s="75">
        <v>0</v>
      </c>
      <c r="U435" s="75"/>
      <c r="V435" s="75">
        <f t="shared" si="461"/>
        <v>-149256.19791666669</v>
      </c>
      <c r="W435" s="81"/>
      <c r="X435" s="80"/>
      <c r="Y435" s="92">
        <f t="shared" si="413"/>
        <v>0</v>
      </c>
      <c r="Z435" s="319">
        <f t="shared" si="413"/>
        <v>0</v>
      </c>
      <c r="AA435" s="319">
        <f t="shared" si="413"/>
        <v>0</v>
      </c>
      <c r="AB435" s="320">
        <f t="shared" si="462"/>
        <v>0</v>
      </c>
      <c r="AC435" s="309">
        <f t="shared" si="463"/>
        <v>0</v>
      </c>
      <c r="AD435" s="319">
        <f t="shared" si="399"/>
        <v>0</v>
      </c>
      <c r="AE435" s="326">
        <f t="shared" si="392"/>
        <v>0</v>
      </c>
      <c r="AF435" s="320">
        <f t="shared" si="393"/>
        <v>0</v>
      </c>
      <c r="AG435" s="173">
        <f t="shared" si="464"/>
        <v>0</v>
      </c>
      <c r="AH435" s="309">
        <f t="shared" si="465"/>
        <v>0</v>
      </c>
      <c r="AI435" s="318">
        <f t="shared" si="410"/>
        <v>-149256.19791666669</v>
      </c>
      <c r="AJ435" s="319">
        <f t="shared" si="410"/>
        <v>0</v>
      </c>
      <c r="AK435" s="319">
        <f t="shared" si="410"/>
        <v>0</v>
      </c>
      <c r="AL435" s="320">
        <f t="shared" si="466"/>
        <v>0</v>
      </c>
      <c r="AM435" s="309">
        <f t="shared" si="467"/>
        <v>0</v>
      </c>
      <c r="AN435" s="319">
        <f t="shared" si="394"/>
        <v>0</v>
      </c>
      <c r="AO435" s="319">
        <f t="shared" si="395"/>
        <v>0</v>
      </c>
      <c r="AP435" s="319">
        <f t="shared" si="468"/>
        <v>0</v>
      </c>
      <c r="AQ435" s="173">
        <f t="shared" si="396"/>
        <v>0</v>
      </c>
      <c r="AR435" s="309">
        <f t="shared" si="469"/>
        <v>0</v>
      </c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 s="7"/>
      <c r="BH435" s="7"/>
      <c r="BI435" s="7"/>
      <c r="BJ435" s="7"/>
      <c r="BK435" s="7"/>
      <c r="BL435" s="7"/>
      <c r="BN435" s="74"/>
    </row>
    <row r="436" spans="1:66" s="16" customFormat="1" ht="12" customHeight="1" x14ac:dyDescent="0.25">
      <c r="A436" s="122">
        <v>18401201</v>
      </c>
      <c r="B436" s="87" t="str">
        <f t="shared" si="402"/>
        <v>18401201</v>
      </c>
      <c r="C436" s="74" t="s">
        <v>946</v>
      </c>
      <c r="D436" s="89" t="s">
        <v>1276</v>
      </c>
      <c r="E436" s="89"/>
      <c r="F436" s="139">
        <v>42933</v>
      </c>
      <c r="G436" s="89"/>
      <c r="H436" s="75">
        <v>-105079.24</v>
      </c>
      <c r="I436" s="75">
        <v>-89107.47</v>
      </c>
      <c r="J436" s="75">
        <v>-82158.850000000006</v>
      </c>
      <c r="K436" s="75">
        <v>-69335.97</v>
      </c>
      <c r="L436" s="75">
        <v>-61645.49</v>
      </c>
      <c r="M436" s="75">
        <v>-42549.25</v>
      </c>
      <c r="N436" s="75">
        <v>0</v>
      </c>
      <c r="O436" s="75">
        <v>7054.49</v>
      </c>
      <c r="P436" s="75">
        <v>28016.93</v>
      </c>
      <c r="Q436" s="75">
        <v>25132.27</v>
      </c>
      <c r="R436" s="75">
        <v>485.21</v>
      </c>
      <c r="S436" s="75">
        <v>-12451.34</v>
      </c>
      <c r="T436" s="75">
        <v>0</v>
      </c>
      <c r="U436" s="75"/>
      <c r="V436" s="75">
        <f t="shared" si="461"/>
        <v>-29091.590833333335</v>
      </c>
      <c r="W436" s="81"/>
      <c r="X436" s="80"/>
      <c r="Y436" s="92">
        <f t="shared" si="413"/>
        <v>0</v>
      </c>
      <c r="Z436" s="319">
        <f t="shared" si="413"/>
        <v>0</v>
      </c>
      <c r="AA436" s="319">
        <f t="shared" si="413"/>
        <v>0</v>
      </c>
      <c r="AB436" s="320">
        <f t="shared" si="462"/>
        <v>0</v>
      </c>
      <c r="AC436" s="309">
        <f t="shared" si="463"/>
        <v>0</v>
      </c>
      <c r="AD436" s="319">
        <f t="shared" si="399"/>
        <v>0</v>
      </c>
      <c r="AE436" s="326">
        <f t="shared" si="392"/>
        <v>0</v>
      </c>
      <c r="AF436" s="320">
        <f t="shared" si="393"/>
        <v>0</v>
      </c>
      <c r="AG436" s="173">
        <f t="shared" si="464"/>
        <v>0</v>
      </c>
      <c r="AH436" s="309">
        <f t="shared" si="465"/>
        <v>0</v>
      </c>
      <c r="AI436" s="318">
        <f t="shared" ref="AI436:AK442" si="470">IF($D436=AI$5,$V436,0)</f>
        <v>-29091.590833333335</v>
      </c>
      <c r="AJ436" s="319">
        <f t="shared" si="470"/>
        <v>0</v>
      </c>
      <c r="AK436" s="319">
        <f t="shared" si="470"/>
        <v>0</v>
      </c>
      <c r="AL436" s="320">
        <f t="shared" si="466"/>
        <v>0</v>
      </c>
      <c r="AM436" s="309">
        <f t="shared" si="467"/>
        <v>0</v>
      </c>
      <c r="AN436" s="319">
        <f t="shared" si="394"/>
        <v>0</v>
      </c>
      <c r="AO436" s="319">
        <f t="shared" si="395"/>
        <v>0</v>
      </c>
      <c r="AP436" s="319">
        <f t="shared" si="468"/>
        <v>0</v>
      </c>
      <c r="AQ436" s="173">
        <f t="shared" si="396"/>
        <v>0</v>
      </c>
      <c r="AR436" s="309">
        <f t="shared" si="469"/>
        <v>0</v>
      </c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 s="7"/>
      <c r="BH436" s="7"/>
      <c r="BI436" s="7"/>
      <c r="BJ436" s="7"/>
      <c r="BK436" s="7"/>
      <c r="BL436" s="7"/>
      <c r="BN436" s="74"/>
    </row>
    <row r="437" spans="1:66" s="16" customFormat="1" ht="12" customHeight="1" x14ac:dyDescent="0.25">
      <c r="A437" s="122">
        <v>18500003</v>
      </c>
      <c r="B437" s="87" t="str">
        <f t="shared" si="402"/>
        <v>18500003</v>
      </c>
      <c r="C437" s="74" t="s">
        <v>191</v>
      </c>
      <c r="D437" s="89" t="s">
        <v>158</v>
      </c>
      <c r="E437" s="89"/>
      <c r="F437" s="139"/>
      <c r="G437" s="89"/>
      <c r="H437" s="75">
        <v>14891.13</v>
      </c>
      <c r="I437" s="75">
        <v>3107.74</v>
      </c>
      <c r="J437" s="75">
        <v>-14341.95</v>
      </c>
      <c r="K437" s="75">
        <v>12614.12</v>
      </c>
      <c r="L437" s="75">
        <v>31806.67</v>
      </c>
      <c r="M437" s="75">
        <v>39200.42</v>
      </c>
      <c r="N437" s="75">
        <v>38943.51</v>
      </c>
      <c r="O437" s="75">
        <v>-56003.95</v>
      </c>
      <c r="P437" s="75">
        <v>-40832.82</v>
      </c>
      <c r="Q437" s="75">
        <v>611.28</v>
      </c>
      <c r="R437" s="75">
        <v>-160.66999999999999</v>
      </c>
      <c r="S437" s="75">
        <v>5116.74</v>
      </c>
      <c r="T437" s="75">
        <v>19507.009999999998</v>
      </c>
      <c r="U437" s="75"/>
      <c r="V437" s="75">
        <f t="shared" si="461"/>
        <v>3105.0133333333342</v>
      </c>
      <c r="W437" s="81"/>
      <c r="X437" s="80"/>
      <c r="Y437" s="92">
        <f t="shared" si="413"/>
        <v>0</v>
      </c>
      <c r="Z437" s="319">
        <f t="shared" si="413"/>
        <v>0</v>
      </c>
      <c r="AA437" s="319">
        <f t="shared" si="413"/>
        <v>0</v>
      </c>
      <c r="AB437" s="320">
        <f t="shared" si="462"/>
        <v>19507.009999999998</v>
      </c>
      <c r="AC437" s="309">
        <f t="shared" si="463"/>
        <v>0</v>
      </c>
      <c r="AD437" s="319">
        <f t="shared" si="399"/>
        <v>0</v>
      </c>
      <c r="AE437" s="326">
        <f t="shared" ref="AE437:AE491" si="471">IF($D437=AE$5,$T437,IF($D437=AE$4, $T437*$AK$2,0))</f>
        <v>0</v>
      </c>
      <c r="AF437" s="320">
        <f t="shared" ref="AF437:AF491" si="472">IF($D437=AF$5,$T437,IF($D437=AF$4, $T437*$AL$2,0))</f>
        <v>19507.009999999998</v>
      </c>
      <c r="AG437" s="173">
        <f t="shared" si="464"/>
        <v>19507.009999999998</v>
      </c>
      <c r="AH437" s="309">
        <f t="shared" si="465"/>
        <v>0</v>
      </c>
      <c r="AI437" s="318">
        <f t="shared" si="470"/>
        <v>0</v>
      </c>
      <c r="AJ437" s="319">
        <f t="shared" si="470"/>
        <v>0</v>
      </c>
      <c r="AK437" s="319">
        <f t="shared" si="470"/>
        <v>0</v>
      </c>
      <c r="AL437" s="320">
        <f t="shared" si="466"/>
        <v>3105.0133333333342</v>
      </c>
      <c r="AM437" s="309">
        <f t="shared" si="467"/>
        <v>0</v>
      </c>
      <c r="AN437" s="319">
        <f t="shared" ref="AN437:AN492" si="473">IF($D437=AN$5,$V437,IF($D437=AN$4, $V437*$AK$1,0))</f>
        <v>0</v>
      </c>
      <c r="AO437" s="319">
        <f t="shared" ref="AO437:AO492" si="474">IF($D437=AO$5,$V437,IF($D437=AO$4, $V437*$AK$2,0))</f>
        <v>0</v>
      </c>
      <c r="AP437" s="319">
        <f t="shared" si="468"/>
        <v>3105.0133333333342</v>
      </c>
      <c r="AQ437" s="173">
        <f t="shared" si="396"/>
        <v>3105.0133333333342</v>
      </c>
      <c r="AR437" s="309">
        <f t="shared" si="469"/>
        <v>0</v>
      </c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 s="7"/>
      <c r="BH437" s="7"/>
      <c r="BI437" s="7"/>
      <c r="BJ437" s="7"/>
      <c r="BK437" s="7"/>
      <c r="BL437" s="7"/>
      <c r="BN437" s="74"/>
    </row>
    <row r="438" spans="1:66" s="16" customFormat="1" ht="12" customHeight="1" x14ac:dyDescent="0.25">
      <c r="A438" s="189">
        <v>18600002</v>
      </c>
      <c r="B438" s="184" t="str">
        <f t="shared" si="402"/>
        <v>18600002</v>
      </c>
      <c r="C438" s="178" t="s">
        <v>1266</v>
      </c>
      <c r="D438" s="179" t="s">
        <v>1276</v>
      </c>
      <c r="E438" s="179"/>
      <c r="F438" s="185">
        <v>44013</v>
      </c>
      <c r="G438" s="179"/>
      <c r="H438" s="181"/>
      <c r="I438" s="181">
        <v>7291.12</v>
      </c>
      <c r="J438" s="181">
        <v>8371.4500000000007</v>
      </c>
      <c r="K438" s="181">
        <v>9315.5300000000007</v>
      </c>
      <c r="L438" s="181">
        <v>138481.01999999999</v>
      </c>
      <c r="M438" s="181">
        <v>412.43</v>
      </c>
      <c r="N438" s="181">
        <v>412.43</v>
      </c>
      <c r="O438" s="181">
        <v>867.62</v>
      </c>
      <c r="P438" s="181">
        <v>477.28</v>
      </c>
      <c r="Q438" s="181">
        <v>569.03</v>
      </c>
      <c r="R438" s="181">
        <v>799.82</v>
      </c>
      <c r="S438" s="181">
        <v>799.82</v>
      </c>
      <c r="T438" s="181">
        <v>799.82</v>
      </c>
      <c r="U438" s="181"/>
      <c r="V438" s="181">
        <f t="shared" si="461"/>
        <v>14016.455</v>
      </c>
      <c r="W438" s="204"/>
      <c r="X438" s="226"/>
      <c r="Y438" s="409">
        <f t="shared" si="413"/>
        <v>799.82</v>
      </c>
      <c r="Z438" s="410">
        <f t="shared" si="413"/>
        <v>0</v>
      </c>
      <c r="AA438" s="410">
        <f t="shared" si="413"/>
        <v>0</v>
      </c>
      <c r="AB438" s="411">
        <f t="shared" si="462"/>
        <v>0</v>
      </c>
      <c r="AC438" s="412">
        <f t="shared" si="463"/>
        <v>0</v>
      </c>
      <c r="AD438" s="410">
        <f t="shared" si="399"/>
        <v>0</v>
      </c>
      <c r="AE438" s="413">
        <f t="shared" si="471"/>
        <v>0</v>
      </c>
      <c r="AF438" s="411">
        <f t="shared" si="472"/>
        <v>0</v>
      </c>
      <c r="AG438" s="414">
        <f t="shared" si="464"/>
        <v>0</v>
      </c>
      <c r="AH438" s="412">
        <f t="shared" si="465"/>
        <v>0</v>
      </c>
      <c r="AI438" s="415">
        <f t="shared" si="470"/>
        <v>14016.455</v>
      </c>
      <c r="AJ438" s="410">
        <f t="shared" si="470"/>
        <v>0</v>
      </c>
      <c r="AK438" s="410">
        <f t="shared" si="470"/>
        <v>0</v>
      </c>
      <c r="AL438" s="411">
        <f t="shared" si="466"/>
        <v>0</v>
      </c>
      <c r="AM438" s="412">
        <f t="shared" si="467"/>
        <v>0</v>
      </c>
      <c r="AN438" s="410">
        <f t="shared" si="473"/>
        <v>0</v>
      </c>
      <c r="AO438" s="410">
        <f t="shared" si="474"/>
        <v>0</v>
      </c>
      <c r="AP438" s="410">
        <f t="shared" si="468"/>
        <v>0</v>
      </c>
      <c r="AQ438" s="414">
        <f t="shared" ref="AQ438" si="475">SUM(AN438:AP438)</f>
        <v>0</v>
      </c>
      <c r="AR438" s="412">
        <f t="shared" si="469"/>
        <v>0</v>
      </c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 s="7"/>
      <c r="BH438" s="7"/>
      <c r="BI438" s="7"/>
      <c r="BJ438" s="7"/>
      <c r="BK438" s="7"/>
      <c r="BL438" s="7"/>
      <c r="BN438" s="74"/>
    </row>
    <row r="439" spans="1:66" s="16" customFormat="1" ht="12" customHeight="1" x14ac:dyDescent="0.25">
      <c r="A439" s="122">
        <v>18600013</v>
      </c>
      <c r="B439" s="87" t="str">
        <f t="shared" si="402"/>
        <v>18600013</v>
      </c>
      <c r="C439" s="74" t="s">
        <v>359</v>
      </c>
      <c r="D439" s="89" t="s">
        <v>158</v>
      </c>
      <c r="E439" s="89"/>
      <c r="F439" s="74"/>
      <c r="G439" s="89"/>
      <c r="H439" s="75">
        <v>8774973.6899999995</v>
      </c>
      <c r="I439" s="75">
        <v>9194980.4100000001</v>
      </c>
      <c r="J439" s="75">
        <v>10801668.710000001</v>
      </c>
      <c r="K439" s="75">
        <v>11259536.789999999</v>
      </c>
      <c r="L439" s="75">
        <v>11660150.75</v>
      </c>
      <c r="M439" s="75">
        <v>11109205.390000001</v>
      </c>
      <c r="N439" s="75">
        <v>11890343.890000001</v>
      </c>
      <c r="O439" s="75">
        <v>12132050.73</v>
      </c>
      <c r="P439" s="75">
        <v>11998206.810000001</v>
      </c>
      <c r="Q439" s="75">
        <v>12595899.58</v>
      </c>
      <c r="R439" s="75">
        <v>13429559.73</v>
      </c>
      <c r="S439" s="75">
        <v>13247910.07</v>
      </c>
      <c r="T439" s="75">
        <v>15704670.41</v>
      </c>
      <c r="U439" s="75"/>
      <c r="V439" s="75">
        <f t="shared" si="461"/>
        <v>11796611.242500002</v>
      </c>
      <c r="W439" s="81"/>
      <c r="X439" s="80"/>
      <c r="Y439" s="92">
        <f t="shared" ref="Y439:AA453" si="476">IF($D439=Y$5,$T439,0)</f>
        <v>0</v>
      </c>
      <c r="Z439" s="319">
        <f t="shared" si="476"/>
        <v>0</v>
      </c>
      <c r="AA439" s="319">
        <f t="shared" si="476"/>
        <v>0</v>
      </c>
      <c r="AB439" s="320">
        <f t="shared" si="462"/>
        <v>15704670.41</v>
      </c>
      <c r="AC439" s="309">
        <f t="shared" si="463"/>
        <v>0</v>
      </c>
      <c r="AD439" s="319">
        <f t="shared" si="399"/>
        <v>0</v>
      </c>
      <c r="AE439" s="326">
        <f t="shared" si="471"/>
        <v>0</v>
      </c>
      <c r="AF439" s="320">
        <f t="shared" si="472"/>
        <v>15704670.41</v>
      </c>
      <c r="AG439" s="173">
        <f t="shared" si="464"/>
        <v>15704670.41</v>
      </c>
      <c r="AH439" s="309">
        <f t="shared" si="465"/>
        <v>0</v>
      </c>
      <c r="AI439" s="318">
        <f t="shared" si="470"/>
        <v>0</v>
      </c>
      <c r="AJ439" s="319">
        <f t="shared" si="470"/>
        <v>0</v>
      </c>
      <c r="AK439" s="319">
        <f t="shared" si="470"/>
        <v>0</v>
      </c>
      <c r="AL439" s="320">
        <f t="shared" si="466"/>
        <v>11796611.242500002</v>
      </c>
      <c r="AM439" s="309">
        <f t="shared" si="467"/>
        <v>0</v>
      </c>
      <c r="AN439" s="319">
        <f t="shared" si="473"/>
        <v>0</v>
      </c>
      <c r="AO439" s="319">
        <f t="shared" si="474"/>
        <v>0</v>
      </c>
      <c r="AP439" s="319">
        <f t="shared" si="468"/>
        <v>11796611.242500002</v>
      </c>
      <c r="AQ439" s="173">
        <f t="shared" si="396"/>
        <v>11796611.242500002</v>
      </c>
      <c r="AR439" s="309">
        <f t="shared" si="469"/>
        <v>0</v>
      </c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 s="7"/>
      <c r="BH439" s="7"/>
      <c r="BI439" s="7"/>
      <c r="BJ439" s="7"/>
      <c r="BK439" s="7"/>
      <c r="BL439" s="7"/>
      <c r="BN439" s="74"/>
    </row>
    <row r="440" spans="1:66" s="16" customFormat="1" ht="12" customHeight="1" x14ac:dyDescent="0.25">
      <c r="A440" s="189">
        <v>18600032</v>
      </c>
      <c r="B440" s="184" t="str">
        <f t="shared" si="402"/>
        <v>18600032</v>
      </c>
      <c r="C440" s="178" t="s">
        <v>1335</v>
      </c>
      <c r="D440" s="179" t="s">
        <v>1276</v>
      </c>
      <c r="E440" s="179"/>
      <c r="F440" s="185">
        <v>44105</v>
      </c>
      <c r="G440" s="179"/>
      <c r="H440" s="181"/>
      <c r="I440" s="181"/>
      <c r="J440" s="181"/>
      <c r="K440" s="181"/>
      <c r="L440" s="181">
        <v>9124.6</v>
      </c>
      <c r="M440" s="181">
        <v>302041.39</v>
      </c>
      <c r="N440" s="181">
        <v>327890.03000000003</v>
      </c>
      <c r="O440" s="181">
        <v>380462.14</v>
      </c>
      <c r="P440" s="181">
        <v>500077.35</v>
      </c>
      <c r="Q440" s="181">
        <v>557936.66</v>
      </c>
      <c r="R440" s="181">
        <v>623832.35</v>
      </c>
      <c r="S440" s="181">
        <v>738217.96</v>
      </c>
      <c r="T440" s="181">
        <v>858799.93</v>
      </c>
      <c r="U440" s="181"/>
      <c r="V440" s="181">
        <f t="shared" ref="V440" si="477">(H440+T440+SUM(I440:S440)*2)/24</f>
        <v>322415.20374999999</v>
      </c>
      <c r="W440" s="204"/>
      <c r="X440" s="226"/>
      <c r="Y440" s="409">
        <f t="shared" si="476"/>
        <v>858799.93</v>
      </c>
      <c r="Z440" s="410">
        <f t="shared" si="476"/>
        <v>0</v>
      </c>
      <c r="AA440" s="410">
        <f t="shared" si="476"/>
        <v>0</v>
      </c>
      <c r="AB440" s="411">
        <f t="shared" ref="AB440" si="478">T440-SUM(Y440:AA440)</f>
        <v>0</v>
      </c>
      <c r="AC440" s="412">
        <f t="shared" ref="AC440" si="479">T440-SUM(Y440:AA440)-AB440</f>
        <v>0</v>
      </c>
      <c r="AD440" s="410">
        <f t="shared" si="399"/>
        <v>0</v>
      </c>
      <c r="AE440" s="413">
        <f t="shared" si="471"/>
        <v>0</v>
      </c>
      <c r="AF440" s="411">
        <f t="shared" si="472"/>
        <v>0</v>
      </c>
      <c r="AG440" s="414">
        <f t="shared" ref="AG440" si="480">SUM(AD440:AF440)</f>
        <v>0</v>
      </c>
      <c r="AH440" s="412">
        <f t="shared" ref="AH440" si="481">AG440-AB440</f>
        <v>0</v>
      </c>
      <c r="AI440" s="415">
        <f t="shared" si="470"/>
        <v>322415.20374999999</v>
      </c>
      <c r="AJ440" s="410">
        <f t="shared" si="470"/>
        <v>0</v>
      </c>
      <c r="AK440" s="410">
        <f t="shared" si="470"/>
        <v>0</v>
      </c>
      <c r="AL440" s="411">
        <f t="shared" ref="AL440" si="482">V440-SUM(AI440:AK440)</f>
        <v>0</v>
      </c>
      <c r="AM440" s="412">
        <f t="shared" ref="AM440" si="483">V440-SUM(AI440:AK440)-AL440</f>
        <v>0</v>
      </c>
      <c r="AN440" s="410">
        <f t="shared" si="473"/>
        <v>0</v>
      </c>
      <c r="AO440" s="410">
        <f t="shared" si="474"/>
        <v>0</v>
      </c>
      <c r="AP440" s="410">
        <f t="shared" si="468"/>
        <v>0</v>
      </c>
      <c r="AQ440" s="414">
        <f t="shared" ref="AQ440" si="484">SUM(AN440:AP440)</f>
        <v>0</v>
      </c>
      <c r="AR440" s="412">
        <f t="shared" ref="AR440" si="485">AQ440-AL440</f>
        <v>0</v>
      </c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 s="7"/>
      <c r="BH440" s="7"/>
      <c r="BI440" s="7"/>
      <c r="BJ440" s="7"/>
      <c r="BK440" s="7"/>
      <c r="BL440" s="7"/>
      <c r="BN440" s="74"/>
    </row>
    <row r="441" spans="1:66" s="16" customFormat="1" ht="12" customHeight="1" x14ac:dyDescent="0.25">
      <c r="A441" s="122">
        <v>18600053</v>
      </c>
      <c r="B441" s="87" t="str">
        <f t="shared" si="402"/>
        <v>18600053</v>
      </c>
      <c r="C441" s="74" t="s">
        <v>360</v>
      </c>
      <c r="D441" s="89" t="s">
        <v>1276</v>
      </c>
      <c r="E441" s="89"/>
      <c r="F441" s="74"/>
      <c r="G441" s="89"/>
      <c r="H441" s="75">
        <v>4154278.62</v>
      </c>
      <c r="I441" s="75">
        <v>4365264.4800000004</v>
      </c>
      <c r="J441" s="75">
        <v>4427065.7</v>
      </c>
      <c r="K441" s="75">
        <v>4273434.83</v>
      </c>
      <c r="L441" s="75">
        <v>4249940.74</v>
      </c>
      <c r="M441" s="75">
        <v>3569220.24</v>
      </c>
      <c r="N441" s="75">
        <v>3630558.75</v>
      </c>
      <c r="O441" s="75">
        <v>3466030.35</v>
      </c>
      <c r="P441" s="75">
        <v>3537032.24</v>
      </c>
      <c r="Q441" s="75">
        <v>3920624.21</v>
      </c>
      <c r="R441" s="75">
        <v>3750513.57</v>
      </c>
      <c r="S441" s="75">
        <v>3727434.78</v>
      </c>
      <c r="T441" s="75">
        <v>3689525.35</v>
      </c>
      <c r="U441" s="75"/>
      <c r="V441" s="75">
        <f t="shared" si="461"/>
        <v>3903251.8229166674</v>
      </c>
      <c r="W441" s="81"/>
      <c r="X441" s="81"/>
      <c r="Y441" s="92">
        <f t="shared" si="476"/>
        <v>3689525.35</v>
      </c>
      <c r="Z441" s="319">
        <f t="shared" si="476"/>
        <v>0</v>
      </c>
      <c r="AA441" s="319">
        <f t="shared" si="476"/>
        <v>0</v>
      </c>
      <c r="AB441" s="320">
        <f t="shared" si="462"/>
        <v>0</v>
      </c>
      <c r="AC441" s="309">
        <f t="shared" si="463"/>
        <v>0</v>
      </c>
      <c r="AD441" s="319">
        <f t="shared" si="399"/>
        <v>0</v>
      </c>
      <c r="AE441" s="326">
        <f t="shared" si="471"/>
        <v>0</v>
      </c>
      <c r="AF441" s="320">
        <f t="shared" si="472"/>
        <v>0</v>
      </c>
      <c r="AG441" s="173">
        <f t="shared" si="464"/>
        <v>0</v>
      </c>
      <c r="AH441" s="309">
        <f t="shared" si="465"/>
        <v>0</v>
      </c>
      <c r="AI441" s="318">
        <f t="shared" si="470"/>
        <v>3903251.8229166674</v>
      </c>
      <c r="AJ441" s="319">
        <f t="shared" si="470"/>
        <v>0</v>
      </c>
      <c r="AK441" s="319">
        <f t="shared" si="470"/>
        <v>0</v>
      </c>
      <c r="AL441" s="320">
        <f t="shared" si="466"/>
        <v>0</v>
      </c>
      <c r="AM441" s="309">
        <f t="shared" si="467"/>
        <v>0</v>
      </c>
      <c r="AN441" s="319">
        <f t="shared" si="473"/>
        <v>0</v>
      </c>
      <c r="AO441" s="319">
        <f t="shared" si="474"/>
        <v>0</v>
      </c>
      <c r="AP441" s="319">
        <f t="shared" si="468"/>
        <v>0</v>
      </c>
      <c r="AQ441" s="173">
        <f t="shared" si="396"/>
        <v>0</v>
      </c>
      <c r="AR441" s="309">
        <f t="shared" si="469"/>
        <v>0</v>
      </c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 s="7"/>
      <c r="BH441" s="7"/>
      <c r="BI441" s="7"/>
      <c r="BJ441" s="7"/>
      <c r="BK441" s="7"/>
      <c r="BL441" s="7"/>
      <c r="BN441" s="74"/>
    </row>
    <row r="442" spans="1:66" s="16" customFormat="1" ht="12" customHeight="1" x14ac:dyDescent="0.25">
      <c r="A442" s="122">
        <v>18600122</v>
      </c>
      <c r="B442" s="87" t="str">
        <f t="shared" si="402"/>
        <v>18600122</v>
      </c>
      <c r="C442" s="74" t="s">
        <v>450</v>
      </c>
      <c r="D442" s="89" t="s">
        <v>1276</v>
      </c>
      <c r="E442" s="89"/>
      <c r="F442" s="74"/>
      <c r="G442" s="89"/>
      <c r="H442" s="75">
        <v>-42544.85</v>
      </c>
      <c r="I442" s="75">
        <v>-42544.85</v>
      </c>
      <c r="J442" s="75">
        <v>-42544.85</v>
      </c>
      <c r="K442" s="75">
        <v>-42544.85</v>
      </c>
      <c r="L442" s="75">
        <v>-42544.85</v>
      </c>
      <c r="M442" s="75">
        <v>-42544.85</v>
      </c>
      <c r="N442" s="75">
        <v>-42544.85</v>
      </c>
      <c r="O442" s="75">
        <v>-42544.85</v>
      </c>
      <c r="P442" s="75">
        <v>-42544.85</v>
      </c>
      <c r="Q442" s="75">
        <v>-42544.85</v>
      </c>
      <c r="R442" s="75">
        <v>-42544.85</v>
      </c>
      <c r="S442" s="75">
        <v>-42544.85</v>
      </c>
      <c r="T442" s="75">
        <v>-42544.85</v>
      </c>
      <c r="U442" s="75"/>
      <c r="V442" s="75">
        <f t="shared" si="461"/>
        <v>-42544.849999999991</v>
      </c>
      <c r="W442" s="81"/>
      <c r="X442" s="80"/>
      <c r="Y442" s="92">
        <f t="shared" si="476"/>
        <v>-42544.85</v>
      </c>
      <c r="Z442" s="319">
        <f t="shared" si="476"/>
        <v>0</v>
      </c>
      <c r="AA442" s="319">
        <f t="shared" si="476"/>
        <v>0</v>
      </c>
      <c r="AB442" s="320">
        <f t="shared" si="462"/>
        <v>0</v>
      </c>
      <c r="AC442" s="309">
        <f t="shared" si="463"/>
        <v>0</v>
      </c>
      <c r="AD442" s="319">
        <f t="shared" si="399"/>
        <v>0</v>
      </c>
      <c r="AE442" s="326">
        <f t="shared" si="471"/>
        <v>0</v>
      </c>
      <c r="AF442" s="320">
        <f t="shared" si="472"/>
        <v>0</v>
      </c>
      <c r="AG442" s="173">
        <f t="shared" si="464"/>
        <v>0</v>
      </c>
      <c r="AH442" s="309">
        <f t="shared" si="465"/>
        <v>0</v>
      </c>
      <c r="AI442" s="318">
        <f t="shared" si="470"/>
        <v>-42544.849999999991</v>
      </c>
      <c r="AJ442" s="319">
        <f t="shared" si="470"/>
        <v>0</v>
      </c>
      <c r="AK442" s="319">
        <f t="shared" si="470"/>
        <v>0</v>
      </c>
      <c r="AL442" s="320">
        <f t="shared" si="466"/>
        <v>0</v>
      </c>
      <c r="AM442" s="309">
        <f t="shared" si="467"/>
        <v>0</v>
      </c>
      <c r="AN442" s="319">
        <f t="shared" si="473"/>
        <v>0</v>
      </c>
      <c r="AO442" s="319">
        <f t="shared" si="474"/>
        <v>0</v>
      </c>
      <c r="AP442" s="319">
        <f t="shared" si="468"/>
        <v>0</v>
      </c>
      <c r="AQ442" s="173">
        <f t="shared" si="396"/>
        <v>0</v>
      </c>
      <c r="AR442" s="309">
        <f t="shared" si="469"/>
        <v>0</v>
      </c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 s="7"/>
      <c r="BH442" s="7"/>
      <c r="BI442" s="7"/>
      <c r="BJ442" s="7"/>
      <c r="BK442" s="7"/>
      <c r="BL442" s="7"/>
      <c r="BN442" s="74"/>
    </row>
    <row r="443" spans="1:66" s="16" customFormat="1" ht="12" customHeight="1" x14ac:dyDescent="0.25">
      <c r="A443" s="122">
        <v>18600143</v>
      </c>
      <c r="B443" s="87" t="str">
        <f t="shared" si="402"/>
        <v>18600143</v>
      </c>
      <c r="C443" s="74" t="s">
        <v>818</v>
      </c>
      <c r="D443" s="89" t="s">
        <v>158</v>
      </c>
      <c r="E443" s="89"/>
      <c r="F443" s="74"/>
      <c r="G443" s="89"/>
      <c r="H443" s="75">
        <v>45149.71</v>
      </c>
      <c r="I443" s="75">
        <v>50233.71</v>
      </c>
      <c r="J443" s="75">
        <v>48830.239999999998</v>
      </c>
      <c r="K443" s="75">
        <v>45389.21</v>
      </c>
      <c r="L443" s="75">
        <v>50639.15</v>
      </c>
      <c r="M443" s="75">
        <v>48226.97</v>
      </c>
      <c r="N443" s="75">
        <v>52167.7</v>
      </c>
      <c r="O443" s="75">
        <v>46197.82</v>
      </c>
      <c r="P443" s="75">
        <v>52587.14</v>
      </c>
      <c r="Q443" s="75">
        <v>52066.89</v>
      </c>
      <c r="R443" s="75">
        <v>53625.17</v>
      </c>
      <c r="S443" s="75">
        <v>68943.59</v>
      </c>
      <c r="T443" s="75">
        <v>56388.57</v>
      </c>
      <c r="U443" s="75"/>
      <c r="V443" s="75">
        <f t="shared" si="461"/>
        <v>51639.727500000001</v>
      </c>
      <c r="W443" s="81"/>
      <c r="X443" s="80"/>
      <c r="Y443" s="92">
        <f t="shared" si="476"/>
        <v>0</v>
      </c>
      <c r="Z443" s="319">
        <f t="shared" si="476"/>
        <v>0</v>
      </c>
      <c r="AA443" s="319">
        <f t="shared" si="476"/>
        <v>0</v>
      </c>
      <c r="AB443" s="320">
        <f t="shared" si="462"/>
        <v>56388.57</v>
      </c>
      <c r="AC443" s="309">
        <f t="shared" si="463"/>
        <v>0</v>
      </c>
      <c r="AD443" s="319">
        <f t="shared" ref="AD443:AD499" si="486">IF($D443=AD$5,$T443,IF($D443=AD$4, $T443*$AK$1,0))</f>
        <v>0</v>
      </c>
      <c r="AE443" s="326">
        <f t="shared" si="471"/>
        <v>0</v>
      </c>
      <c r="AF443" s="320">
        <f t="shared" si="472"/>
        <v>56388.57</v>
      </c>
      <c r="AG443" s="173">
        <f t="shared" si="464"/>
        <v>56388.57</v>
      </c>
      <c r="AH443" s="309">
        <f t="shared" si="465"/>
        <v>0</v>
      </c>
      <c r="AI443" s="318"/>
      <c r="AJ443" s="319"/>
      <c r="AK443" s="319"/>
      <c r="AL443" s="320">
        <f t="shared" si="466"/>
        <v>51639.727500000001</v>
      </c>
      <c r="AM443" s="309">
        <f t="shared" si="467"/>
        <v>0</v>
      </c>
      <c r="AN443" s="319">
        <f t="shared" si="473"/>
        <v>0</v>
      </c>
      <c r="AO443" s="319">
        <f t="shared" si="474"/>
        <v>0</v>
      </c>
      <c r="AP443" s="319">
        <f t="shared" si="468"/>
        <v>51639.727500000001</v>
      </c>
      <c r="AQ443" s="173">
        <f t="shared" si="396"/>
        <v>51639.727500000001</v>
      </c>
      <c r="AR443" s="309">
        <f t="shared" si="469"/>
        <v>0</v>
      </c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 s="7"/>
      <c r="BH443" s="7"/>
      <c r="BI443" s="7"/>
      <c r="BJ443" s="7"/>
      <c r="BK443" s="7"/>
      <c r="BL443" s="7"/>
      <c r="BN443" s="74"/>
    </row>
    <row r="444" spans="1:66" s="16" customFormat="1" ht="12" customHeight="1" x14ac:dyDescent="0.25">
      <c r="A444" s="122">
        <v>18600203</v>
      </c>
      <c r="B444" s="87" t="str">
        <f t="shared" si="402"/>
        <v>18600203</v>
      </c>
      <c r="C444" s="74" t="s">
        <v>85</v>
      </c>
      <c r="D444" s="89" t="s">
        <v>1276</v>
      </c>
      <c r="E444" s="89"/>
      <c r="F444" s="74"/>
      <c r="G444" s="89"/>
      <c r="H444" s="75">
        <v>0</v>
      </c>
      <c r="I444" s="75">
        <v>0</v>
      </c>
      <c r="J444" s="75">
        <v>0</v>
      </c>
      <c r="K444" s="75">
        <v>0</v>
      </c>
      <c r="L444" s="75">
        <v>0</v>
      </c>
      <c r="M444" s="75">
        <v>0</v>
      </c>
      <c r="N444" s="75">
        <v>212421.57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139707.91</v>
      </c>
      <c r="U444" s="75"/>
      <c r="V444" s="75">
        <f t="shared" si="461"/>
        <v>23522.960416666669</v>
      </c>
      <c r="W444" s="81"/>
      <c r="X444" s="80"/>
      <c r="Y444" s="92">
        <f t="shared" si="476"/>
        <v>139707.91</v>
      </c>
      <c r="Z444" s="319">
        <f t="shared" si="476"/>
        <v>0</v>
      </c>
      <c r="AA444" s="319">
        <f t="shared" si="476"/>
        <v>0</v>
      </c>
      <c r="AB444" s="320">
        <f t="shared" si="462"/>
        <v>0</v>
      </c>
      <c r="AC444" s="309">
        <f t="shared" si="463"/>
        <v>0</v>
      </c>
      <c r="AD444" s="319">
        <f t="shared" si="486"/>
        <v>0</v>
      </c>
      <c r="AE444" s="326">
        <f t="shared" si="471"/>
        <v>0</v>
      </c>
      <c r="AF444" s="320">
        <f t="shared" si="472"/>
        <v>0</v>
      </c>
      <c r="AG444" s="173">
        <f t="shared" si="464"/>
        <v>0</v>
      </c>
      <c r="AH444" s="309">
        <f t="shared" si="465"/>
        <v>0</v>
      </c>
      <c r="AI444" s="318">
        <f t="shared" ref="AI444:AK459" si="487">IF($D444=AI$5,$V444,0)</f>
        <v>23522.960416666669</v>
      </c>
      <c r="AJ444" s="319">
        <f t="shared" si="487"/>
        <v>0</v>
      </c>
      <c r="AK444" s="319">
        <f t="shared" si="487"/>
        <v>0</v>
      </c>
      <c r="AL444" s="320">
        <f t="shared" si="466"/>
        <v>0</v>
      </c>
      <c r="AM444" s="309">
        <f t="shared" si="467"/>
        <v>0</v>
      </c>
      <c r="AN444" s="319">
        <f t="shared" si="473"/>
        <v>0</v>
      </c>
      <c r="AO444" s="319">
        <f t="shared" si="474"/>
        <v>0</v>
      </c>
      <c r="AP444" s="319">
        <f t="shared" si="468"/>
        <v>0</v>
      </c>
      <c r="AQ444" s="173">
        <f t="shared" si="396"/>
        <v>0</v>
      </c>
      <c r="AR444" s="309">
        <f t="shared" si="469"/>
        <v>0</v>
      </c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 s="7"/>
      <c r="BH444" s="7"/>
      <c r="BI444" s="7"/>
      <c r="BJ444" s="7"/>
      <c r="BK444" s="7"/>
      <c r="BL444" s="7"/>
      <c r="BN444" s="74"/>
    </row>
    <row r="445" spans="1:66" s="16" customFormat="1" ht="12" customHeight="1" x14ac:dyDescent="0.25">
      <c r="A445" s="122">
        <v>18600293</v>
      </c>
      <c r="B445" s="87" t="str">
        <f t="shared" si="402"/>
        <v>18600293</v>
      </c>
      <c r="C445" s="74" t="s">
        <v>251</v>
      </c>
      <c r="D445" s="89" t="s">
        <v>1276</v>
      </c>
      <c r="E445" s="89"/>
      <c r="F445" s="74"/>
      <c r="G445" s="89"/>
      <c r="H445" s="75">
        <v>43.8</v>
      </c>
      <c r="I445" s="75">
        <v>43.8</v>
      </c>
      <c r="J445" s="75">
        <v>43.8</v>
      </c>
      <c r="K445" s="75">
        <v>43.8</v>
      </c>
      <c r="L445" s="75">
        <v>43.8</v>
      </c>
      <c r="M445" s="75">
        <v>43.8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5"/>
      <c r="V445" s="75">
        <f t="shared" si="461"/>
        <v>20.074999999999999</v>
      </c>
      <c r="W445" s="81"/>
      <c r="X445" s="80"/>
      <c r="Y445" s="92">
        <f t="shared" si="476"/>
        <v>0</v>
      </c>
      <c r="Z445" s="319">
        <f t="shared" si="476"/>
        <v>0</v>
      </c>
      <c r="AA445" s="319">
        <f t="shared" si="476"/>
        <v>0</v>
      </c>
      <c r="AB445" s="320">
        <f t="shared" si="462"/>
        <v>0</v>
      </c>
      <c r="AC445" s="309">
        <f t="shared" si="463"/>
        <v>0</v>
      </c>
      <c r="AD445" s="319">
        <f t="shared" si="486"/>
        <v>0</v>
      </c>
      <c r="AE445" s="326">
        <f t="shared" si="471"/>
        <v>0</v>
      </c>
      <c r="AF445" s="320">
        <f t="shared" si="472"/>
        <v>0</v>
      </c>
      <c r="AG445" s="173">
        <f t="shared" si="464"/>
        <v>0</v>
      </c>
      <c r="AH445" s="309">
        <f t="shared" si="465"/>
        <v>0</v>
      </c>
      <c r="AI445" s="318">
        <f t="shared" si="487"/>
        <v>20.074999999999999</v>
      </c>
      <c r="AJ445" s="319">
        <f t="shared" si="487"/>
        <v>0</v>
      </c>
      <c r="AK445" s="319">
        <f t="shared" si="487"/>
        <v>0</v>
      </c>
      <c r="AL445" s="320">
        <f t="shared" si="466"/>
        <v>0</v>
      </c>
      <c r="AM445" s="309">
        <f t="shared" si="467"/>
        <v>0</v>
      </c>
      <c r="AN445" s="319">
        <f t="shared" si="473"/>
        <v>0</v>
      </c>
      <c r="AO445" s="319">
        <f t="shared" si="474"/>
        <v>0</v>
      </c>
      <c r="AP445" s="319">
        <f t="shared" si="468"/>
        <v>0</v>
      </c>
      <c r="AQ445" s="173">
        <f t="shared" si="396"/>
        <v>0</v>
      </c>
      <c r="AR445" s="309">
        <f t="shared" si="469"/>
        <v>0</v>
      </c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 s="7"/>
      <c r="BH445" s="7"/>
      <c r="BI445" s="7"/>
      <c r="BJ445" s="7"/>
      <c r="BK445" s="7"/>
      <c r="BL445" s="7"/>
      <c r="BN445" s="74"/>
    </row>
    <row r="446" spans="1:66" s="16" customFormat="1" ht="12" customHeight="1" x14ac:dyDescent="0.25">
      <c r="A446" s="441">
        <v>18600321</v>
      </c>
      <c r="B446" s="295" t="str">
        <f t="shared" si="402"/>
        <v>18600321</v>
      </c>
      <c r="C446" s="355" t="s">
        <v>185</v>
      </c>
      <c r="D446" s="297" t="s">
        <v>1276</v>
      </c>
      <c r="E446" s="297"/>
      <c r="F446" s="363"/>
      <c r="G446" s="297"/>
      <c r="H446" s="298">
        <v>2886154.8</v>
      </c>
      <c r="I446" s="298">
        <v>3445098.66</v>
      </c>
      <c r="J446" s="298">
        <v>3566783.69</v>
      </c>
      <c r="K446" s="298">
        <v>3573874.59</v>
      </c>
      <c r="L446" s="298">
        <v>4613083.25</v>
      </c>
      <c r="M446" s="298">
        <v>6112718.4800000004</v>
      </c>
      <c r="N446" s="298">
        <v>7139824.7000000002</v>
      </c>
      <c r="O446" s="298">
        <v>6266839.7800000003</v>
      </c>
      <c r="P446" s="298">
        <v>6366743.5599999996</v>
      </c>
      <c r="Q446" s="298">
        <v>6225700.96</v>
      </c>
      <c r="R446" s="298">
        <v>5541224.96</v>
      </c>
      <c r="S446" s="298">
        <v>5510813.7999999998</v>
      </c>
      <c r="T446" s="298">
        <v>6220780.4800000004</v>
      </c>
      <c r="U446" s="298"/>
      <c r="V446" s="298">
        <f t="shared" si="461"/>
        <v>5243014.5058333334</v>
      </c>
      <c r="W446" s="299"/>
      <c r="X446" s="442"/>
      <c r="Y446" s="92">
        <f t="shared" si="476"/>
        <v>6220780.4800000004</v>
      </c>
      <c r="Z446" s="319">
        <f t="shared" si="476"/>
        <v>0</v>
      </c>
      <c r="AA446" s="319">
        <f t="shared" si="476"/>
        <v>0</v>
      </c>
      <c r="AB446" s="320">
        <f t="shared" si="462"/>
        <v>0</v>
      </c>
      <c r="AC446" s="309">
        <f t="shared" si="463"/>
        <v>0</v>
      </c>
      <c r="AD446" s="319">
        <f t="shared" si="486"/>
        <v>0</v>
      </c>
      <c r="AE446" s="326">
        <f t="shared" si="471"/>
        <v>0</v>
      </c>
      <c r="AF446" s="320">
        <f t="shared" si="472"/>
        <v>0</v>
      </c>
      <c r="AG446" s="173">
        <f t="shared" si="464"/>
        <v>0</v>
      </c>
      <c r="AH446" s="309">
        <f t="shared" si="465"/>
        <v>0</v>
      </c>
      <c r="AI446" s="318">
        <f t="shared" si="487"/>
        <v>5243014.5058333334</v>
      </c>
      <c r="AJ446" s="319">
        <f t="shared" si="487"/>
        <v>0</v>
      </c>
      <c r="AK446" s="319">
        <f t="shared" si="487"/>
        <v>0</v>
      </c>
      <c r="AL446" s="320">
        <f t="shared" si="466"/>
        <v>0</v>
      </c>
      <c r="AM446" s="309">
        <f t="shared" si="467"/>
        <v>0</v>
      </c>
      <c r="AN446" s="319">
        <f t="shared" si="473"/>
        <v>0</v>
      </c>
      <c r="AO446" s="319">
        <f t="shared" si="474"/>
        <v>0</v>
      </c>
      <c r="AP446" s="319">
        <f t="shared" si="468"/>
        <v>0</v>
      </c>
      <c r="AQ446" s="173">
        <f t="shared" si="396"/>
        <v>0</v>
      </c>
      <c r="AR446" s="309">
        <f t="shared" si="469"/>
        <v>0</v>
      </c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 s="7"/>
      <c r="BH446" s="7"/>
      <c r="BI446" s="7"/>
      <c r="BJ446" s="7"/>
      <c r="BK446" s="7"/>
      <c r="BL446" s="7"/>
      <c r="BN446" s="74"/>
    </row>
    <row r="447" spans="1:66" s="16" customFormat="1" ht="12" customHeight="1" x14ac:dyDescent="0.25">
      <c r="A447" s="128">
        <v>18600383</v>
      </c>
      <c r="B447" s="145" t="str">
        <f t="shared" si="402"/>
        <v>18600383</v>
      </c>
      <c r="C447" s="74" t="s">
        <v>703</v>
      </c>
      <c r="D447" s="89" t="s">
        <v>1040</v>
      </c>
      <c r="E447" s="89"/>
      <c r="F447" s="74"/>
      <c r="G447" s="89"/>
      <c r="H447" s="75">
        <v>98.43</v>
      </c>
      <c r="I447" s="75">
        <v>98.43</v>
      </c>
      <c r="J447" s="75">
        <v>98.43</v>
      </c>
      <c r="K447" s="75">
        <v>98.43</v>
      </c>
      <c r="L447" s="75">
        <v>98.43</v>
      </c>
      <c r="M447" s="75">
        <v>98.43</v>
      </c>
      <c r="N447" s="75">
        <v>98.43</v>
      </c>
      <c r="O447" s="75">
        <v>98.43</v>
      </c>
      <c r="P447" s="75">
        <v>98.43</v>
      </c>
      <c r="Q447" s="75">
        <v>98.43</v>
      </c>
      <c r="R447" s="75">
        <v>98.43</v>
      </c>
      <c r="S447" s="75">
        <v>98.43</v>
      </c>
      <c r="T447" s="75">
        <v>98.43</v>
      </c>
      <c r="U447" s="75"/>
      <c r="V447" s="75">
        <f t="shared" si="461"/>
        <v>98.430000000000021</v>
      </c>
      <c r="W447" s="81"/>
      <c r="X447" s="80"/>
      <c r="Y447" s="92">
        <f t="shared" si="476"/>
        <v>0</v>
      </c>
      <c r="Z447" s="319">
        <f t="shared" si="476"/>
        <v>0</v>
      </c>
      <c r="AA447" s="319">
        <f t="shared" si="476"/>
        <v>98.43</v>
      </c>
      <c r="AB447" s="320">
        <f t="shared" si="462"/>
        <v>0</v>
      </c>
      <c r="AC447" s="309">
        <f t="shared" si="463"/>
        <v>0</v>
      </c>
      <c r="AD447" s="319">
        <f t="shared" si="486"/>
        <v>0</v>
      </c>
      <c r="AE447" s="326">
        <f t="shared" si="471"/>
        <v>0</v>
      </c>
      <c r="AF447" s="320">
        <f t="shared" si="472"/>
        <v>0</v>
      </c>
      <c r="AG447" s="173">
        <f t="shared" si="464"/>
        <v>0</v>
      </c>
      <c r="AH447" s="309">
        <f t="shared" si="465"/>
        <v>0</v>
      </c>
      <c r="AI447" s="318">
        <f t="shared" si="487"/>
        <v>0</v>
      </c>
      <c r="AJ447" s="319">
        <f t="shared" si="487"/>
        <v>0</v>
      </c>
      <c r="AK447" s="319">
        <f t="shared" si="487"/>
        <v>98.430000000000021</v>
      </c>
      <c r="AL447" s="320">
        <f t="shared" si="466"/>
        <v>0</v>
      </c>
      <c r="AM447" s="309">
        <f t="shared" si="467"/>
        <v>0</v>
      </c>
      <c r="AN447" s="319">
        <f t="shared" si="473"/>
        <v>0</v>
      </c>
      <c r="AO447" s="319">
        <f t="shared" si="474"/>
        <v>0</v>
      </c>
      <c r="AP447" s="319">
        <f t="shared" si="468"/>
        <v>0</v>
      </c>
      <c r="AQ447" s="173">
        <f t="shared" si="396"/>
        <v>0</v>
      </c>
      <c r="AR447" s="309">
        <f t="shared" si="469"/>
        <v>0</v>
      </c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 s="7"/>
      <c r="BH447" s="7"/>
      <c r="BI447" s="7"/>
      <c r="BJ447" s="7"/>
      <c r="BK447" s="7"/>
      <c r="BL447" s="7"/>
      <c r="BN447" s="74"/>
    </row>
    <row r="448" spans="1:66" s="16" customFormat="1" ht="12" customHeight="1" x14ac:dyDescent="0.25">
      <c r="A448" s="122">
        <v>18600403</v>
      </c>
      <c r="B448" s="87" t="str">
        <f t="shared" si="402"/>
        <v>18600403</v>
      </c>
      <c r="C448" s="74" t="s">
        <v>725</v>
      </c>
      <c r="D448" s="89" t="s">
        <v>1276</v>
      </c>
      <c r="E448" s="89"/>
      <c r="F448" s="74"/>
      <c r="G448" s="89"/>
      <c r="H448" s="75">
        <v>451287.57</v>
      </c>
      <c r="I448" s="75">
        <v>451287.57</v>
      </c>
      <c r="J448" s="75">
        <v>451287.57</v>
      </c>
      <c r="K448" s="75">
        <v>284855.90000000002</v>
      </c>
      <c r="L448" s="75">
        <v>284855.90000000002</v>
      </c>
      <c r="M448" s="75">
        <v>284855.90000000002</v>
      </c>
      <c r="N448" s="75">
        <v>-388549.58</v>
      </c>
      <c r="O448" s="75">
        <v>-388549.58</v>
      </c>
      <c r="P448" s="75">
        <v>-388549.58</v>
      </c>
      <c r="Q448" s="75">
        <v>435827.23</v>
      </c>
      <c r="R448" s="75">
        <v>435827.23</v>
      </c>
      <c r="S448" s="75">
        <v>435827.23</v>
      </c>
      <c r="T448" s="75">
        <v>179353.34</v>
      </c>
      <c r="U448" s="75"/>
      <c r="V448" s="75">
        <f t="shared" si="461"/>
        <v>184524.68708333329</v>
      </c>
      <c r="W448" s="81"/>
      <c r="X448" s="80"/>
      <c r="Y448" s="92">
        <f t="shared" si="476"/>
        <v>179353.34</v>
      </c>
      <c r="Z448" s="319">
        <f t="shared" si="476"/>
        <v>0</v>
      </c>
      <c r="AA448" s="319">
        <f t="shared" si="476"/>
        <v>0</v>
      </c>
      <c r="AB448" s="320">
        <f t="shared" si="462"/>
        <v>0</v>
      </c>
      <c r="AC448" s="309">
        <f t="shared" si="463"/>
        <v>0</v>
      </c>
      <c r="AD448" s="319">
        <f t="shared" si="486"/>
        <v>0</v>
      </c>
      <c r="AE448" s="326">
        <f t="shared" si="471"/>
        <v>0</v>
      </c>
      <c r="AF448" s="320">
        <f t="shared" si="472"/>
        <v>0</v>
      </c>
      <c r="AG448" s="173">
        <f t="shared" si="464"/>
        <v>0</v>
      </c>
      <c r="AH448" s="309">
        <f t="shared" si="465"/>
        <v>0</v>
      </c>
      <c r="AI448" s="318">
        <f t="shared" si="487"/>
        <v>184524.68708333329</v>
      </c>
      <c r="AJ448" s="319">
        <f t="shared" si="487"/>
        <v>0</v>
      </c>
      <c r="AK448" s="319">
        <f t="shared" si="487"/>
        <v>0</v>
      </c>
      <c r="AL448" s="320">
        <f t="shared" si="466"/>
        <v>0</v>
      </c>
      <c r="AM448" s="309">
        <f t="shared" si="467"/>
        <v>0</v>
      </c>
      <c r="AN448" s="319">
        <f t="shared" si="473"/>
        <v>0</v>
      </c>
      <c r="AO448" s="319">
        <f t="shared" si="474"/>
        <v>0</v>
      </c>
      <c r="AP448" s="319">
        <f t="shared" si="468"/>
        <v>0</v>
      </c>
      <c r="AQ448" s="173">
        <f t="shared" si="396"/>
        <v>0</v>
      </c>
      <c r="AR448" s="309">
        <f t="shared" si="469"/>
        <v>0</v>
      </c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 s="7"/>
      <c r="BH448" s="7"/>
      <c r="BI448" s="7"/>
      <c r="BJ448" s="7"/>
      <c r="BK448" s="7"/>
      <c r="BL448" s="7"/>
      <c r="BN448" s="74"/>
    </row>
    <row r="449" spans="1:66" s="16" customFormat="1" ht="12" customHeight="1" x14ac:dyDescent="0.25">
      <c r="A449" s="128">
        <v>18600443</v>
      </c>
      <c r="B449" s="145" t="str">
        <f t="shared" si="402"/>
        <v>18600443</v>
      </c>
      <c r="C449" s="74" t="s">
        <v>955</v>
      </c>
      <c r="D449" s="89" t="s">
        <v>1040</v>
      </c>
      <c r="E449" s="89"/>
      <c r="F449" s="139">
        <v>43025</v>
      </c>
      <c r="G449" s="89"/>
      <c r="H449" s="75">
        <v>0</v>
      </c>
      <c r="I449" s="75">
        <v>0</v>
      </c>
      <c r="J449" s="75">
        <v>50.36</v>
      </c>
      <c r="K449" s="75">
        <v>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5"/>
      <c r="V449" s="75">
        <f t="shared" si="461"/>
        <v>4.1966666666666663</v>
      </c>
      <c r="W449" s="81"/>
      <c r="X449" s="80"/>
      <c r="Y449" s="92">
        <f t="shared" si="476"/>
        <v>0</v>
      </c>
      <c r="Z449" s="319">
        <f t="shared" si="476"/>
        <v>0</v>
      </c>
      <c r="AA449" s="319">
        <f t="shared" si="476"/>
        <v>0</v>
      </c>
      <c r="AB449" s="320">
        <f t="shared" si="462"/>
        <v>0</v>
      </c>
      <c r="AC449" s="309">
        <f t="shared" si="463"/>
        <v>0</v>
      </c>
      <c r="AD449" s="319">
        <f t="shared" si="486"/>
        <v>0</v>
      </c>
      <c r="AE449" s="326">
        <f t="shared" si="471"/>
        <v>0</v>
      </c>
      <c r="AF449" s="320">
        <f t="shared" si="472"/>
        <v>0</v>
      </c>
      <c r="AG449" s="173">
        <f t="shared" si="464"/>
        <v>0</v>
      </c>
      <c r="AH449" s="309">
        <f t="shared" si="465"/>
        <v>0</v>
      </c>
      <c r="AI449" s="318">
        <f t="shared" si="487"/>
        <v>0</v>
      </c>
      <c r="AJ449" s="319">
        <f t="shared" si="487"/>
        <v>0</v>
      </c>
      <c r="AK449" s="319">
        <f t="shared" si="487"/>
        <v>4.1966666666666663</v>
      </c>
      <c r="AL449" s="320">
        <f t="shared" si="466"/>
        <v>0</v>
      </c>
      <c r="AM449" s="309">
        <f t="shared" si="467"/>
        <v>0</v>
      </c>
      <c r="AN449" s="319">
        <f t="shared" si="473"/>
        <v>0</v>
      </c>
      <c r="AO449" s="319">
        <f t="shared" si="474"/>
        <v>0</v>
      </c>
      <c r="AP449" s="319">
        <f t="shared" si="468"/>
        <v>0</v>
      </c>
      <c r="AQ449" s="173">
        <f t="shared" si="396"/>
        <v>0</v>
      </c>
      <c r="AR449" s="309">
        <f t="shared" si="469"/>
        <v>0</v>
      </c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 s="7"/>
      <c r="BH449" s="7"/>
      <c r="BI449" s="7"/>
      <c r="BJ449" s="7"/>
      <c r="BK449" s="7"/>
      <c r="BL449" s="7"/>
      <c r="BN449" s="74"/>
    </row>
    <row r="450" spans="1:66" s="16" customFormat="1" ht="12" customHeight="1" x14ac:dyDescent="0.25">
      <c r="A450" s="183">
        <v>18600483</v>
      </c>
      <c r="B450" s="184" t="str">
        <f t="shared" ref="B450" si="488">TEXT(A450,"##")</f>
        <v>18600483</v>
      </c>
      <c r="C450" s="178" t="s">
        <v>1427</v>
      </c>
      <c r="D450" s="179" t="s">
        <v>1040</v>
      </c>
      <c r="E450" s="179"/>
      <c r="F450" s="185">
        <v>44348</v>
      </c>
      <c r="G450" s="179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>
        <v>1119</v>
      </c>
      <c r="U450" s="181"/>
      <c r="V450" s="181">
        <f t="shared" ref="V450" si="489">(H450+T450+SUM(I450:S450)*2)/24</f>
        <v>46.625</v>
      </c>
      <c r="W450" s="204"/>
      <c r="X450" s="226"/>
      <c r="Y450" s="409">
        <f t="shared" si="476"/>
        <v>0</v>
      </c>
      <c r="Z450" s="410">
        <f t="shared" si="476"/>
        <v>0</v>
      </c>
      <c r="AA450" s="410">
        <f t="shared" si="476"/>
        <v>1119</v>
      </c>
      <c r="AB450" s="411">
        <f t="shared" ref="AB450" si="490">T450-SUM(Y450:AA450)</f>
        <v>0</v>
      </c>
      <c r="AC450" s="412">
        <f t="shared" ref="AC450" si="491">T450-SUM(Y450:AA450)-AB450</f>
        <v>0</v>
      </c>
      <c r="AD450" s="410">
        <f t="shared" si="486"/>
        <v>0</v>
      </c>
      <c r="AE450" s="413">
        <f t="shared" si="471"/>
        <v>0</v>
      </c>
      <c r="AF450" s="411">
        <f t="shared" si="472"/>
        <v>0</v>
      </c>
      <c r="AG450" s="414">
        <f t="shared" ref="AG450" si="492">SUM(AD450:AF450)</f>
        <v>0</v>
      </c>
      <c r="AH450" s="412">
        <f t="shared" ref="AH450" si="493">AG450-AB450</f>
        <v>0</v>
      </c>
      <c r="AI450" s="415">
        <f t="shared" si="487"/>
        <v>0</v>
      </c>
      <c r="AJ450" s="410">
        <f t="shared" si="487"/>
        <v>0</v>
      </c>
      <c r="AK450" s="410">
        <f t="shared" si="487"/>
        <v>46.625</v>
      </c>
      <c r="AL450" s="411">
        <f t="shared" ref="AL450" si="494">V450-SUM(AI450:AK450)</f>
        <v>0</v>
      </c>
      <c r="AM450" s="412">
        <f t="shared" ref="AM450" si="495">V450-SUM(AI450:AK450)-AL450</f>
        <v>0</v>
      </c>
      <c r="AN450" s="410">
        <f t="shared" si="473"/>
        <v>0</v>
      </c>
      <c r="AO450" s="410">
        <f t="shared" si="474"/>
        <v>0</v>
      </c>
      <c r="AP450" s="410">
        <f t="shared" si="468"/>
        <v>0</v>
      </c>
      <c r="AQ450" s="414">
        <f t="shared" ref="AQ450" si="496">SUM(AN450:AP450)</f>
        <v>0</v>
      </c>
      <c r="AR450" s="412">
        <f t="shared" ref="AR450" si="497">AQ450-AL450</f>
        <v>0</v>
      </c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 s="7"/>
      <c r="BH450" s="7"/>
      <c r="BI450" s="7"/>
      <c r="BJ450" s="7"/>
      <c r="BK450" s="7"/>
      <c r="BL450" s="7"/>
      <c r="BN450" s="74"/>
    </row>
    <row r="451" spans="1:66" s="16" customFormat="1" ht="12" customHeight="1" x14ac:dyDescent="0.25">
      <c r="A451" s="122">
        <v>18600561</v>
      </c>
      <c r="B451" s="87" t="str">
        <f t="shared" si="402"/>
        <v>18600561</v>
      </c>
      <c r="C451" s="74" t="s">
        <v>306</v>
      </c>
      <c r="D451" s="89" t="s">
        <v>158</v>
      </c>
      <c r="E451" s="89"/>
      <c r="F451" s="74"/>
      <c r="G451" s="89"/>
      <c r="H451" s="75">
        <v>7438604</v>
      </c>
      <c r="I451" s="75">
        <v>7438604</v>
      </c>
      <c r="J451" s="75">
        <v>7438604</v>
      </c>
      <c r="K451" s="75">
        <v>7436696</v>
      </c>
      <c r="L451" s="75">
        <v>7436696</v>
      </c>
      <c r="M451" s="75">
        <v>7436696</v>
      </c>
      <c r="N451" s="75">
        <v>7434752</v>
      </c>
      <c r="O451" s="75">
        <v>7434752</v>
      </c>
      <c r="P451" s="75">
        <v>7434752</v>
      </c>
      <c r="Q451" s="75">
        <v>7437599</v>
      </c>
      <c r="R451" s="75">
        <v>7437599</v>
      </c>
      <c r="S451" s="75">
        <v>7437599</v>
      </c>
      <c r="T451" s="75">
        <v>7440501</v>
      </c>
      <c r="U451" s="75"/>
      <c r="V451" s="75">
        <f t="shared" si="461"/>
        <v>7436991.791666667</v>
      </c>
      <c r="W451" s="81"/>
      <c r="X451" s="80"/>
      <c r="Y451" s="92">
        <f t="shared" si="476"/>
        <v>0</v>
      </c>
      <c r="Z451" s="319">
        <f t="shared" si="476"/>
        <v>0</v>
      </c>
      <c r="AA451" s="319">
        <f t="shared" si="476"/>
        <v>0</v>
      </c>
      <c r="AB451" s="320">
        <f t="shared" si="462"/>
        <v>7440501</v>
      </c>
      <c r="AC451" s="309">
        <f t="shared" si="463"/>
        <v>0</v>
      </c>
      <c r="AD451" s="319">
        <f t="shared" si="486"/>
        <v>0</v>
      </c>
      <c r="AE451" s="326">
        <f t="shared" si="471"/>
        <v>0</v>
      </c>
      <c r="AF451" s="320">
        <f t="shared" si="472"/>
        <v>7440501</v>
      </c>
      <c r="AG451" s="173">
        <f t="shared" si="464"/>
        <v>7440501</v>
      </c>
      <c r="AH451" s="309">
        <f t="shared" si="465"/>
        <v>0</v>
      </c>
      <c r="AI451" s="318">
        <f t="shared" si="487"/>
        <v>0</v>
      </c>
      <c r="AJ451" s="319">
        <f t="shared" si="487"/>
        <v>0</v>
      </c>
      <c r="AK451" s="319">
        <f t="shared" si="487"/>
        <v>0</v>
      </c>
      <c r="AL451" s="320">
        <f t="shared" si="466"/>
        <v>7436991.791666667</v>
      </c>
      <c r="AM451" s="309">
        <f t="shared" si="467"/>
        <v>0</v>
      </c>
      <c r="AN451" s="319">
        <f t="shared" si="473"/>
        <v>0</v>
      </c>
      <c r="AO451" s="319">
        <f t="shared" si="474"/>
        <v>0</v>
      </c>
      <c r="AP451" s="319">
        <f t="shared" si="468"/>
        <v>7436991.791666667</v>
      </c>
      <c r="AQ451" s="173">
        <f t="shared" si="396"/>
        <v>7436991.791666667</v>
      </c>
      <c r="AR451" s="309">
        <f t="shared" si="469"/>
        <v>0</v>
      </c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 s="7"/>
      <c r="BH451" s="7"/>
      <c r="BI451" s="7"/>
      <c r="BJ451" s="7"/>
      <c r="BK451" s="7"/>
      <c r="BL451" s="7"/>
      <c r="BN451" s="74"/>
    </row>
    <row r="452" spans="1:66" s="16" customFormat="1" ht="12" customHeight="1" x14ac:dyDescent="0.25">
      <c r="A452" s="122">
        <v>18600571</v>
      </c>
      <c r="B452" s="87" t="str">
        <f t="shared" si="402"/>
        <v>18600571</v>
      </c>
      <c r="C452" s="74" t="s">
        <v>387</v>
      </c>
      <c r="D452" s="89" t="s">
        <v>158</v>
      </c>
      <c r="E452" s="89"/>
      <c r="F452" s="74"/>
      <c r="G452" s="89"/>
      <c r="H452" s="75">
        <v>55971160.799999997</v>
      </c>
      <c r="I452" s="75">
        <v>55971160.799999997</v>
      </c>
      <c r="J452" s="75">
        <v>55971160.799999997</v>
      </c>
      <c r="K452" s="75">
        <v>56689399.579999998</v>
      </c>
      <c r="L452" s="75">
        <v>56689399.579999998</v>
      </c>
      <c r="M452" s="75">
        <v>56689399.579999998</v>
      </c>
      <c r="N452" s="75">
        <v>54353638.109999999</v>
      </c>
      <c r="O452" s="75">
        <v>54353638.109999999</v>
      </c>
      <c r="P452" s="75">
        <v>54353638.109999999</v>
      </c>
      <c r="Q452" s="75">
        <v>53908908.409999996</v>
      </c>
      <c r="R452" s="75">
        <v>53908908.409999996</v>
      </c>
      <c r="S452" s="75">
        <v>53908908.409999996</v>
      </c>
      <c r="T452" s="75">
        <v>53761594.93</v>
      </c>
      <c r="U452" s="75"/>
      <c r="V452" s="75">
        <f t="shared" si="461"/>
        <v>55138711.480416663</v>
      </c>
      <c r="W452" s="81"/>
      <c r="X452" s="80"/>
      <c r="Y452" s="92">
        <f t="shared" si="476"/>
        <v>0</v>
      </c>
      <c r="Z452" s="319">
        <f t="shared" si="476"/>
        <v>0</v>
      </c>
      <c r="AA452" s="319">
        <f t="shared" si="476"/>
        <v>0</v>
      </c>
      <c r="AB452" s="320">
        <f t="shared" si="462"/>
        <v>53761594.93</v>
      </c>
      <c r="AC452" s="309">
        <f t="shared" si="463"/>
        <v>0</v>
      </c>
      <c r="AD452" s="319">
        <f t="shared" si="486"/>
        <v>0</v>
      </c>
      <c r="AE452" s="326">
        <f t="shared" si="471"/>
        <v>0</v>
      </c>
      <c r="AF452" s="320">
        <f t="shared" si="472"/>
        <v>53761594.93</v>
      </c>
      <c r="AG452" s="173">
        <f t="shared" si="464"/>
        <v>53761594.93</v>
      </c>
      <c r="AH452" s="309">
        <f t="shared" si="465"/>
        <v>0</v>
      </c>
      <c r="AI452" s="318">
        <f t="shared" si="487"/>
        <v>0</v>
      </c>
      <c r="AJ452" s="319">
        <f t="shared" si="487"/>
        <v>0</v>
      </c>
      <c r="AK452" s="319">
        <f t="shared" si="487"/>
        <v>0</v>
      </c>
      <c r="AL452" s="320">
        <f t="shared" si="466"/>
        <v>55138711.480416663</v>
      </c>
      <c r="AM452" s="309">
        <f t="shared" si="467"/>
        <v>0</v>
      </c>
      <c r="AN452" s="319">
        <f t="shared" si="473"/>
        <v>0</v>
      </c>
      <c r="AO452" s="319">
        <f t="shared" si="474"/>
        <v>0</v>
      </c>
      <c r="AP452" s="319">
        <f t="shared" si="468"/>
        <v>55138711.480416663</v>
      </c>
      <c r="AQ452" s="173">
        <f t="shared" si="396"/>
        <v>55138711.480416663</v>
      </c>
      <c r="AR452" s="309">
        <f t="shared" si="469"/>
        <v>0</v>
      </c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 s="7"/>
      <c r="BH452" s="7"/>
      <c r="BI452" s="7"/>
      <c r="BJ452" s="7"/>
      <c r="BK452" s="7"/>
      <c r="BL452" s="7"/>
      <c r="BN452" s="74"/>
    </row>
    <row r="453" spans="1:66" s="16" customFormat="1" ht="12" customHeight="1" x14ac:dyDescent="0.25">
      <c r="A453" s="122">
        <v>18600573</v>
      </c>
      <c r="B453" s="87" t="str">
        <f t="shared" si="402"/>
        <v>18600573</v>
      </c>
      <c r="C453" s="74" t="s">
        <v>821</v>
      </c>
      <c r="D453" s="89" t="s">
        <v>158</v>
      </c>
      <c r="E453" s="89"/>
      <c r="F453" s="74"/>
      <c r="G453" s="89"/>
      <c r="H453" s="75">
        <v>7938150.8799999999</v>
      </c>
      <c r="I453" s="75">
        <v>8020136.3200000003</v>
      </c>
      <c r="J453" s="75">
        <v>8047428.0999999996</v>
      </c>
      <c r="K453" s="75">
        <v>8129387.71</v>
      </c>
      <c r="L453" s="75">
        <v>8188962.3200000003</v>
      </c>
      <c r="M453" s="75">
        <v>8222812.75</v>
      </c>
      <c r="N453" s="75">
        <v>8242311.6299999999</v>
      </c>
      <c r="O453" s="75">
        <v>8276330.5099999998</v>
      </c>
      <c r="P453" s="75">
        <v>8295174.4900000002</v>
      </c>
      <c r="Q453" s="75">
        <v>8329307.8899999997</v>
      </c>
      <c r="R453" s="75">
        <v>8286891.9699999997</v>
      </c>
      <c r="S453" s="75">
        <v>8376673.2300000004</v>
      </c>
      <c r="T453" s="75">
        <v>8394655.2300000004</v>
      </c>
      <c r="U453" s="75"/>
      <c r="V453" s="75">
        <f t="shared" si="461"/>
        <v>8215151.6645833328</v>
      </c>
      <c r="W453" s="81"/>
      <c r="X453" s="80"/>
      <c r="Y453" s="92">
        <f t="shared" si="476"/>
        <v>0</v>
      </c>
      <c r="Z453" s="319">
        <f t="shared" si="476"/>
        <v>0</v>
      </c>
      <c r="AA453" s="319">
        <f t="shared" si="476"/>
        <v>0</v>
      </c>
      <c r="AB453" s="320">
        <f t="shared" si="462"/>
        <v>8394655.2300000004</v>
      </c>
      <c r="AC453" s="309">
        <f t="shared" si="463"/>
        <v>0</v>
      </c>
      <c r="AD453" s="319">
        <f t="shared" si="486"/>
        <v>0</v>
      </c>
      <c r="AE453" s="326">
        <f t="shared" si="471"/>
        <v>0</v>
      </c>
      <c r="AF453" s="320">
        <f t="shared" si="472"/>
        <v>8394655.2300000004</v>
      </c>
      <c r="AG453" s="173">
        <f t="shared" si="464"/>
        <v>8394655.2300000004</v>
      </c>
      <c r="AH453" s="309">
        <f t="shared" si="465"/>
        <v>0</v>
      </c>
      <c r="AI453" s="318">
        <f t="shared" si="487"/>
        <v>0</v>
      </c>
      <c r="AJ453" s="319">
        <f t="shared" si="487"/>
        <v>0</v>
      </c>
      <c r="AK453" s="319">
        <f t="shared" si="487"/>
        <v>0</v>
      </c>
      <c r="AL453" s="320">
        <f t="shared" si="466"/>
        <v>8215151.6645833328</v>
      </c>
      <c r="AM453" s="309">
        <f t="shared" si="467"/>
        <v>0</v>
      </c>
      <c r="AN453" s="319">
        <f t="shared" si="473"/>
        <v>0</v>
      </c>
      <c r="AO453" s="319">
        <f t="shared" si="474"/>
        <v>0</v>
      </c>
      <c r="AP453" s="319">
        <f t="shared" si="468"/>
        <v>8215151.6645833328</v>
      </c>
      <c r="AQ453" s="173">
        <f t="shared" si="396"/>
        <v>8215151.6645833328</v>
      </c>
      <c r="AR453" s="309">
        <f t="shared" si="469"/>
        <v>0</v>
      </c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 s="7"/>
      <c r="BH453" s="7"/>
      <c r="BI453" s="7"/>
      <c r="BJ453" s="7"/>
      <c r="BK453" s="7"/>
      <c r="BL453" s="7"/>
      <c r="BN453" s="74"/>
    </row>
    <row r="454" spans="1:66" s="16" customFormat="1" ht="12" customHeight="1" x14ac:dyDescent="0.25">
      <c r="A454" s="125">
        <v>18600751</v>
      </c>
      <c r="B454" s="144" t="str">
        <f t="shared" si="402"/>
        <v>18600751</v>
      </c>
      <c r="C454" s="85" t="s">
        <v>602</v>
      </c>
      <c r="D454" s="89" t="s">
        <v>1276</v>
      </c>
      <c r="E454" s="89"/>
      <c r="F454" s="85"/>
      <c r="G454" s="89"/>
      <c r="H454" s="75">
        <v>1988767.13</v>
      </c>
      <c r="I454" s="75">
        <v>1974143.84</v>
      </c>
      <c r="J454" s="75">
        <v>1959520.55</v>
      </c>
      <c r="K454" s="75">
        <v>1944897.26</v>
      </c>
      <c r="L454" s="75">
        <v>1930273.97</v>
      </c>
      <c r="M454" s="75">
        <v>1915650.68</v>
      </c>
      <c r="N454" s="75">
        <v>1901027.39</v>
      </c>
      <c r="O454" s="75">
        <v>1925786.15</v>
      </c>
      <c r="P454" s="75">
        <v>1910857.58</v>
      </c>
      <c r="Q454" s="75">
        <v>1895929.01</v>
      </c>
      <c r="R454" s="75">
        <v>1881000.44</v>
      </c>
      <c r="S454" s="75">
        <v>1866071.87</v>
      </c>
      <c r="T454" s="75">
        <v>1851143.3</v>
      </c>
      <c r="U454" s="75"/>
      <c r="V454" s="75">
        <f t="shared" si="461"/>
        <v>1918759.4962500005</v>
      </c>
      <c r="W454" s="81"/>
      <c r="X454" s="80"/>
      <c r="Y454" s="92">
        <f t="shared" ref="Y454:AA478" si="498">IF($D454=Y$5,$T454,0)</f>
        <v>1851143.3</v>
      </c>
      <c r="Z454" s="319">
        <f t="shared" si="498"/>
        <v>0</v>
      </c>
      <c r="AA454" s="319">
        <f t="shared" si="498"/>
        <v>0</v>
      </c>
      <c r="AB454" s="320">
        <f t="shared" si="462"/>
        <v>0</v>
      </c>
      <c r="AC454" s="309">
        <f t="shared" si="463"/>
        <v>0</v>
      </c>
      <c r="AD454" s="319">
        <f t="shared" si="486"/>
        <v>0</v>
      </c>
      <c r="AE454" s="326">
        <f t="shared" si="471"/>
        <v>0</v>
      </c>
      <c r="AF454" s="320">
        <f t="shared" si="472"/>
        <v>0</v>
      </c>
      <c r="AG454" s="173">
        <f t="shared" si="464"/>
        <v>0</v>
      </c>
      <c r="AH454" s="309">
        <f t="shared" si="465"/>
        <v>0</v>
      </c>
      <c r="AI454" s="318">
        <f t="shared" si="487"/>
        <v>1918759.4962500005</v>
      </c>
      <c r="AJ454" s="319">
        <f t="shared" si="487"/>
        <v>0</v>
      </c>
      <c r="AK454" s="319">
        <f t="shared" si="487"/>
        <v>0</v>
      </c>
      <c r="AL454" s="320">
        <f t="shared" si="466"/>
        <v>0</v>
      </c>
      <c r="AM454" s="309">
        <f t="shared" si="467"/>
        <v>0</v>
      </c>
      <c r="AN454" s="319">
        <f t="shared" si="473"/>
        <v>0</v>
      </c>
      <c r="AO454" s="319">
        <f t="shared" si="474"/>
        <v>0</v>
      </c>
      <c r="AP454" s="319">
        <f t="shared" si="468"/>
        <v>0</v>
      </c>
      <c r="AQ454" s="173">
        <f t="shared" si="396"/>
        <v>0</v>
      </c>
      <c r="AR454" s="309">
        <f t="shared" si="469"/>
        <v>0</v>
      </c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 s="7"/>
      <c r="BH454" s="7"/>
      <c r="BI454" s="7"/>
      <c r="BJ454" s="7"/>
      <c r="BK454" s="7"/>
      <c r="BL454" s="7"/>
      <c r="BN454" s="74"/>
    </row>
    <row r="455" spans="1:66" s="16" customFormat="1" ht="12" customHeight="1" x14ac:dyDescent="0.25">
      <c r="A455" s="125">
        <v>18600761</v>
      </c>
      <c r="B455" s="144" t="str">
        <f t="shared" si="402"/>
        <v>18600761</v>
      </c>
      <c r="C455" s="85" t="s">
        <v>603</v>
      </c>
      <c r="D455" s="89" t="s">
        <v>1276</v>
      </c>
      <c r="E455" s="89"/>
      <c r="F455" s="85"/>
      <c r="G455" s="89"/>
      <c r="H455" s="75">
        <v>757150.28</v>
      </c>
      <c r="I455" s="75">
        <v>751582.99</v>
      </c>
      <c r="J455" s="75">
        <v>746015.7</v>
      </c>
      <c r="K455" s="75">
        <v>740448.41</v>
      </c>
      <c r="L455" s="75">
        <v>734881.12</v>
      </c>
      <c r="M455" s="75">
        <v>729313.83</v>
      </c>
      <c r="N455" s="75">
        <v>723746.54</v>
      </c>
      <c r="O455" s="75">
        <v>718179.25</v>
      </c>
      <c r="P455" s="75">
        <v>712611.96</v>
      </c>
      <c r="Q455" s="75">
        <v>707044.67</v>
      </c>
      <c r="R455" s="75">
        <v>701477.38</v>
      </c>
      <c r="S455" s="75">
        <v>695910.09</v>
      </c>
      <c r="T455" s="75">
        <v>690342.8</v>
      </c>
      <c r="U455" s="75"/>
      <c r="V455" s="75">
        <f t="shared" si="461"/>
        <v>723746.54</v>
      </c>
      <c r="W455" s="81"/>
      <c r="X455" s="80"/>
      <c r="Y455" s="92">
        <f t="shared" si="498"/>
        <v>690342.8</v>
      </c>
      <c r="Z455" s="319">
        <f t="shared" si="498"/>
        <v>0</v>
      </c>
      <c r="AA455" s="319">
        <f t="shared" si="498"/>
        <v>0</v>
      </c>
      <c r="AB455" s="320">
        <f t="shared" si="462"/>
        <v>0</v>
      </c>
      <c r="AC455" s="309">
        <f t="shared" si="463"/>
        <v>0</v>
      </c>
      <c r="AD455" s="319">
        <f t="shared" si="486"/>
        <v>0</v>
      </c>
      <c r="AE455" s="326">
        <f t="shared" si="471"/>
        <v>0</v>
      </c>
      <c r="AF455" s="320">
        <f t="shared" si="472"/>
        <v>0</v>
      </c>
      <c r="AG455" s="173">
        <f t="shared" si="464"/>
        <v>0</v>
      </c>
      <c r="AH455" s="309">
        <f t="shared" si="465"/>
        <v>0</v>
      </c>
      <c r="AI455" s="318">
        <f t="shared" si="487"/>
        <v>723746.54</v>
      </c>
      <c r="AJ455" s="319">
        <f t="shared" si="487"/>
        <v>0</v>
      </c>
      <c r="AK455" s="319">
        <f t="shared" si="487"/>
        <v>0</v>
      </c>
      <c r="AL455" s="320">
        <f t="shared" si="466"/>
        <v>0</v>
      </c>
      <c r="AM455" s="309">
        <f t="shared" si="467"/>
        <v>0</v>
      </c>
      <c r="AN455" s="319">
        <f t="shared" si="473"/>
        <v>0</v>
      </c>
      <c r="AO455" s="319">
        <f t="shared" si="474"/>
        <v>0</v>
      </c>
      <c r="AP455" s="319">
        <f t="shared" si="468"/>
        <v>0</v>
      </c>
      <c r="AQ455" s="173">
        <f t="shared" si="396"/>
        <v>0</v>
      </c>
      <c r="AR455" s="309">
        <f t="shared" si="469"/>
        <v>0</v>
      </c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 s="7"/>
      <c r="BH455" s="7"/>
      <c r="BI455" s="7"/>
      <c r="BJ455" s="7"/>
      <c r="BK455" s="7"/>
      <c r="BL455" s="7"/>
      <c r="BN455" s="74"/>
    </row>
    <row r="456" spans="1:66" s="16" customFormat="1" ht="12" customHeight="1" x14ac:dyDescent="0.25">
      <c r="A456" s="125">
        <v>18600771</v>
      </c>
      <c r="B456" s="144" t="str">
        <f t="shared" si="402"/>
        <v>18600771</v>
      </c>
      <c r="C456" s="85" t="s">
        <v>667</v>
      </c>
      <c r="D456" s="89" t="s">
        <v>1276</v>
      </c>
      <c r="E456" s="89"/>
      <c r="F456" s="85"/>
      <c r="G456" s="89"/>
      <c r="H456" s="75">
        <v>2045788.07</v>
      </c>
      <c r="I456" s="75">
        <v>2030745.51</v>
      </c>
      <c r="J456" s="75">
        <v>2015702.95</v>
      </c>
      <c r="K456" s="75">
        <v>2000660.39</v>
      </c>
      <c r="L456" s="75">
        <v>1985617.83</v>
      </c>
      <c r="M456" s="75">
        <v>1970575.27</v>
      </c>
      <c r="N456" s="75">
        <v>1955532.71</v>
      </c>
      <c r="O456" s="75">
        <v>1979872.19</v>
      </c>
      <c r="P456" s="75">
        <v>1964524.34</v>
      </c>
      <c r="Q456" s="75">
        <v>1949176.49</v>
      </c>
      <c r="R456" s="75">
        <v>1933828.64</v>
      </c>
      <c r="S456" s="75">
        <v>1918480.79</v>
      </c>
      <c r="T456" s="75">
        <v>1903132.94</v>
      </c>
      <c r="U456" s="75"/>
      <c r="V456" s="75">
        <f t="shared" si="461"/>
        <v>1973264.8012499998</v>
      </c>
      <c r="W456" s="81"/>
      <c r="X456" s="80"/>
      <c r="Y456" s="92">
        <f t="shared" si="498"/>
        <v>1903132.94</v>
      </c>
      <c r="Z456" s="319">
        <f t="shared" si="498"/>
        <v>0</v>
      </c>
      <c r="AA456" s="319">
        <f t="shared" si="498"/>
        <v>0</v>
      </c>
      <c r="AB456" s="320">
        <f t="shared" si="462"/>
        <v>0</v>
      </c>
      <c r="AC456" s="309">
        <f t="shared" si="463"/>
        <v>0</v>
      </c>
      <c r="AD456" s="319">
        <f t="shared" si="486"/>
        <v>0</v>
      </c>
      <c r="AE456" s="326">
        <f t="shared" si="471"/>
        <v>0</v>
      </c>
      <c r="AF456" s="320">
        <f t="shared" si="472"/>
        <v>0</v>
      </c>
      <c r="AG456" s="173">
        <f t="shared" si="464"/>
        <v>0</v>
      </c>
      <c r="AH456" s="309">
        <f t="shared" si="465"/>
        <v>0</v>
      </c>
      <c r="AI456" s="318">
        <f t="shared" si="487"/>
        <v>1973264.8012499998</v>
      </c>
      <c r="AJ456" s="319">
        <f t="shared" si="487"/>
        <v>0</v>
      </c>
      <c r="AK456" s="319">
        <f t="shared" si="487"/>
        <v>0</v>
      </c>
      <c r="AL456" s="320">
        <f t="shared" si="466"/>
        <v>0</v>
      </c>
      <c r="AM456" s="309">
        <f t="shared" si="467"/>
        <v>0</v>
      </c>
      <c r="AN456" s="319">
        <f t="shared" si="473"/>
        <v>0</v>
      </c>
      <c r="AO456" s="319">
        <f t="shared" si="474"/>
        <v>0</v>
      </c>
      <c r="AP456" s="319">
        <f t="shared" si="468"/>
        <v>0</v>
      </c>
      <c r="AQ456" s="173">
        <f t="shared" si="396"/>
        <v>0</v>
      </c>
      <c r="AR456" s="309">
        <f t="shared" si="469"/>
        <v>0</v>
      </c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 s="7"/>
      <c r="BH456" s="7"/>
      <c r="BI456" s="7"/>
      <c r="BJ456" s="7"/>
      <c r="BK456" s="7"/>
      <c r="BL456" s="7"/>
      <c r="BN456" s="74"/>
    </row>
    <row r="457" spans="1:66" s="16" customFormat="1" ht="12" customHeight="1" x14ac:dyDescent="0.25">
      <c r="A457" s="125">
        <v>18600781</v>
      </c>
      <c r="B457" s="144" t="str">
        <f t="shared" si="402"/>
        <v>18600781</v>
      </c>
      <c r="C457" s="85" t="s">
        <v>668</v>
      </c>
      <c r="D457" s="89" t="s">
        <v>1276</v>
      </c>
      <c r="E457" s="89"/>
      <c r="F457" s="85"/>
      <c r="G457" s="89"/>
      <c r="H457" s="75">
        <v>967143.06</v>
      </c>
      <c r="I457" s="75">
        <v>960031.72</v>
      </c>
      <c r="J457" s="75">
        <v>952920.38</v>
      </c>
      <c r="K457" s="75">
        <v>945809.04</v>
      </c>
      <c r="L457" s="75">
        <v>938697.7</v>
      </c>
      <c r="M457" s="75">
        <v>931586.36</v>
      </c>
      <c r="N457" s="75">
        <v>924475.02</v>
      </c>
      <c r="O457" s="75">
        <v>917363.68</v>
      </c>
      <c r="P457" s="75">
        <v>910252.34</v>
      </c>
      <c r="Q457" s="75">
        <v>903141</v>
      </c>
      <c r="R457" s="75">
        <v>896029.66</v>
      </c>
      <c r="S457" s="75">
        <v>888918.32</v>
      </c>
      <c r="T457" s="75">
        <v>881806.98</v>
      </c>
      <c r="U457" s="75"/>
      <c r="V457" s="75">
        <f t="shared" si="461"/>
        <v>924475.02</v>
      </c>
      <c r="W457" s="81"/>
      <c r="X457" s="80"/>
      <c r="Y457" s="92">
        <f t="shared" si="498"/>
        <v>881806.98</v>
      </c>
      <c r="Z457" s="319">
        <f t="shared" si="498"/>
        <v>0</v>
      </c>
      <c r="AA457" s="319">
        <f t="shared" si="498"/>
        <v>0</v>
      </c>
      <c r="AB457" s="320">
        <f t="shared" si="462"/>
        <v>0</v>
      </c>
      <c r="AC457" s="309">
        <f t="shared" si="463"/>
        <v>0</v>
      </c>
      <c r="AD457" s="319">
        <f t="shared" si="486"/>
        <v>0</v>
      </c>
      <c r="AE457" s="326">
        <f t="shared" si="471"/>
        <v>0</v>
      </c>
      <c r="AF457" s="320">
        <f t="shared" si="472"/>
        <v>0</v>
      </c>
      <c r="AG457" s="173">
        <f t="shared" si="464"/>
        <v>0</v>
      </c>
      <c r="AH457" s="309">
        <f t="shared" si="465"/>
        <v>0</v>
      </c>
      <c r="AI457" s="318">
        <f t="shared" si="487"/>
        <v>924475.02</v>
      </c>
      <c r="AJ457" s="319">
        <f t="shared" si="487"/>
        <v>0</v>
      </c>
      <c r="AK457" s="319">
        <f t="shared" si="487"/>
        <v>0</v>
      </c>
      <c r="AL457" s="320">
        <f t="shared" si="466"/>
        <v>0</v>
      </c>
      <c r="AM457" s="309">
        <f t="shared" si="467"/>
        <v>0</v>
      </c>
      <c r="AN457" s="319">
        <f t="shared" si="473"/>
        <v>0</v>
      </c>
      <c r="AO457" s="319">
        <f t="shared" si="474"/>
        <v>0</v>
      </c>
      <c r="AP457" s="319">
        <f t="shared" si="468"/>
        <v>0</v>
      </c>
      <c r="AQ457" s="173">
        <f t="shared" si="396"/>
        <v>0</v>
      </c>
      <c r="AR457" s="309">
        <f t="shared" si="469"/>
        <v>0</v>
      </c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 s="7"/>
      <c r="BH457" s="7"/>
      <c r="BI457" s="7"/>
      <c r="BJ457" s="7"/>
      <c r="BK457" s="7"/>
      <c r="BL457" s="7"/>
      <c r="BN457" s="74"/>
    </row>
    <row r="458" spans="1:66" s="16" customFormat="1" ht="12" customHeight="1" x14ac:dyDescent="0.25">
      <c r="A458" s="125">
        <v>18600871</v>
      </c>
      <c r="B458" s="144" t="str">
        <f t="shared" si="402"/>
        <v>18600871</v>
      </c>
      <c r="C458" s="85" t="s">
        <v>1051</v>
      </c>
      <c r="D458" s="89" t="s">
        <v>1276</v>
      </c>
      <c r="E458" s="89"/>
      <c r="F458" s="139">
        <v>43191</v>
      </c>
      <c r="G458" s="89"/>
      <c r="H458" s="75">
        <v>396306.39</v>
      </c>
      <c r="I458" s="75">
        <v>379075.68</v>
      </c>
      <c r="J458" s="75">
        <v>361844.97</v>
      </c>
      <c r="K458" s="75">
        <v>344614.26</v>
      </c>
      <c r="L458" s="75">
        <v>327383.55</v>
      </c>
      <c r="M458" s="75">
        <v>310152.84000000003</v>
      </c>
      <c r="N458" s="75">
        <v>292922.13</v>
      </c>
      <c r="O458" s="75">
        <v>275691.42</v>
      </c>
      <c r="P458" s="75">
        <v>258460.71</v>
      </c>
      <c r="Q458" s="75">
        <v>241230</v>
      </c>
      <c r="R458" s="75">
        <v>223999.29</v>
      </c>
      <c r="S458" s="75">
        <v>206768.58</v>
      </c>
      <c r="T458" s="75">
        <v>189537.87</v>
      </c>
      <c r="U458" s="75"/>
      <c r="V458" s="75">
        <f t="shared" si="461"/>
        <v>292922.13</v>
      </c>
      <c r="W458" s="81"/>
      <c r="X458" s="95"/>
      <c r="Y458" s="92">
        <f t="shared" si="498"/>
        <v>189537.87</v>
      </c>
      <c r="Z458" s="319">
        <f t="shared" si="498"/>
        <v>0</v>
      </c>
      <c r="AA458" s="319">
        <f t="shared" si="498"/>
        <v>0</v>
      </c>
      <c r="AB458" s="320">
        <f t="shared" si="462"/>
        <v>0</v>
      </c>
      <c r="AC458" s="309">
        <f t="shared" si="463"/>
        <v>0</v>
      </c>
      <c r="AD458" s="319">
        <f t="shared" si="486"/>
        <v>0</v>
      </c>
      <c r="AE458" s="326">
        <f t="shared" si="471"/>
        <v>0</v>
      </c>
      <c r="AF458" s="320">
        <f t="shared" si="472"/>
        <v>0</v>
      </c>
      <c r="AG458" s="173">
        <f t="shared" si="464"/>
        <v>0</v>
      </c>
      <c r="AH458" s="309">
        <f t="shared" si="465"/>
        <v>0</v>
      </c>
      <c r="AI458" s="318">
        <f t="shared" si="487"/>
        <v>292922.13</v>
      </c>
      <c r="AJ458" s="319">
        <f t="shared" si="487"/>
        <v>0</v>
      </c>
      <c r="AK458" s="319">
        <f t="shared" si="487"/>
        <v>0</v>
      </c>
      <c r="AL458" s="320">
        <f t="shared" si="466"/>
        <v>0</v>
      </c>
      <c r="AM458" s="309">
        <f t="shared" si="467"/>
        <v>0</v>
      </c>
      <c r="AN458" s="319">
        <f t="shared" si="473"/>
        <v>0</v>
      </c>
      <c r="AO458" s="319">
        <f t="shared" si="474"/>
        <v>0</v>
      </c>
      <c r="AP458" s="319">
        <f t="shared" si="468"/>
        <v>0</v>
      </c>
      <c r="AQ458" s="173">
        <f t="shared" ref="AQ458:AQ522" si="499">SUM(AN458:AP458)</f>
        <v>0</v>
      </c>
      <c r="AR458" s="309">
        <f t="shared" si="469"/>
        <v>0</v>
      </c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 s="7"/>
      <c r="BH458" s="7"/>
      <c r="BI458" s="7"/>
      <c r="BJ458" s="7"/>
      <c r="BK458" s="7"/>
      <c r="BL458" s="7"/>
      <c r="BN458" s="74"/>
    </row>
    <row r="459" spans="1:66" s="16" customFormat="1" ht="12" customHeight="1" x14ac:dyDescent="0.25">
      <c r="A459" s="125">
        <v>18600881</v>
      </c>
      <c r="B459" s="144" t="str">
        <f t="shared" si="402"/>
        <v>18600881</v>
      </c>
      <c r="C459" s="96" t="s">
        <v>1093</v>
      </c>
      <c r="D459" s="89" t="s">
        <v>1276</v>
      </c>
      <c r="E459" s="89"/>
      <c r="F459" s="139">
        <v>43313</v>
      </c>
      <c r="G459" s="89"/>
      <c r="H459" s="75">
        <v>812816.04</v>
      </c>
      <c r="I459" s="75">
        <v>806226</v>
      </c>
      <c r="J459" s="75">
        <v>799635.96</v>
      </c>
      <c r="K459" s="75">
        <v>793045.92</v>
      </c>
      <c r="L459" s="75">
        <v>786455.88</v>
      </c>
      <c r="M459" s="75">
        <v>779865.84</v>
      </c>
      <c r="N459" s="75">
        <v>773275.8</v>
      </c>
      <c r="O459" s="75">
        <v>766685.76</v>
      </c>
      <c r="P459" s="75">
        <v>760095.72</v>
      </c>
      <c r="Q459" s="75">
        <v>753505.68</v>
      </c>
      <c r="R459" s="75">
        <v>746915.64</v>
      </c>
      <c r="S459" s="75">
        <v>740325.6</v>
      </c>
      <c r="T459" s="75">
        <v>733735.56</v>
      </c>
      <c r="U459" s="75"/>
      <c r="V459" s="75">
        <f t="shared" si="461"/>
        <v>773275.79999999993</v>
      </c>
      <c r="W459" s="81"/>
      <c r="X459" s="95"/>
      <c r="Y459" s="92">
        <f t="shared" si="498"/>
        <v>733735.56</v>
      </c>
      <c r="Z459" s="319">
        <f t="shared" si="498"/>
        <v>0</v>
      </c>
      <c r="AA459" s="319">
        <f t="shared" si="498"/>
        <v>0</v>
      </c>
      <c r="AB459" s="320">
        <f t="shared" si="462"/>
        <v>0</v>
      </c>
      <c r="AC459" s="309">
        <f t="shared" si="463"/>
        <v>0</v>
      </c>
      <c r="AD459" s="319">
        <f t="shared" si="486"/>
        <v>0</v>
      </c>
      <c r="AE459" s="326">
        <f t="shared" si="471"/>
        <v>0</v>
      </c>
      <c r="AF459" s="320">
        <f t="shared" si="472"/>
        <v>0</v>
      </c>
      <c r="AG459" s="173">
        <f t="shared" si="464"/>
        <v>0</v>
      </c>
      <c r="AH459" s="309">
        <f t="shared" si="465"/>
        <v>0</v>
      </c>
      <c r="AI459" s="318">
        <f t="shared" si="487"/>
        <v>773275.79999999993</v>
      </c>
      <c r="AJ459" s="319">
        <f t="shared" si="487"/>
        <v>0</v>
      </c>
      <c r="AK459" s="319">
        <f t="shared" si="487"/>
        <v>0</v>
      </c>
      <c r="AL459" s="320">
        <f t="shared" si="466"/>
        <v>0</v>
      </c>
      <c r="AM459" s="309">
        <f t="shared" si="467"/>
        <v>0</v>
      </c>
      <c r="AN459" s="319">
        <f t="shared" si="473"/>
        <v>0</v>
      </c>
      <c r="AO459" s="319">
        <f t="shared" si="474"/>
        <v>0</v>
      </c>
      <c r="AP459" s="319">
        <f t="shared" si="468"/>
        <v>0</v>
      </c>
      <c r="AQ459" s="173">
        <f t="shared" ref="AQ459:AQ461" si="500">SUM(AN459:AP459)</f>
        <v>0</v>
      </c>
      <c r="AR459" s="309">
        <f t="shared" si="469"/>
        <v>0</v>
      </c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 s="7"/>
      <c r="BH459" s="7"/>
      <c r="BI459" s="7"/>
      <c r="BJ459" s="7"/>
      <c r="BK459" s="7"/>
      <c r="BL459" s="7"/>
      <c r="BN459" s="74"/>
    </row>
    <row r="460" spans="1:66" s="16" customFormat="1" ht="12" customHeight="1" x14ac:dyDescent="0.25">
      <c r="A460" s="125">
        <v>18600921</v>
      </c>
      <c r="B460" s="144" t="str">
        <f t="shared" si="402"/>
        <v>18600921</v>
      </c>
      <c r="C460" s="96" t="s">
        <v>1101</v>
      </c>
      <c r="D460" s="89" t="s">
        <v>158</v>
      </c>
      <c r="E460" s="89"/>
      <c r="F460" s="139">
        <v>43344</v>
      </c>
      <c r="G460" s="89"/>
      <c r="H460" s="75">
        <v>140029.01</v>
      </c>
      <c r="I460" s="75">
        <v>144893.64000000001</v>
      </c>
      <c r="J460" s="75">
        <v>146127.49</v>
      </c>
      <c r="K460" s="75">
        <v>153859.07999999999</v>
      </c>
      <c r="L460" s="75">
        <v>162379.57</v>
      </c>
      <c r="M460" s="75">
        <v>176699.26</v>
      </c>
      <c r="N460" s="75">
        <v>214625.7</v>
      </c>
      <c r="O460" s="75">
        <v>237695.58</v>
      </c>
      <c r="P460" s="75">
        <v>245621.72</v>
      </c>
      <c r="Q460" s="75">
        <v>261642.03</v>
      </c>
      <c r="R460" s="75">
        <v>262618.48</v>
      </c>
      <c r="S460" s="75">
        <v>263655.42</v>
      </c>
      <c r="T460" s="75">
        <v>268003.46000000002</v>
      </c>
      <c r="U460" s="75"/>
      <c r="V460" s="75">
        <f t="shared" si="461"/>
        <v>206152.85041666668</v>
      </c>
      <c r="W460" s="81"/>
      <c r="X460" s="95"/>
      <c r="Y460" s="92">
        <f t="shared" si="498"/>
        <v>0</v>
      </c>
      <c r="Z460" s="319">
        <f t="shared" si="498"/>
        <v>0</v>
      </c>
      <c r="AA460" s="319">
        <f t="shared" si="498"/>
        <v>0</v>
      </c>
      <c r="AB460" s="320">
        <f t="shared" si="462"/>
        <v>268003.46000000002</v>
      </c>
      <c r="AC460" s="309">
        <f t="shared" si="463"/>
        <v>0</v>
      </c>
      <c r="AD460" s="319">
        <f t="shared" si="486"/>
        <v>0</v>
      </c>
      <c r="AE460" s="326">
        <f t="shared" si="471"/>
        <v>0</v>
      </c>
      <c r="AF460" s="320">
        <f t="shared" si="472"/>
        <v>268003.46000000002</v>
      </c>
      <c r="AG460" s="173">
        <f t="shared" si="464"/>
        <v>268003.46000000002</v>
      </c>
      <c r="AH460" s="309">
        <f t="shared" si="465"/>
        <v>0</v>
      </c>
      <c r="AI460" s="318">
        <f t="shared" ref="AI460:AK483" si="501">IF($D460=AI$5,$V460,0)</f>
        <v>0</v>
      </c>
      <c r="AJ460" s="319">
        <f t="shared" si="501"/>
        <v>0</v>
      </c>
      <c r="AK460" s="319">
        <f t="shared" si="501"/>
        <v>0</v>
      </c>
      <c r="AL460" s="320">
        <f t="shared" si="466"/>
        <v>206152.85041666668</v>
      </c>
      <c r="AM460" s="309">
        <f t="shared" si="467"/>
        <v>0</v>
      </c>
      <c r="AN460" s="319">
        <f t="shared" si="473"/>
        <v>0</v>
      </c>
      <c r="AO460" s="319">
        <f t="shared" si="474"/>
        <v>0</v>
      </c>
      <c r="AP460" s="319">
        <f t="shared" si="468"/>
        <v>206152.85041666668</v>
      </c>
      <c r="AQ460" s="173">
        <f t="shared" ref="AQ460" si="502">SUM(AN460:AP460)</f>
        <v>206152.85041666668</v>
      </c>
      <c r="AR460" s="309">
        <f t="shared" si="469"/>
        <v>0</v>
      </c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 s="7"/>
      <c r="BH460" s="7"/>
      <c r="BI460" s="7"/>
      <c r="BJ460" s="7"/>
      <c r="BK460" s="7"/>
      <c r="BL460" s="7"/>
      <c r="BN460" s="74"/>
    </row>
    <row r="461" spans="1:66" s="16" customFormat="1" ht="12" customHeight="1" x14ac:dyDescent="0.25">
      <c r="A461" s="188">
        <v>18600931</v>
      </c>
      <c r="B461" s="196" t="str">
        <f t="shared" si="402"/>
        <v>18600931</v>
      </c>
      <c r="C461" s="203" t="s">
        <v>1132</v>
      </c>
      <c r="D461" s="179" t="s">
        <v>1276</v>
      </c>
      <c r="E461" s="179"/>
      <c r="F461" s="185">
        <v>43525</v>
      </c>
      <c r="G461" s="179"/>
      <c r="H461" s="181">
        <v>3965329.94</v>
      </c>
      <c r="I461" s="181">
        <v>3934106.87</v>
      </c>
      <c r="J461" s="181">
        <v>3902883.8</v>
      </c>
      <c r="K461" s="181">
        <v>3871660.73</v>
      </c>
      <c r="L461" s="181">
        <v>3840437.66</v>
      </c>
      <c r="M461" s="181">
        <v>3809214.59</v>
      </c>
      <c r="N461" s="181">
        <v>3777991.52</v>
      </c>
      <c r="O461" s="181">
        <v>3746768.45</v>
      </c>
      <c r="P461" s="181">
        <v>3715545.38</v>
      </c>
      <c r="Q461" s="181">
        <v>3684322.31</v>
      </c>
      <c r="R461" s="181">
        <v>3653099.24</v>
      </c>
      <c r="S461" s="181">
        <v>3621876.17</v>
      </c>
      <c r="T461" s="181">
        <v>3590653.1</v>
      </c>
      <c r="U461" s="181"/>
      <c r="V461" s="181">
        <f t="shared" si="461"/>
        <v>3777991.52</v>
      </c>
      <c r="W461" s="204"/>
      <c r="X461" s="202"/>
      <c r="Y461" s="409">
        <f t="shared" si="498"/>
        <v>3590653.1</v>
      </c>
      <c r="Z461" s="410">
        <f t="shared" si="498"/>
        <v>0</v>
      </c>
      <c r="AA461" s="410">
        <f t="shared" si="498"/>
        <v>0</v>
      </c>
      <c r="AB461" s="411">
        <f t="shared" si="462"/>
        <v>0</v>
      </c>
      <c r="AC461" s="412">
        <f t="shared" si="463"/>
        <v>0</v>
      </c>
      <c r="AD461" s="410">
        <f t="shared" si="486"/>
        <v>0</v>
      </c>
      <c r="AE461" s="413">
        <f t="shared" si="471"/>
        <v>0</v>
      </c>
      <c r="AF461" s="411">
        <f t="shared" si="472"/>
        <v>0</v>
      </c>
      <c r="AG461" s="414">
        <f t="shared" si="464"/>
        <v>0</v>
      </c>
      <c r="AH461" s="412">
        <f t="shared" si="465"/>
        <v>0</v>
      </c>
      <c r="AI461" s="415">
        <f t="shared" si="501"/>
        <v>3777991.52</v>
      </c>
      <c r="AJ461" s="410">
        <f t="shared" si="501"/>
        <v>0</v>
      </c>
      <c r="AK461" s="410">
        <f t="shared" si="501"/>
        <v>0</v>
      </c>
      <c r="AL461" s="411">
        <f t="shared" si="466"/>
        <v>0</v>
      </c>
      <c r="AM461" s="412">
        <f t="shared" si="467"/>
        <v>0</v>
      </c>
      <c r="AN461" s="410">
        <f t="shared" si="473"/>
        <v>0</v>
      </c>
      <c r="AO461" s="410">
        <f t="shared" si="474"/>
        <v>0</v>
      </c>
      <c r="AP461" s="410">
        <f t="shared" si="468"/>
        <v>0</v>
      </c>
      <c r="AQ461" s="414">
        <f t="shared" si="500"/>
        <v>0</v>
      </c>
      <c r="AR461" s="412">
        <f t="shared" si="469"/>
        <v>0</v>
      </c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 s="7"/>
      <c r="BH461" s="7"/>
      <c r="BI461" s="7"/>
      <c r="BJ461" s="7"/>
      <c r="BK461" s="7"/>
      <c r="BL461" s="7"/>
      <c r="BN461" s="74"/>
    </row>
    <row r="462" spans="1:66" s="16" customFormat="1" ht="12" customHeight="1" x14ac:dyDescent="0.25">
      <c r="A462" s="189">
        <v>18600951</v>
      </c>
      <c r="B462" s="184" t="str">
        <f t="shared" si="402"/>
        <v>18600951</v>
      </c>
      <c r="C462" s="178" t="s">
        <v>1400</v>
      </c>
      <c r="D462" s="179" t="s">
        <v>158</v>
      </c>
      <c r="E462" s="179"/>
      <c r="F462" s="185">
        <v>44255</v>
      </c>
      <c r="G462" s="179"/>
      <c r="H462" s="181"/>
      <c r="I462" s="181"/>
      <c r="J462" s="181"/>
      <c r="K462" s="181"/>
      <c r="L462" s="181"/>
      <c r="M462" s="181"/>
      <c r="N462" s="181"/>
      <c r="O462" s="181"/>
      <c r="P462" s="181">
        <v>640.4</v>
      </c>
      <c r="Q462" s="181">
        <v>1277.8</v>
      </c>
      <c r="R462" s="181">
        <v>3932.56</v>
      </c>
      <c r="S462" s="181">
        <v>9716.2000000000007</v>
      </c>
      <c r="T462" s="181">
        <v>9788.89</v>
      </c>
      <c r="U462" s="181"/>
      <c r="V462" s="181">
        <f t="shared" ref="V462" si="503">(H462+T462+SUM(I462:S462)*2)/24</f>
        <v>1705.1170833333333</v>
      </c>
      <c r="W462" s="204"/>
      <c r="X462" s="202"/>
      <c r="Y462" s="409">
        <f t="shared" si="498"/>
        <v>0</v>
      </c>
      <c r="Z462" s="410">
        <f t="shared" si="498"/>
        <v>0</v>
      </c>
      <c r="AA462" s="410">
        <f t="shared" si="498"/>
        <v>0</v>
      </c>
      <c r="AB462" s="411">
        <f t="shared" ref="AB462" si="504">T462-SUM(Y462:AA462)</f>
        <v>9788.89</v>
      </c>
      <c r="AC462" s="412">
        <f t="shared" ref="AC462" si="505">T462-SUM(Y462:AA462)-AB462</f>
        <v>0</v>
      </c>
      <c r="AD462" s="410">
        <f t="shared" si="486"/>
        <v>0</v>
      </c>
      <c r="AE462" s="413">
        <f t="shared" si="471"/>
        <v>0</v>
      </c>
      <c r="AF462" s="411">
        <f t="shared" si="472"/>
        <v>9788.89</v>
      </c>
      <c r="AG462" s="414">
        <f t="shared" ref="AG462" si="506">SUM(AD462:AF462)</f>
        <v>9788.89</v>
      </c>
      <c r="AH462" s="412">
        <f t="shared" ref="AH462" si="507">AG462-AB462</f>
        <v>0</v>
      </c>
      <c r="AI462" s="415">
        <f t="shared" si="501"/>
        <v>0</v>
      </c>
      <c r="AJ462" s="410">
        <f t="shared" si="501"/>
        <v>0</v>
      </c>
      <c r="AK462" s="410">
        <f t="shared" si="501"/>
        <v>0</v>
      </c>
      <c r="AL462" s="411">
        <f t="shared" ref="AL462" si="508">V462-SUM(AI462:AK462)</f>
        <v>1705.1170833333333</v>
      </c>
      <c r="AM462" s="412">
        <f t="shared" ref="AM462" si="509">V462-SUM(AI462:AK462)-AL462</f>
        <v>0</v>
      </c>
      <c r="AN462" s="410">
        <f t="shared" si="473"/>
        <v>0</v>
      </c>
      <c r="AO462" s="410">
        <f t="shared" si="474"/>
        <v>0</v>
      </c>
      <c r="AP462" s="410">
        <f t="shared" si="468"/>
        <v>1705.1170833333333</v>
      </c>
      <c r="AQ462" s="414">
        <f t="shared" ref="AQ462" si="510">SUM(AN462:AP462)</f>
        <v>1705.1170833333333</v>
      </c>
      <c r="AR462" s="412">
        <f t="shared" ref="AR462" si="511">AQ462-AL462</f>
        <v>0</v>
      </c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 s="7"/>
      <c r="BH462" s="7"/>
      <c r="BI462" s="7"/>
      <c r="BJ462" s="7"/>
      <c r="BK462" s="7"/>
      <c r="BL462" s="7"/>
      <c r="BN462" s="74"/>
    </row>
    <row r="463" spans="1:66" s="16" customFormat="1" ht="12" customHeight="1" x14ac:dyDescent="0.25">
      <c r="A463" s="189">
        <v>18600961</v>
      </c>
      <c r="B463" s="184" t="str">
        <f t="shared" si="402"/>
        <v>18600961</v>
      </c>
      <c r="C463" s="178" t="s">
        <v>1406</v>
      </c>
      <c r="D463" s="179" t="s">
        <v>1276</v>
      </c>
      <c r="E463" s="179"/>
      <c r="F463" s="185">
        <v>44286</v>
      </c>
      <c r="G463" s="179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>
        <v>9336.59</v>
      </c>
      <c r="R463" s="181">
        <v>293059.51</v>
      </c>
      <c r="S463" s="181">
        <v>722251.84</v>
      </c>
      <c r="T463" s="181">
        <v>1675156.54</v>
      </c>
      <c r="U463" s="181"/>
      <c r="V463" s="181">
        <f t="shared" ref="V463" si="512">(H463+T463+SUM(I463:S463)*2)/24</f>
        <v>155185.51749999999</v>
      </c>
      <c r="W463" s="204"/>
      <c r="X463" s="202"/>
      <c r="Y463" s="409">
        <f t="shared" si="498"/>
        <v>1675156.54</v>
      </c>
      <c r="Z463" s="410">
        <f t="shared" si="498"/>
        <v>0</v>
      </c>
      <c r="AA463" s="410">
        <f t="shared" si="498"/>
        <v>0</v>
      </c>
      <c r="AB463" s="411">
        <f t="shared" ref="AB463" si="513">T463-SUM(Y463:AA463)</f>
        <v>0</v>
      </c>
      <c r="AC463" s="412">
        <f t="shared" ref="AC463" si="514">T463-SUM(Y463:AA463)-AB463</f>
        <v>0</v>
      </c>
      <c r="AD463" s="410">
        <f t="shared" si="486"/>
        <v>0</v>
      </c>
      <c r="AE463" s="413">
        <f t="shared" si="471"/>
        <v>0</v>
      </c>
      <c r="AF463" s="411">
        <f t="shared" si="472"/>
        <v>0</v>
      </c>
      <c r="AG463" s="414">
        <f t="shared" ref="AG463" si="515">SUM(AD463:AF463)</f>
        <v>0</v>
      </c>
      <c r="AH463" s="412">
        <f t="shared" ref="AH463" si="516">AG463-AB463</f>
        <v>0</v>
      </c>
      <c r="AI463" s="415">
        <f t="shared" si="501"/>
        <v>155185.51749999999</v>
      </c>
      <c r="AJ463" s="410">
        <f t="shared" si="501"/>
        <v>0</v>
      </c>
      <c r="AK463" s="410">
        <f t="shared" si="501"/>
        <v>0</v>
      </c>
      <c r="AL463" s="411">
        <f t="shared" ref="AL463" si="517">V463-SUM(AI463:AK463)</f>
        <v>0</v>
      </c>
      <c r="AM463" s="412">
        <f t="shared" ref="AM463" si="518">V463-SUM(AI463:AK463)-AL463</f>
        <v>0</v>
      </c>
      <c r="AN463" s="410">
        <f t="shared" si="473"/>
        <v>0</v>
      </c>
      <c r="AO463" s="410">
        <f t="shared" si="474"/>
        <v>0</v>
      </c>
      <c r="AP463" s="410">
        <f t="shared" si="468"/>
        <v>0</v>
      </c>
      <c r="AQ463" s="414">
        <f t="shared" ref="AQ463" si="519">SUM(AN463:AP463)</f>
        <v>0</v>
      </c>
      <c r="AR463" s="412">
        <f t="shared" ref="AR463" si="520">AQ463-AL463</f>
        <v>0</v>
      </c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 s="7"/>
      <c r="BH463" s="7"/>
      <c r="BI463" s="7"/>
      <c r="BJ463" s="7"/>
      <c r="BK463" s="7"/>
      <c r="BL463" s="7"/>
      <c r="BN463" s="74"/>
    </row>
    <row r="464" spans="1:66" s="16" customFormat="1" ht="12" customHeight="1" x14ac:dyDescent="0.25">
      <c r="A464" s="122">
        <v>18601013</v>
      </c>
      <c r="B464" s="87" t="str">
        <f t="shared" si="402"/>
        <v>18601013</v>
      </c>
      <c r="C464" s="74" t="s">
        <v>831</v>
      </c>
      <c r="D464" s="89" t="s">
        <v>1276</v>
      </c>
      <c r="E464" s="89"/>
      <c r="F464" s="74"/>
      <c r="G464" s="89"/>
      <c r="H464" s="75">
        <v>71068.98</v>
      </c>
      <c r="I464" s="75">
        <v>69728.06</v>
      </c>
      <c r="J464" s="75">
        <v>68387.14</v>
      </c>
      <c r="K464" s="75">
        <v>67046.22</v>
      </c>
      <c r="L464" s="75">
        <v>65705.3</v>
      </c>
      <c r="M464" s="75">
        <v>64364.38</v>
      </c>
      <c r="N464" s="75">
        <v>63067.26</v>
      </c>
      <c r="O464" s="75">
        <v>61726.34</v>
      </c>
      <c r="P464" s="75">
        <v>60385.42</v>
      </c>
      <c r="Q464" s="75">
        <v>59044.5</v>
      </c>
      <c r="R464" s="75">
        <v>57703.58</v>
      </c>
      <c r="S464" s="75">
        <v>56362.66</v>
      </c>
      <c r="T464" s="75">
        <v>55021.74</v>
      </c>
      <c r="U464" s="75"/>
      <c r="V464" s="75">
        <f t="shared" si="461"/>
        <v>63047.185000000005</v>
      </c>
      <c r="W464" s="81"/>
      <c r="X464" s="80"/>
      <c r="Y464" s="92">
        <f t="shared" si="498"/>
        <v>55021.74</v>
      </c>
      <c r="Z464" s="319">
        <f t="shared" si="498"/>
        <v>0</v>
      </c>
      <c r="AA464" s="319">
        <f t="shared" si="498"/>
        <v>0</v>
      </c>
      <c r="AB464" s="320">
        <f t="shared" si="462"/>
        <v>0</v>
      </c>
      <c r="AC464" s="309">
        <f t="shared" si="463"/>
        <v>0</v>
      </c>
      <c r="AD464" s="319">
        <f t="shared" si="486"/>
        <v>0</v>
      </c>
      <c r="AE464" s="326">
        <f t="shared" si="471"/>
        <v>0</v>
      </c>
      <c r="AF464" s="320">
        <f t="shared" si="472"/>
        <v>0</v>
      </c>
      <c r="AG464" s="173">
        <f t="shared" si="464"/>
        <v>0</v>
      </c>
      <c r="AH464" s="309">
        <f t="shared" si="465"/>
        <v>0</v>
      </c>
      <c r="AI464" s="318">
        <f t="shared" si="501"/>
        <v>63047.185000000005</v>
      </c>
      <c r="AJ464" s="319">
        <f t="shared" si="501"/>
        <v>0</v>
      </c>
      <c r="AK464" s="319">
        <f t="shared" si="501"/>
        <v>0</v>
      </c>
      <c r="AL464" s="320">
        <f t="shared" si="466"/>
        <v>0</v>
      </c>
      <c r="AM464" s="309">
        <f t="shared" si="467"/>
        <v>0</v>
      </c>
      <c r="AN464" s="319">
        <f t="shared" si="473"/>
        <v>0</v>
      </c>
      <c r="AO464" s="319">
        <f t="shared" si="474"/>
        <v>0</v>
      </c>
      <c r="AP464" s="319">
        <f t="shared" si="468"/>
        <v>0</v>
      </c>
      <c r="AQ464" s="173">
        <f t="shared" si="499"/>
        <v>0</v>
      </c>
      <c r="AR464" s="309">
        <f t="shared" si="469"/>
        <v>0</v>
      </c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 s="7"/>
      <c r="BH464" s="7"/>
      <c r="BI464" s="7"/>
      <c r="BJ464" s="7"/>
      <c r="BK464" s="7"/>
      <c r="BL464" s="7"/>
      <c r="BN464" s="74"/>
    </row>
    <row r="465" spans="1:66" s="16" customFormat="1" ht="12" customHeight="1" x14ac:dyDescent="0.25">
      <c r="A465" s="189">
        <v>18601061</v>
      </c>
      <c r="B465" s="184" t="str">
        <f t="shared" si="402"/>
        <v>18601061</v>
      </c>
      <c r="C465" s="203" t="s">
        <v>1336</v>
      </c>
      <c r="D465" s="179" t="s">
        <v>158</v>
      </c>
      <c r="E465" s="179"/>
      <c r="F465" s="185">
        <v>44121</v>
      </c>
      <c r="G465" s="179"/>
      <c r="H465" s="181"/>
      <c r="I465" s="181"/>
      <c r="J465" s="181"/>
      <c r="K465" s="181"/>
      <c r="L465" s="181">
        <v>38696.269999999997</v>
      </c>
      <c r="M465" s="181">
        <v>107243.96</v>
      </c>
      <c r="N465" s="181">
        <v>173775.54</v>
      </c>
      <c r="O465" s="181">
        <v>238291.01</v>
      </c>
      <c r="P465" s="181">
        <v>300790.37</v>
      </c>
      <c r="Q465" s="181">
        <v>361273.62</v>
      </c>
      <c r="R465" s="181">
        <v>419740.76</v>
      </c>
      <c r="S465" s="181">
        <v>476191.8</v>
      </c>
      <c r="T465" s="181">
        <v>530626.73</v>
      </c>
      <c r="U465" s="181"/>
      <c r="V465" s="181">
        <f t="shared" ref="V465:V470" si="521">(H465+T465+SUM(I465:S465)*2)/24</f>
        <v>198443.0579166667</v>
      </c>
      <c r="W465" s="204"/>
      <c r="X465" s="226"/>
      <c r="Y465" s="409">
        <f t="shared" si="498"/>
        <v>0</v>
      </c>
      <c r="Z465" s="410">
        <f t="shared" si="498"/>
        <v>0</v>
      </c>
      <c r="AA465" s="410">
        <f t="shared" si="498"/>
        <v>0</v>
      </c>
      <c r="AB465" s="411">
        <f t="shared" ref="AB465:AB470" si="522">T465-SUM(Y465:AA465)</f>
        <v>530626.73</v>
      </c>
      <c r="AC465" s="412">
        <f t="shared" ref="AC465:AC470" si="523">T465-SUM(Y465:AA465)-AB465</f>
        <v>0</v>
      </c>
      <c r="AD465" s="410">
        <f t="shared" si="486"/>
        <v>0</v>
      </c>
      <c r="AE465" s="413">
        <f t="shared" si="471"/>
        <v>0</v>
      </c>
      <c r="AF465" s="411">
        <f t="shared" si="472"/>
        <v>530626.73</v>
      </c>
      <c r="AG465" s="414">
        <f t="shared" ref="AG465:AG470" si="524">SUM(AD465:AF465)</f>
        <v>530626.73</v>
      </c>
      <c r="AH465" s="412">
        <f t="shared" ref="AH465:AH470" si="525">AG465-AB465</f>
        <v>0</v>
      </c>
      <c r="AI465" s="415">
        <f t="shared" si="501"/>
        <v>0</v>
      </c>
      <c r="AJ465" s="410">
        <f t="shared" si="501"/>
        <v>0</v>
      </c>
      <c r="AK465" s="410">
        <f t="shared" si="501"/>
        <v>0</v>
      </c>
      <c r="AL465" s="411">
        <f t="shared" ref="AL465:AL470" si="526">V465-SUM(AI465:AK465)</f>
        <v>198443.0579166667</v>
      </c>
      <c r="AM465" s="412">
        <f t="shared" ref="AM465:AM470" si="527">V465-SUM(AI465:AK465)-AL465</f>
        <v>0</v>
      </c>
      <c r="AN465" s="410">
        <f t="shared" si="473"/>
        <v>0</v>
      </c>
      <c r="AO465" s="410">
        <f t="shared" si="474"/>
        <v>0</v>
      </c>
      <c r="AP465" s="410">
        <f t="shared" si="468"/>
        <v>198443.0579166667</v>
      </c>
      <c r="AQ465" s="414">
        <f t="shared" ref="AQ465:AQ470" si="528">SUM(AN465:AP465)</f>
        <v>198443.0579166667</v>
      </c>
      <c r="AR465" s="412">
        <f t="shared" ref="AR465:AR470" si="529">AQ465-AL465</f>
        <v>0</v>
      </c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 s="7"/>
      <c r="BH465" s="7"/>
      <c r="BI465" s="7"/>
      <c r="BJ465" s="7"/>
      <c r="BK465" s="7"/>
      <c r="BL465" s="7"/>
      <c r="BN465" s="74"/>
    </row>
    <row r="466" spans="1:66" s="16" customFormat="1" ht="12" customHeight="1" x14ac:dyDescent="0.25">
      <c r="A466" s="183">
        <v>18601062</v>
      </c>
      <c r="B466" s="184" t="str">
        <f t="shared" si="402"/>
        <v>18601062</v>
      </c>
      <c r="C466" s="203" t="s">
        <v>1337</v>
      </c>
      <c r="D466" s="179" t="s">
        <v>158</v>
      </c>
      <c r="E466" s="179"/>
      <c r="F466" s="185">
        <v>44121</v>
      </c>
      <c r="G466" s="179"/>
      <c r="H466" s="181"/>
      <c r="I466" s="181"/>
      <c r="J466" s="181"/>
      <c r="K466" s="181"/>
      <c r="L466" s="181">
        <v>31513.32</v>
      </c>
      <c r="M466" s="181">
        <v>62126.26</v>
      </c>
      <c r="N466" s="181">
        <v>91838.82</v>
      </c>
      <c r="O466" s="181">
        <v>120651</v>
      </c>
      <c r="P466" s="181">
        <v>148562.79999999999</v>
      </c>
      <c r="Q466" s="181">
        <v>175574.22</v>
      </c>
      <c r="R466" s="181">
        <v>201685.26</v>
      </c>
      <c r="S466" s="181">
        <v>226895.92</v>
      </c>
      <c r="T466" s="181">
        <v>251206.2</v>
      </c>
      <c r="U466" s="181"/>
      <c r="V466" s="181">
        <f t="shared" si="521"/>
        <v>98704.22500000002</v>
      </c>
      <c r="W466" s="204"/>
      <c r="X466" s="226"/>
      <c r="Y466" s="409">
        <f t="shared" si="498"/>
        <v>0</v>
      </c>
      <c r="Z466" s="410">
        <f t="shared" si="498"/>
        <v>0</v>
      </c>
      <c r="AA466" s="410">
        <f t="shared" si="498"/>
        <v>0</v>
      </c>
      <c r="AB466" s="411">
        <f t="shared" si="522"/>
        <v>251206.2</v>
      </c>
      <c r="AC466" s="412">
        <f t="shared" si="523"/>
        <v>0</v>
      </c>
      <c r="AD466" s="410">
        <f t="shared" si="486"/>
        <v>0</v>
      </c>
      <c r="AE466" s="413">
        <f t="shared" si="471"/>
        <v>0</v>
      </c>
      <c r="AF466" s="411">
        <f t="shared" si="472"/>
        <v>251206.2</v>
      </c>
      <c r="AG466" s="414">
        <f t="shared" si="524"/>
        <v>251206.2</v>
      </c>
      <c r="AH466" s="412">
        <f t="shared" si="525"/>
        <v>0</v>
      </c>
      <c r="AI466" s="415">
        <f t="shared" si="501"/>
        <v>0</v>
      </c>
      <c r="AJ466" s="410">
        <f t="shared" si="501"/>
        <v>0</v>
      </c>
      <c r="AK466" s="410">
        <f t="shared" si="501"/>
        <v>0</v>
      </c>
      <c r="AL466" s="411">
        <f t="shared" si="526"/>
        <v>98704.22500000002</v>
      </c>
      <c r="AM466" s="412">
        <f t="shared" si="527"/>
        <v>0</v>
      </c>
      <c r="AN466" s="410">
        <f t="shared" si="473"/>
        <v>0</v>
      </c>
      <c r="AO466" s="410">
        <f t="shared" si="474"/>
        <v>0</v>
      </c>
      <c r="AP466" s="410">
        <f t="shared" si="468"/>
        <v>98704.22500000002</v>
      </c>
      <c r="AQ466" s="414">
        <f t="shared" si="528"/>
        <v>98704.22500000002</v>
      </c>
      <c r="AR466" s="412">
        <f t="shared" si="529"/>
        <v>0</v>
      </c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 s="7"/>
      <c r="BH466" s="7"/>
      <c r="BI466" s="7"/>
      <c r="BJ466" s="7"/>
      <c r="BK466" s="7"/>
      <c r="BL466" s="7"/>
      <c r="BN466" s="74"/>
    </row>
    <row r="467" spans="1:66" s="16" customFormat="1" ht="12" customHeight="1" x14ac:dyDescent="0.25">
      <c r="A467" s="183">
        <v>18601071</v>
      </c>
      <c r="B467" s="184" t="str">
        <f t="shared" si="402"/>
        <v>18601071</v>
      </c>
      <c r="C467" s="203" t="s">
        <v>1338</v>
      </c>
      <c r="D467" s="179" t="s">
        <v>158</v>
      </c>
      <c r="E467" s="179"/>
      <c r="F467" s="185">
        <v>44121</v>
      </c>
      <c r="G467" s="179"/>
      <c r="H467" s="181"/>
      <c r="I467" s="181"/>
      <c r="J467" s="181"/>
      <c r="K467" s="181"/>
      <c r="L467" s="181">
        <v>18543.060000000001</v>
      </c>
      <c r="M467" s="181">
        <v>52356.87</v>
      </c>
      <c r="N467" s="181">
        <v>86170.68</v>
      </c>
      <c r="O467" s="181">
        <v>119984.49</v>
      </c>
      <c r="P467" s="181">
        <v>153798.29999999999</v>
      </c>
      <c r="Q467" s="181">
        <v>187612.11</v>
      </c>
      <c r="R467" s="181">
        <v>221425.92000000001</v>
      </c>
      <c r="S467" s="181">
        <v>255239.73</v>
      </c>
      <c r="T467" s="181">
        <v>289053.53999999998</v>
      </c>
      <c r="U467" s="181"/>
      <c r="V467" s="181">
        <f t="shared" si="521"/>
        <v>103304.82750000001</v>
      </c>
      <c r="W467" s="204"/>
      <c r="X467" s="226"/>
      <c r="Y467" s="409">
        <f t="shared" si="498"/>
        <v>0</v>
      </c>
      <c r="Z467" s="410">
        <f t="shared" si="498"/>
        <v>0</v>
      </c>
      <c r="AA467" s="410">
        <f t="shared" si="498"/>
        <v>0</v>
      </c>
      <c r="AB467" s="411">
        <f t="shared" si="522"/>
        <v>289053.53999999998</v>
      </c>
      <c r="AC467" s="412">
        <f t="shared" si="523"/>
        <v>0</v>
      </c>
      <c r="AD467" s="410">
        <f t="shared" si="486"/>
        <v>0</v>
      </c>
      <c r="AE467" s="413">
        <f t="shared" si="471"/>
        <v>0</v>
      </c>
      <c r="AF467" s="411">
        <f t="shared" si="472"/>
        <v>289053.53999999998</v>
      </c>
      <c r="AG467" s="414">
        <f t="shared" si="524"/>
        <v>289053.53999999998</v>
      </c>
      <c r="AH467" s="412">
        <f t="shared" si="525"/>
        <v>0</v>
      </c>
      <c r="AI467" s="415">
        <f t="shared" si="501"/>
        <v>0</v>
      </c>
      <c r="AJ467" s="410">
        <f t="shared" si="501"/>
        <v>0</v>
      </c>
      <c r="AK467" s="410">
        <f t="shared" si="501"/>
        <v>0</v>
      </c>
      <c r="AL467" s="411">
        <f t="shared" si="526"/>
        <v>103304.82750000001</v>
      </c>
      <c r="AM467" s="412">
        <f t="shared" si="527"/>
        <v>0</v>
      </c>
      <c r="AN467" s="410">
        <f t="shared" si="473"/>
        <v>0</v>
      </c>
      <c r="AO467" s="410">
        <f t="shared" si="474"/>
        <v>0</v>
      </c>
      <c r="AP467" s="410">
        <f t="shared" si="468"/>
        <v>103304.82750000001</v>
      </c>
      <c r="AQ467" s="414">
        <f t="shared" si="528"/>
        <v>103304.82750000001</v>
      </c>
      <c r="AR467" s="412">
        <f t="shared" si="529"/>
        <v>0</v>
      </c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 s="7"/>
      <c r="BH467" s="7"/>
      <c r="BI467" s="7"/>
      <c r="BJ467" s="7"/>
      <c r="BK467" s="7"/>
      <c r="BL467" s="7"/>
      <c r="BN467" s="74"/>
    </row>
    <row r="468" spans="1:66" s="16" customFormat="1" ht="12" customHeight="1" x14ac:dyDescent="0.25">
      <c r="A468" s="183">
        <v>18601072</v>
      </c>
      <c r="B468" s="184" t="str">
        <f t="shared" si="402"/>
        <v>18601072</v>
      </c>
      <c r="C468" s="203" t="s">
        <v>1339</v>
      </c>
      <c r="D468" s="179" t="s">
        <v>158</v>
      </c>
      <c r="E468" s="179"/>
      <c r="F468" s="185">
        <v>44121</v>
      </c>
      <c r="G468" s="179"/>
      <c r="H468" s="181"/>
      <c r="I468" s="181"/>
      <c r="J468" s="181"/>
      <c r="K468" s="181"/>
      <c r="L468" s="181">
        <v>13704.42</v>
      </c>
      <c r="M468" s="181">
        <v>27408.84</v>
      </c>
      <c r="N468" s="181">
        <v>41113.26</v>
      </c>
      <c r="O468" s="181">
        <v>54817.68</v>
      </c>
      <c r="P468" s="181">
        <v>68522.100000000006</v>
      </c>
      <c r="Q468" s="181">
        <v>82226.52</v>
      </c>
      <c r="R468" s="181">
        <v>95930.94</v>
      </c>
      <c r="S468" s="181">
        <v>109635.36</v>
      </c>
      <c r="T468" s="181">
        <v>123339.78</v>
      </c>
      <c r="U468" s="181"/>
      <c r="V468" s="181">
        <f t="shared" si="521"/>
        <v>46252.417500000003</v>
      </c>
      <c r="W468" s="204"/>
      <c r="X468" s="226"/>
      <c r="Y468" s="409">
        <f t="shared" si="498"/>
        <v>0</v>
      </c>
      <c r="Z468" s="410">
        <f t="shared" si="498"/>
        <v>0</v>
      </c>
      <c r="AA468" s="410">
        <f t="shared" si="498"/>
        <v>0</v>
      </c>
      <c r="AB468" s="411">
        <f t="shared" si="522"/>
        <v>123339.78</v>
      </c>
      <c r="AC468" s="412">
        <f t="shared" si="523"/>
        <v>0</v>
      </c>
      <c r="AD468" s="410">
        <f t="shared" si="486"/>
        <v>0</v>
      </c>
      <c r="AE468" s="413">
        <f t="shared" si="471"/>
        <v>0</v>
      </c>
      <c r="AF468" s="411">
        <f t="shared" si="472"/>
        <v>123339.78</v>
      </c>
      <c r="AG468" s="414">
        <f t="shared" si="524"/>
        <v>123339.78</v>
      </c>
      <c r="AH468" s="412">
        <f t="shared" si="525"/>
        <v>0</v>
      </c>
      <c r="AI468" s="415">
        <f t="shared" si="501"/>
        <v>0</v>
      </c>
      <c r="AJ468" s="410">
        <f t="shared" si="501"/>
        <v>0</v>
      </c>
      <c r="AK468" s="410">
        <f t="shared" si="501"/>
        <v>0</v>
      </c>
      <c r="AL468" s="411">
        <f t="shared" si="526"/>
        <v>46252.417500000003</v>
      </c>
      <c r="AM468" s="412">
        <f t="shared" si="527"/>
        <v>0</v>
      </c>
      <c r="AN468" s="410">
        <f t="shared" si="473"/>
        <v>0</v>
      </c>
      <c r="AO468" s="410">
        <f t="shared" si="474"/>
        <v>0</v>
      </c>
      <c r="AP468" s="410">
        <f t="shared" si="468"/>
        <v>46252.417500000003</v>
      </c>
      <c r="AQ468" s="414">
        <f t="shared" si="528"/>
        <v>46252.417500000003</v>
      </c>
      <c r="AR468" s="412">
        <f t="shared" si="529"/>
        <v>0</v>
      </c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 s="7"/>
      <c r="BH468" s="7"/>
      <c r="BI468" s="7"/>
      <c r="BJ468" s="7"/>
      <c r="BK468" s="7"/>
      <c r="BL468" s="7"/>
      <c r="BN468" s="74"/>
    </row>
    <row r="469" spans="1:66" s="16" customFormat="1" ht="12" customHeight="1" x14ac:dyDescent="0.25">
      <c r="A469" s="183">
        <v>18601081</v>
      </c>
      <c r="B469" s="184" t="str">
        <f t="shared" si="402"/>
        <v>18601081</v>
      </c>
      <c r="C469" s="203" t="s">
        <v>1340</v>
      </c>
      <c r="D469" s="179" t="s">
        <v>158</v>
      </c>
      <c r="E469" s="179"/>
      <c r="F469" s="185">
        <v>44121</v>
      </c>
      <c r="G469" s="179"/>
      <c r="H469" s="181"/>
      <c r="I469" s="181"/>
      <c r="J469" s="181"/>
      <c r="K469" s="181"/>
      <c r="L469" s="181">
        <v>4754.59</v>
      </c>
      <c r="M469" s="181">
        <v>13424.72</v>
      </c>
      <c r="N469" s="181">
        <v>22094.85</v>
      </c>
      <c r="O469" s="181">
        <v>30764.98</v>
      </c>
      <c r="P469" s="181">
        <v>39435.11</v>
      </c>
      <c r="Q469" s="181">
        <v>48105.24</v>
      </c>
      <c r="R469" s="181">
        <v>56775.37</v>
      </c>
      <c r="S469" s="181">
        <v>65445.5</v>
      </c>
      <c r="T469" s="181">
        <v>74115.63</v>
      </c>
      <c r="U469" s="181"/>
      <c r="V469" s="181">
        <f t="shared" si="521"/>
        <v>26488.181249999998</v>
      </c>
      <c r="W469" s="204"/>
      <c r="X469" s="226"/>
      <c r="Y469" s="409">
        <f t="shared" si="498"/>
        <v>0</v>
      </c>
      <c r="Z469" s="410">
        <f t="shared" si="498"/>
        <v>0</v>
      </c>
      <c r="AA469" s="410">
        <f t="shared" si="498"/>
        <v>0</v>
      </c>
      <c r="AB469" s="411">
        <f t="shared" si="522"/>
        <v>74115.63</v>
      </c>
      <c r="AC469" s="412">
        <f t="shared" si="523"/>
        <v>0</v>
      </c>
      <c r="AD469" s="410">
        <f t="shared" si="486"/>
        <v>0</v>
      </c>
      <c r="AE469" s="413">
        <f t="shared" si="471"/>
        <v>0</v>
      </c>
      <c r="AF469" s="411">
        <f t="shared" si="472"/>
        <v>74115.63</v>
      </c>
      <c r="AG469" s="414">
        <f t="shared" si="524"/>
        <v>74115.63</v>
      </c>
      <c r="AH469" s="412">
        <f t="shared" si="525"/>
        <v>0</v>
      </c>
      <c r="AI469" s="415">
        <f t="shared" si="501"/>
        <v>0</v>
      </c>
      <c r="AJ469" s="410">
        <f t="shared" si="501"/>
        <v>0</v>
      </c>
      <c r="AK469" s="410">
        <f t="shared" si="501"/>
        <v>0</v>
      </c>
      <c r="AL469" s="411">
        <f t="shared" si="526"/>
        <v>26488.181249999998</v>
      </c>
      <c r="AM469" s="412">
        <f t="shared" si="527"/>
        <v>0</v>
      </c>
      <c r="AN469" s="410">
        <f t="shared" si="473"/>
        <v>0</v>
      </c>
      <c r="AO469" s="410">
        <f t="shared" si="474"/>
        <v>0</v>
      </c>
      <c r="AP469" s="410">
        <f t="shared" si="468"/>
        <v>26488.181249999998</v>
      </c>
      <c r="AQ469" s="414">
        <f t="shared" si="528"/>
        <v>26488.181249999998</v>
      </c>
      <c r="AR469" s="412">
        <f t="shared" si="529"/>
        <v>0</v>
      </c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 s="7"/>
      <c r="BH469" s="7"/>
      <c r="BI469" s="7"/>
      <c r="BJ469" s="7"/>
      <c r="BK469" s="7"/>
      <c r="BL469" s="7"/>
      <c r="BN469" s="74"/>
    </row>
    <row r="470" spans="1:66" s="16" customFormat="1" ht="12" customHeight="1" x14ac:dyDescent="0.25">
      <c r="A470" s="183">
        <v>18601082</v>
      </c>
      <c r="B470" s="184" t="str">
        <f t="shared" si="402"/>
        <v>18601082</v>
      </c>
      <c r="C470" s="203" t="s">
        <v>1341</v>
      </c>
      <c r="D470" s="179" t="s">
        <v>158</v>
      </c>
      <c r="E470" s="179"/>
      <c r="F470" s="185">
        <v>44121</v>
      </c>
      <c r="G470" s="179"/>
      <c r="H470" s="181"/>
      <c r="I470" s="181"/>
      <c r="J470" s="181"/>
      <c r="K470" s="181"/>
      <c r="L470" s="181">
        <v>3513.92</v>
      </c>
      <c r="M470" s="181">
        <v>7027.84</v>
      </c>
      <c r="N470" s="181">
        <v>10541.76</v>
      </c>
      <c r="O470" s="181">
        <v>14055.68</v>
      </c>
      <c r="P470" s="181">
        <v>17569.599999999999</v>
      </c>
      <c r="Q470" s="181">
        <v>21083.52</v>
      </c>
      <c r="R470" s="181">
        <v>24597.439999999999</v>
      </c>
      <c r="S470" s="181">
        <v>28111.360000000001</v>
      </c>
      <c r="T470" s="181">
        <v>31625.279999999999</v>
      </c>
      <c r="U470" s="181"/>
      <c r="V470" s="181">
        <f t="shared" si="521"/>
        <v>11859.480000000001</v>
      </c>
      <c r="W470" s="204"/>
      <c r="X470" s="226"/>
      <c r="Y470" s="409">
        <f t="shared" si="498"/>
        <v>0</v>
      </c>
      <c r="Z470" s="410">
        <f t="shared" si="498"/>
        <v>0</v>
      </c>
      <c r="AA470" s="410">
        <f t="shared" si="498"/>
        <v>0</v>
      </c>
      <c r="AB470" s="411">
        <f t="shared" si="522"/>
        <v>31625.279999999999</v>
      </c>
      <c r="AC470" s="412">
        <f t="shared" si="523"/>
        <v>0</v>
      </c>
      <c r="AD470" s="410">
        <f t="shared" si="486"/>
        <v>0</v>
      </c>
      <c r="AE470" s="413">
        <f t="shared" si="471"/>
        <v>0</v>
      </c>
      <c r="AF470" s="411">
        <f t="shared" si="472"/>
        <v>31625.279999999999</v>
      </c>
      <c r="AG470" s="414">
        <f t="shared" si="524"/>
        <v>31625.279999999999</v>
      </c>
      <c r="AH470" s="412">
        <f t="shared" si="525"/>
        <v>0</v>
      </c>
      <c r="AI470" s="415">
        <f t="shared" si="501"/>
        <v>0</v>
      </c>
      <c r="AJ470" s="410">
        <f t="shared" si="501"/>
        <v>0</v>
      </c>
      <c r="AK470" s="410">
        <f t="shared" si="501"/>
        <v>0</v>
      </c>
      <c r="AL470" s="411">
        <f t="shared" si="526"/>
        <v>11859.480000000001</v>
      </c>
      <c r="AM470" s="412">
        <f t="shared" si="527"/>
        <v>0</v>
      </c>
      <c r="AN470" s="410">
        <f t="shared" si="473"/>
        <v>0</v>
      </c>
      <c r="AO470" s="410">
        <f t="shared" si="474"/>
        <v>0</v>
      </c>
      <c r="AP470" s="410">
        <f t="shared" si="468"/>
        <v>11859.480000000001</v>
      </c>
      <c r="AQ470" s="414">
        <f t="shared" si="528"/>
        <v>11859.480000000001</v>
      </c>
      <c r="AR470" s="412">
        <f t="shared" si="529"/>
        <v>0</v>
      </c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 s="7"/>
      <c r="BH470" s="7"/>
      <c r="BI470" s="7"/>
      <c r="BJ470" s="7"/>
      <c r="BK470" s="7"/>
      <c r="BL470" s="7"/>
      <c r="BN470" s="74"/>
    </row>
    <row r="471" spans="1:66" s="16" customFormat="1" ht="12" customHeight="1" x14ac:dyDescent="0.25">
      <c r="A471" s="183">
        <v>18601091</v>
      </c>
      <c r="B471" s="184" t="str">
        <f t="shared" si="402"/>
        <v>18601091</v>
      </c>
      <c r="C471" s="203" t="s">
        <v>1342</v>
      </c>
      <c r="D471" s="179" t="s">
        <v>158</v>
      </c>
      <c r="E471" s="179"/>
      <c r="F471" s="185">
        <v>44105</v>
      </c>
      <c r="G471" s="179"/>
      <c r="H471" s="181"/>
      <c r="I471" s="181"/>
      <c r="J471" s="181"/>
      <c r="K471" s="181"/>
      <c r="L471" s="181">
        <v>-24906032.100000001</v>
      </c>
      <c r="M471" s="181">
        <v>-25498983.039999999</v>
      </c>
      <c r="N471" s="181">
        <v>-34720296.130000003</v>
      </c>
      <c r="O471" s="181">
        <v>-34834948.009999998</v>
      </c>
      <c r="P471" s="181">
        <v>-35158616.299999997</v>
      </c>
      <c r="Q471" s="181">
        <v>-35388843.740000002</v>
      </c>
      <c r="R471" s="181">
        <v>-36306507.18</v>
      </c>
      <c r="S471" s="181">
        <v>-34570379.5</v>
      </c>
      <c r="T471" s="181">
        <v>-34889331.100000001</v>
      </c>
      <c r="U471" s="181"/>
      <c r="V471" s="181">
        <f t="shared" ref="V471" si="530">(H471+T471+SUM(I471:S471)*2)/24</f>
        <v>-23235772.629166666</v>
      </c>
      <c r="W471" s="204"/>
      <c r="X471" s="226"/>
      <c r="Y471" s="409">
        <f t="shared" si="498"/>
        <v>0</v>
      </c>
      <c r="Z471" s="410">
        <f t="shared" si="498"/>
        <v>0</v>
      </c>
      <c r="AA471" s="410">
        <f t="shared" si="498"/>
        <v>0</v>
      </c>
      <c r="AB471" s="411">
        <f t="shared" ref="AB471" si="531">T471-SUM(Y471:AA471)</f>
        <v>-34889331.100000001</v>
      </c>
      <c r="AC471" s="412">
        <f t="shared" ref="AC471" si="532">T471-SUM(Y471:AA471)-AB471</f>
        <v>0</v>
      </c>
      <c r="AD471" s="410">
        <f t="shared" si="486"/>
        <v>0</v>
      </c>
      <c r="AE471" s="413">
        <f t="shared" si="471"/>
        <v>0</v>
      </c>
      <c r="AF471" s="411">
        <f t="shared" si="472"/>
        <v>-34889331.100000001</v>
      </c>
      <c r="AG471" s="414">
        <f t="shared" ref="AG471" si="533">SUM(AD471:AF471)</f>
        <v>-34889331.100000001</v>
      </c>
      <c r="AH471" s="412">
        <f t="shared" ref="AH471" si="534">AG471-AB471</f>
        <v>0</v>
      </c>
      <c r="AI471" s="415">
        <f t="shared" si="501"/>
        <v>0</v>
      </c>
      <c r="AJ471" s="410">
        <f t="shared" si="501"/>
        <v>0</v>
      </c>
      <c r="AK471" s="410">
        <f t="shared" si="501"/>
        <v>0</v>
      </c>
      <c r="AL471" s="411">
        <f t="shared" ref="AL471" si="535">V471-SUM(AI471:AK471)</f>
        <v>-23235772.629166666</v>
      </c>
      <c r="AM471" s="412">
        <f t="shared" ref="AM471" si="536">V471-SUM(AI471:AK471)-AL471</f>
        <v>0</v>
      </c>
      <c r="AN471" s="410">
        <f t="shared" si="473"/>
        <v>0</v>
      </c>
      <c r="AO471" s="410">
        <f t="shared" si="474"/>
        <v>0</v>
      </c>
      <c r="AP471" s="410">
        <f t="shared" si="468"/>
        <v>-23235772.629166666</v>
      </c>
      <c r="AQ471" s="414">
        <f t="shared" ref="AQ471" si="537">SUM(AN471:AP471)</f>
        <v>-23235772.629166666</v>
      </c>
      <c r="AR471" s="412">
        <f t="shared" ref="AR471" si="538">AQ471-AL471</f>
        <v>0</v>
      </c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 s="7"/>
      <c r="BH471" s="7"/>
      <c r="BI471" s="7"/>
      <c r="BJ471" s="7"/>
      <c r="BK471" s="7"/>
      <c r="BL471" s="7"/>
      <c r="BN471" s="74"/>
    </row>
    <row r="472" spans="1:66" s="16" customFormat="1" ht="12" customHeight="1" x14ac:dyDescent="0.25">
      <c r="A472" s="183">
        <v>18601092</v>
      </c>
      <c r="B472" s="184" t="str">
        <f t="shared" si="402"/>
        <v>18601092</v>
      </c>
      <c r="C472" s="203" t="s">
        <v>1343</v>
      </c>
      <c r="D472" s="179" t="s">
        <v>158</v>
      </c>
      <c r="E472" s="179"/>
      <c r="F472" s="185">
        <v>44121</v>
      </c>
      <c r="G472" s="179"/>
      <c r="H472" s="181"/>
      <c r="I472" s="181"/>
      <c r="J472" s="181"/>
      <c r="K472" s="181"/>
      <c r="L472" s="181">
        <v>862582</v>
      </c>
      <c r="M472" s="181">
        <v>2006004</v>
      </c>
      <c r="N472" s="181">
        <v>2006004</v>
      </c>
      <c r="O472" s="181">
        <v>2006004</v>
      </c>
      <c r="P472" s="181">
        <v>2006004</v>
      </c>
      <c r="Q472" s="181">
        <v>2006004</v>
      </c>
      <c r="R472" s="181">
        <v>2006004</v>
      </c>
      <c r="S472" s="181">
        <v>2006004</v>
      </c>
      <c r="T472" s="181">
        <v>2006004</v>
      </c>
      <c r="U472" s="181"/>
      <c r="V472" s="181">
        <f t="shared" ref="V472" si="539">(H472+T472+SUM(I472:S472)*2)/24</f>
        <v>1325634.3333333333</v>
      </c>
      <c r="W472" s="204"/>
      <c r="X472" s="226"/>
      <c r="Y472" s="409">
        <f t="shared" si="498"/>
        <v>0</v>
      </c>
      <c r="Z472" s="410">
        <f t="shared" si="498"/>
        <v>0</v>
      </c>
      <c r="AA472" s="410">
        <f t="shared" si="498"/>
        <v>0</v>
      </c>
      <c r="AB472" s="411">
        <f t="shared" ref="AB472" si="540">T472-SUM(Y472:AA472)</f>
        <v>2006004</v>
      </c>
      <c r="AC472" s="412">
        <f t="shared" ref="AC472" si="541">T472-SUM(Y472:AA472)-AB472</f>
        <v>0</v>
      </c>
      <c r="AD472" s="410">
        <f t="shared" si="486"/>
        <v>0</v>
      </c>
      <c r="AE472" s="413">
        <f t="shared" si="471"/>
        <v>0</v>
      </c>
      <c r="AF472" s="411">
        <f t="shared" si="472"/>
        <v>2006004</v>
      </c>
      <c r="AG472" s="414">
        <f t="shared" ref="AG472" si="542">SUM(AD472:AF472)</f>
        <v>2006004</v>
      </c>
      <c r="AH472" s="412">
        <f t="shared" ref="AH472" si="543">AG472-AB472</f>
        <v>0</v>
      </c>
      <c r="AI472" s="415">
        <f t="shared" si="501"/>
        <v>0</v>
      </c>
      <c r="AJ472" s="410">
        <f t="shared" si="501"/>
        <v>0</v>
      </c>
      <c r="AK472" s="410">
        <f t="shared" si="501"/>
        <v>0</v>
      </c>
      <c r="AL472" s="411">
        <f t="shared" ref="AL472" si="544">V472-SUM(AI472:AK472)</f>
        <v>1325634.3333333333</v>
      </c>
      <c r="AM472" s="412">
        <f t="shared" ref="AM472" si="545">V472-SUM(AI472:AK472)-AL472</f>
        <v>0</v>
      </c>
      <c r="AN472" s="410">
        <f t="shared" si="473"/>
        <v>0</v>
      </c>
      <c r="AO472" s="410">
        <f t="shared" si="474"/>
        <v>0</v>
      </c>
      <c r="AP472" s="410">
        <f t="shared" si="468"/>
        <v>1325634.3333333333</v>
      </c>
      <c r="AQ472" s="414">
        <f t="shared" ref="AQ472" si="546">SUM(AN472:AP472)</f>
        <v>1325634.3333333333</v>
      </c>
      <c r="AR472" s="412">
        <f t="shared" ref="AR472" si="547">AQ472-AL472</f>
        <v>0</v>
      </c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 s="7"/>
      <c r="BH472" s="7"/>
      <c r="BI472" s="7"/>
      <c r="BJ472" s="7"/>
      <c r="BK472" s="7"/>
      <c r="BL472" s="7"/>
      <c r="BN472" s="74"/>
    </row>
    <row r="473" spans="1:66" s="16" customFormat="1" ht="12" customHeight="1" x14ac:dyDescent="0.25">
      <c r="A473" s="189">
        <v>18601101</v>
      </c>
      <c r="B473" s="184" t="str">
        <f t="shared" si="402"/>
        <v>18601101</v>
      </c>
      <c r="C473" s="203" t="s">
        <v>1344</v>
      </c>
      <c r="D473" s="179" t="s">
        <v>158</v>
      </c>
      <c r="E473" s="179"/>
      <c r="F473" s="185">
        <v>44105</v>
      </c>
      <c r="G473" s="179"/>
      <c r="H473" s="181"/>
      <c r="I473" s="181"/>
      <c r="J473" s="181"/>
      <c r="K473" s="181"/>
      <c r="L473" s="181">
        <v>-16832405.969999999</v>
      </c>
      <c r="M473" s="181">
        <v>-16922363.260000002</v>
      </c>
      <c r="N473" s="181">
        <v>-17813406.780000001</v>
      </c>
      <c r="O473" s="181">
        <v>-17949075.100000001</v>
      </c>
      <c r="P473" s="181">
        <v>-18070638.52</v>
      </c>
      <c r="Q473" s="181">
        <v>-18181258.699999999</v>
      </c>
      <c r="R473" s="181">
        <v>-19035354.149999999</v>
      </c>
      <c r="S473" s="181">
        <v>-19582287.010000002</v>
      </c>
      <c r="T473" s="181">
        <v>-20095322.890000001</v>
      </c>
      <c r="U473" s="181"/>
      <c r="V473" s="181">
        <f t="shared" ref="V473" si="548">(H473+T473+SUM(I473:S473)*2)/24</f>
        <v>-12869537.577916667</v>
      </c>
      <c r="W473" s="204"/>
      <c r="X473" s="226"/>
      <c r="Y473" s="409">
        <f t="shared" si="498"/>
        <v>0</v>
      </c>
      <c r="Z473" s="410">
        <f t="shared" si="498"/>
        <v>0</v>
      </c>
      <c r="AA473" s="410">
        <f t="shared" si="498"/>
        <v>0</v>
      </c>
      <c r="AB473" s="411">
        <f t="shared" ref="AB473" si="549">T473-SUM(Y473:AA473)</f>
        <v>-20095322.890000001</v>
      </c>
      <c r="AC473" s="412">
        <f t="shared" ref="AC473" si="550">T473-SUM(Y473:AA473)-AB473</f>
        <v>0</v>
      </c>
      <c r="AD473" s="410">
        <f t="shared" si="486"/>
        <v>0</v>
      </c>
      <c r="AE473" s="413">
        <f t="shared" si="471"/>
        <v>0</v>
      </c>
      <c r="AF473" s="411">
        <f t="shared" si="472"/>
        <v>-20095322.890000001</v>
      </c>
      <c r="AG473" s="414">
        <f t="shared" ref="AG473" si="551">SUM(AD473:AF473)</f>
        <v>-20095322.890000001</v>
      </c>
      <c r="AH473" s="412">
        <f t="shared" ref="AH473" si="552">AG473-AB473</f>
        <v>0</v>
      </c>
      <c r="AI473" s="415">
        <f t="shared" si="501"/>
        <v>0</v>
      </c>
      <c r="AJ473" s="410">
        <f t="shared" si="501"/>
        <v>0</v>
      </c>
      <c r="AK473" s="410">
        <f t="shared" si="501"/>
        <v>0</v>
      </c>
      <c r="AL473" s="411">
        <f t="shared" ref="AL473" si="553">V473-SUM(AI473:AK473)</f>
        <v>-12869537.577916667</v>
      </c>
      <c r="AM473" s="412">
        <f t="shared" ref="AM473" si="554">V473-SUM(AI473:AK473)-AL473</f>
        <v>0</v>
      </c>
      <c r="AN473" s="410">
        <f t="shared" si="473"/>
        <v>0</v>
      </c>
      <c r="AO473" s="410">
        <f t="shared" si="474"/>
        <v>0</v>
      </c>
      <c r="AP473" s="410">
        <f t="shared" si="468"/>
        <v>-12869537.577916667</v>
      </c>
      <c r="AQ473" s="414">
        <f t="shared" ref="AQ473" si="555">SUM(AN473:AP473)</f>
        <v>-12869537.577916667</v>
      </c>
      <c r="AR473" s="412">
        <f t="shared" ref="AR473" si="556">AQ473-AL473</f>
        <v>0</v>
      </c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 s="7"/>
      <c r="BH473" s="7"/>
      <c r="BI473" s="7"/>
      <c r="BJ473" s="7"/>
      <c r="BK473" s="7"/>
      <c r="BL473" s="7"/>
      <c r="BN473" s="74"/>
    </row>
    <row r="474" spans="1:66" s="16" customFormat="1" ht="12" customHeight="1" x14ac:dyDescent="0.25">
      <c r="A474" s="189">
        <v>18601102</v>
      </c>
      <c r="B474" s="184" t="str">
        <f t="shared" si="402"/>
        <v>18601102</v>
      </c>
      <c r="C474" s="203" t="s">
        <v>1345</v>
      </c>
      <c r="D474" s="179" t="s">
        <v>158</v>
      </c>
      <c r="E474" s="179"/>
      <c r="F474" s="185">
        <v>44105</v>
      </c>
      <c r="G474" s="179"/>
      <c r="H474" s="181"/>
      <c r="I474" s="181"/>
      <c r="J474" s="181"/>
      <c r="K474" s="181"/>
      <c r="L474" s="181">
        <v>2689712</v>
      </c>
      <c r="M474" s="181">
        <v>6255145.0300000003</v>
      </c>
      <c r="N474" s="181">
        <v>6255145.0300000003</v>
      </c>
      <c r="O474" s="181">
        <v>6255145.0300000003</v>
      </c>
      <c r="P474" s="181">
        <v>6255145.0300000003</v>
      </c>
      <c r="Q474" s="181">
        <v>6255145.0300000003</v>
      </c>
      <c r="R474" s="181">
        <v>6255145.0300000003</v>
      </c>
      <c r="S474" s="181">
        <v>6255145.0300000003</v>
      </c>
      <c r="T474" s="181">
        <v>6255145.0300000003</v>
      </c>
      <c r="U474" s="181"/>
      <c r="V474" s="181">
        <f t="shared" ref="V474" si="557">(H474+T474+SUM(I474:S474)*2)/24</f>
        <v>4133608.3104166673</v>
      </c>
      <c r="W474" s="204"/>
      <c r="X474" s="226"/>
      <c r="Y474" s="409">
        <f t="shared" si="498"/>
        <v>0</v>
      </c>
      <c r="Z474" s="410">
        <f t="shared" si="498"/>
        <v>0</v>
      </c>
      <c r="AA474" s="410">
        <f t="shared" si="498"/>
        <v>0</v>
      </c>
      <c r="AB474" s="411">
        <f t="shared" ref="AB474" si="558">T474-SUM(Y474:AA474)</f>
        <v>6255145.0300000003</v>
      </c>
      <c r="AC474" s="412">
        <f t="shared" ref="AC474" si="559">T474-SUM(Y474:AA474)-AB474</f>
        <v>0</v>
      </c>
      <c r="AD474" s="410">
        <f t="shared" si="486"/>
        <v>0</v>
      </c>
      <c r="AE474" s="413">
        <f t="shared" si="471"/>
        <v>0</v>
      </c>
      <c r="AF474" s="411">
        <f t="shared" si="472"/>
        <v>6255145.0300000003</v>
      </c>
      <c r="AG474" s="414">
        <f t="shared" ref="AG474" si="560">SUM(AD474:AF474)</f>
        <v>6255145.0300000003</v>
      </c>
      <c r="AH474" s="412">
        <f t="shared" ref="AH474" si="561">AG474-AB474</f>
        <v>0</v>
      </c>
      <c r="AI474" s="415">
        <f t="shared" si="501"/>
        <v>0</v>
      </c>
      <c r="AJ474" s="410">
        <f t="shared" si="501"/>
        <v>0</v>
      </c>
      <c r="AK474" s="410">
        <f t="shared" si="501"/>
        <v>0</v>
      </c>
      <c r="AL474" s="411">
        <f t="shared" ref="AL474" si="562">V474-SUM(AI474:AK474)</f>
        <v>4133608.3104166673</v>
      </c>
      <c r="AM474" s="412">
        <f t="shared" ref="AM474" si="563">V474-SUM(AI474:AK474)-AL474</f>
        <v>0</v>
      </c>
      <c r="AN474" s="410">
        <f t="shared" si="473"/>
        <v>0</v>
      </c>
      <c r="AO474" s="410">
        <f t="shared" si="474"/>
        <v>0</v>
      </c>
      <c r="AP474" s="410">
        <f t="shared" si="468"/>
        <v>4133608.3104166673</v>
      </c>
      <c r="AQ474" s="414">
        <f t="shared" ref="AQ474" si="564">SUM(AN474:AP474)</f>
        <v>4133608.3104166673</v>
      </c>
      <c r="AR474" s="412">
        <f t="shared" ref="AR474" si="565">AQ474-AL474</f>
        <v>0</v>
      </c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 s="7"/>
      <c r="BH474" s="7"/>
      <c r="BI474" s="7"/>
      <c r="BJ474" s="7"/>
      <c r="BK474" s="7"/>
      <c r="BL474" s="7"/>
      <c r="BN474" s="74"/>
    </row>
    <row r="475" spans="1:66" s="16" customFormat="1" ht="12" customHeight="1" x14ac:dyDescent="0.25">
      <c r="A475" s="189">
        <v>18601112</v>
      </c>
      <c r="B475" s="184" t="str">
        <f t="shared" si="402"/>
        <v>18601112</v>
      </c>
      <c r="C475" s="203" t="s">
        <v>1346</v>
      </c>
      <c r="D475" s="179" t="s">
        <v>158</v>
      </c>
      <c r="E475" s="179"/>
      <c r="F475" s="185">
        <v>44105</v>
      </c>
      <c r="G475" s="179"/>
      <c r="H475" s="181"/>
      <c r="I475" s="181"/>
      <c r="J475" s="181"/>
      <c r="K475" s="181"/>
      <c r="L475" s="181">
        <v>1804831</v>
      </c>
      <c r="M475" s="181">
        <v>4197280.83</v>
      </c>
      <c r="N475" s="181">
        <v>4197280.83</v>
      </c>
      <c r="O475" s="181">
        <v>4197280.83</v>
      </c>
      <c r="P475" s="181">
        <v>4197280.83</v>
      </c>
      <c r="Q475" s="181">
        <v>4197280.83</v>
      </c>
      <c r="R475" s="181">
        <v>4197280.83</v>
      </c>
      <c r="S475" s="181">
        <v>4197280.83</v>
      </c>
      <c r="T475" s="181">
        <v>4197280.83</v>
      </c>
      <c r="U475" s="181"/>
      <c r="V475" s="181">
        <f t="shared" ref="V475" si="566">(H475+T475+SUM(I475:S475)*2)/24</f>
        <v>2773703.1020833328</v>
      </c>
      <c r="W475" s="204"/>
      <c r="X475" s="226"/>
      <c r="Y475" s="409">
        <f t="shared" si="498"/>
        <v>0</v>
      </c>
      <c r="Z475" s="410">
        <f t="shared" si="498"/>
        <v>0</v>
      </c>
      <c r="AA475" s="410">
        <f t="shared" si="498"/>
        <v>0</v>
      </c>
      <c r="AB475" s="411">
        <f t="shared" ref="AB475" si="567">T475-SUM(Y475:AA475)</f>
        <v>4197280.83</v>
      </c>
      <c r="AC475" s="412">
        <f t="shared" ref="AC475" si="568">T475-SUM(Y475:AA475)-AB475</f>
        <v>0</v>
      </c>
      <c r="AD475" s="410">
        <f t="shared" si="486"/>
        <v>0</v>
      </c>
      <c r="AE475" s="413">
        <f t="shared" si="471"/>
        <v>0</v>
      </c>
      <c r="AF475" s="411">
        <f t="shared" si="472"/>
        <v>4197280.83</v>
      </c>
      <c r="AG475" s="414">
        <f t="shared" ref="AG475" si="569">SUM(AD475:AF475)</f>
        <v>4197280.83</v>
      </c>
      <c r="AH475" s="412">
        <f t="shared" ref="AH475" si="570">AG475-AB475</f>
        <v>0</v>
      </c>
      <c r="AI475" s="415">
        <f t="shared" si="501"/>
        <v>0</v>
      </c>
      <c r="AJ475" s="410">
        <f t="shared" si="501"/>
        <v>0</v>
      </c>
      <c r="AK475" s="410">
        <f t="shared" si="501"/>
        <v>0</v>
      </c>
      <c r="AL475" s="411">
        <f t="shared" ref="AL475" si="571">V475-SUM(AI475:AK475)</f>
        <v>2773703.1020833328</v>
      </c>
      <c r="AM475" s="412">
        <f t="shared" ref="AM475" si="572">V475-SUM(AI475:AK475)-AL475</f>
        <v>0</v>
      </c>
      <c r="AN475" s="410">
        <f t="shared" si="473"/>
        <v>0</v>
      </c>
      <c r="AO475" s="410">
        <f t="shared" si="474"/>
        <v>0</v>
      </c>
      <c r="AP475" s="410">
        <f t="shared" si="468"/>
        <v>2773703.1020833328</v>
      </c>
      <c r="AQ475" s="414">
        <f t="shared" ref="AQ475" si="573">SUM(AN475:AP475)</f>
        <v>2773703.1020833328</v>
      </c>
      <c r="AR475" s="412">
        <f t="shared" ref="AR475" si="574">AQ475-AL475</f>
        <v>0</v>
      </c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 s="7"/>
      <c r="BH475" s="7"/>
      <c r="BI475" s="7"/>
      <c r="BJ475" s="7"/>
      <c r="BK475" s="7"/>
      <c r="BL475" s="7"/>
      <c r="BN475" s="74"/>
    </row>
    <row r="476" spans="1:66" s="16" customFormat="1" ht="12" customHeight="1" x14ac:dyDescent="0.25">
      <c r="A476" s="189">
        <v>18601122</v>
      </c>
      <c r="B476" s="184" t="str">
        <f t="shared" si="402"/>
        <v>18601122</v>
      </c>
      <c r="C476" s="203" t="s">
        <v>1347</v>
      </c>
      <c r="D476" s="179" t="s">
        <v>1276</v>
      </c>
      <c r="E476" s="179"/>
      <c r="F476" s="185">
        <v>44105</v>
      </c>
      <c r="G476" s="179"/>
      <c r="H476" s="181"/>
      <c r="I476" s="181"/>
      <c r="J476" s="181"/>
      <c r="K476" s="181"/>
      <c r="L476" s="181">
        <v>59619</v>
      </c>
      <c r="M476" s="181">
        <v>119238</v>
      </c>
      <c r="N476" s="181">
        <v>178857</v>
      </c>
      <c r="O476" s="181">
        <v>238476</v>
      </c>
      <c r="P476" s="181">
        <v>298095</v>
      </c>
      <c r="Q476" s="181">
        <v>357714</v>
      </c>
      <c r="R476" s="181">
        <v>417333</v>
      </c>
      <c r="S476" s="181">
        <v>476952</v>
      </c>
      <c r="T476" s="181">
        <v>536571</v>
      </c>
      <c r="U476" s="181"/>
      <c r="V476" s="181">
        <f t="shared" ref="V476:V477" si="575">(H476+T476+SUM(I476:S476)*2)/24</f>
        <v>201214.125</v>
      </c>
      <c r="W476" s="204"/>
      <c r="X476" s="226"/>
      <c r="Y476" s="409">
        <f t="shared" si="498"/>
        <v>536571</v>
      </c>
      <c r="Z476" s="410">
        <f t="shared" si="498"/>
        <v>0</v>
      </c>
      <c r="AA476" s="410">
        <f t="shared" si="498"/>
        <v>0</v>
      </c>
      <c r="AB476" s="411">
        <f t="shared" ref="AB476:AB477" si="576">T476-SUM(Y476:AA476)</f>
        <v>0</v>
      </c>
      <c r="AC476" s="412">
        <f t="shared" ref="AC476:AC477" si="577">T476-SUM(Y476:AA476)-AB476</f>
        <v>0</v>
      </c>
      <c r="AD476" s="410">
        <f t="shared" si="486"/>
        <v>0</v>
      </c>
      <c r="AE476" s="413">
        <f t="shared" si="471"/>
        <v>0</v>
      </c>
      <c r="AF476" s="411">
        <f t="shared" si="472"/>
        <v>0</v>
      </c>
      <c r="AG476" s="414">
        <f t="shared" ref="AG476:AG477" si="578">SUM(AD476:AF476)</f>
        <v>0</v>
      </c>
      <c r="AH476" s="412">
        <f t="shared" ref="AH476:AH477" si="579">AG476-AB476</f>
        <v>0</v>
      </c>
      <c r="AI476" s="415">
        <f t="shared" si="501"/>
        <v>201214.125</v>
      </c>
      <c r="AJ476" s="410">
        <f t="shared" si="501"/>
        <v>0</v>
      </c>
      <c r="AK476" s="410">
        <f t="shared" si="501"/>
        <v>0</v>
      </c>
      <c r="AL476" s="411">
        <f t="shared" ref="AL476:AL477" si="580">V476-SUM(AI476:AK476)</f>
        <v>0</v>
      </c>
      <c r="AM476" s="412">
        <f t="shared" ref="AM476:AM477" si="581">V476-SUM(AI476:AK476)-AL476</f>
        <v>0</v>
      </c>
      <c r="AN476" s="410">
        <f t="shared" si="473"/>
        <v>0</v>
      </c>
      <c r="AO476" s="410">
        <f t="shared" si="474"/>
        <v>0</v>
      </c>
      <c r="AP476" s="410">
        <f t="shared" si="468"/>
        <v>0</v>
      </c>
      <c r="AQ476" s="414">
        <f t="shared" ref="AQ476:AQ477" si="582">SUM(AN476:AP476)</f>
        <v>0</v>
      </c>
      <c r="AR476" s="412">
        <f t="shared" ref="AR476:AR477" si="583">AQ476-AL476</f>
        <v>0</v>
      </c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 s="7"/>
      <c r="BH476" s="7"/>
      <c r="BI476" s="7"/>
      <c r="BJ476" s="7"/>
      <c r="BK476" s="7"/>
      <c r="BL476" s="7"/>
      <c r="BN476" s="74"/>
    </row>
    <row r="477" spans="1:66" s="16" customFormat="1" ht="12" customHeight="1" x14ac:dyDescent="0.25">
      <c r="A477" s="189">
        <v>18601132</v>
      </c>
      <c r="B477" s="184" t="str">
        <f t="shared" si="402"/>
        <v>18601132</v>
      </c>
      <c r="C477" s="203" t="s">
        <v>1348</v>
      </c>
      <c r="D477" s="179" t="s">
        <v>158</v>
      </c>
      <c r="E477" s="179"/>
      <c r="F477" s="185">
        <v>44105</v>
      </c>
      <c r="G477" s="179"/>
      <c r="H477" s="181"/>
      <c r="I477" s="181"/>
      <c r="J477" s="181"/>
      <c r="K477" s="181"/>
      <c r="L477" s="181">
        <v>77139</v>
      </c>
      <c r="M477" s="181">
        <v>358336</v>
      </c>
      <c r="N477" s="181">
        <v>536832</v>
      </c>
      <c r="O477" s="181">
        <v>714888</v>
      </c>
      <c r="P477" s="181">
        <v>892504</v>
      </c>
      <c r="Q477" s="181">
        <v>1069679</v>
      </c>
      <c r="R477" s="181">
        <v>1246414</v>
      </c>
      <c r="S477" s="181">
        <v>1422709</v>
      </c>
      <c r="T477" s="181">
        <v>1598564</v>
      </c>
      <c r="U477" s="181"/>
      <c r="V477" s="181">
        <f t="shared" si="575"/>
        <v>593148.58333333337</v>
      </c>
      <c r="W477" s="204"/>
      <c r="X477" s="226"/>
      <c r="Y477" s="409">
        <f t="shared" si="498"/>
        <v>0</v>
      </c>
      <c r="Z477" s="410">
        <f t="shared" si="498"/>
        <v>0</v>
      </c>
      <c r="AA477" s="410">
        <f t="shared" si="498"/>
        <v>0</v>
      </c>
      <c r="AB477" s="411">
        <f t="shared" si="576"/>
        <v>1598564</v>
      </c>
      <c r="AC477" s="412">
        <f t="shared" si="577"/>
        <v>0</v>
      </c>
      <c r="AD477" s="410">
        <f t="shared" si="486"/>
        <v>0</v>
      </c>
      <c r="AE477" s="413">
        <f t="shared" si="471"/>
        <v>0</v>
      </c>
      <c r="AF477" s="411">
        <f t="shared" si="472"/>
        <v>1598564</v>
      </c>
      <c r="AG477" s="414">
        <f t="shared" si="578"/>
        <v>1598564</v>
      </c>
      <c r="AH477" s="412">
        <f t="shared" si="579"/>
        <v>0</v>
      </c>
      <c r="AI477" s="415">
        <f t="shared" si="501"/>
        <v>0</v>
      </c>
      <c r="AJ477" s="410">
        <f t="shared" si="501"/>
        <v>0</v>
      </c>
      <c r="AK477" s="410">
        <f t="shared" si="501"/>
        <v>0</v>
      </c>
      <c r="AL477" s="411">
        <f t="shared" si="580"/>
        <v>593148.58333333337</v>
      </c>
      <c r="AM477" s="412">
        <f t="shared" si="581"/>
        <v>0</v>
      </c>
      <c r="AN477" s="410">
        <f t="shared" si="473"/>
        <v>0</v>
      </c>
      <c r="AO477" s="410">
        <f t="shared" si="474"/>
        <v>0</v>
      </c>
      <c r="AP477" s="410">
        <f t="shared" si="468"/>
        <v>593148.58333333337</v>
      </c>
      <c r="AQ477" s="414">
        <f t="shared" si="582"/>
        <v>593148.58333333337</v>
      </c>
      <c r="AR477" s="412">
        <f t="shared" si="583"/>
        <v>0</v>
      </c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 s="7"/>
      <c r="BH477" s="7"/>
      <c r="BI477" s="7"/>
      <c r="BJ477" s="7"/>
      <c r="BK477" s="7"/>
      <c r="BL477" s="7"/>
      <c r="BN477" s="74"/>
    </row>
    <row r="478" spans="1:66" s="16" customFormat="1" ht="12" customHeight="1" x14ac:dyDescent="0.25">
      <c r="A478" s="189">
        <v>18602241</v>
      </c>
      <c r="B478" s="184" t="str">
        <f t="shared" si="402"/>
        <v>18602241</v>
      </c>
      <c r="C478" s="203" t="s">
        <v>1176</v>
      </c>
      <c r="D478" s="179" t="s">
        <v>1276</v>
      </c>
      <c r="E478" s="179"/>
      <c r="F478" s="185">
        <v>43617</v>
      </c>
      <c r="G478" s="179"/>
      <c r="H478" s="181">
        <v>2909127.25</v>
      </c>
      <c r="I478" s="181">
        <v>2848520.43</v>
      </c>
      <c r="J478" s="181">
        <v>2787913.61</v>
      </c>
      <c r="K478" s="181">
        <v>2727306.79</v>
      </c>
      <c r="L478" s="181">
        <v>2666699.9700000002</v>
      </c>
      <c r="M478" s="181">
        <v>2606093.15</v>
      </c>
      <c r="N478" s="181">
        <v>2545486.33</v>
      </c>
      <c r="O478" s="181">
        <v>2484879.5099999998</v>
      </c>
      <c r="P478" s="181">
        <v>2424272.69</v>
      </c>
      <c r="Q478" s="181">
        <v>2363665.87</v>
      </c>
      <c r="R478" s="181">
        <v>2303059.0499999998</v>
      </c>
      <c r="S478" s="181">
        <v>2242452.23</v>
      </c>
      <c r="T478" s="181">
        <v>2181845.41</v>
      </c>
      <c r="U478" s="181"/>
      <c r="V478" s="181">
        <f t="shared" si="461"/>
        <v>2545486.33</v>
      </c>
      <c r="W478" s="204"/>
      <c r="X478" s="226"/>
      <c r="Y478" s="409">
        <f t="shared" si="498"/>
        <v>2181845.41</v>
      </c>
      <c r="Z478" s="410">
        <f t="shared" si="498"/>
        <v>0</v>
      </c>
      <c r="AA478" s="410">
        <f t="shared" si="498"/>
        <v>0</v>
      </c>
      <c r="AB478" s="411">
        <f t="shared" si="462"/>
        <v>0</v>
      </c>
      <c r="AC478" s="412">
        <f t="shared" si="463"/>
        <v>0</v>
      </c>
      <c r="AD478" s="410">
        <f t="shared" si="486"/>
        <v>0</v>
      </c>
      <c r="AE478" s="413">
        <f t="shared" si="471"/>
        <v>0</v>
      </c>
      <c r="AF478" s="411">
        <f t="shared" si="472"/>
        <v>0</v>
      </c>
      <c r="AG478" s="414">
        <f t="shared" si="464"/>
        <v>0</v>
      </c>
      <c r="AH478" s="412">
        <f t="shared" si="465"/>
        <v>0</v>
      </c>
      <c r="AI478" s="415">
        <f t="shared" si="501"/>
        <v>2545486.33</v>
      </c>
      <c r="AJ478" s="410">
        <f t="shared" si="501"/>
        <v>0</v>
      </c>
      <c r="AK478" s="410">
        <f t="shared" si="501"/>
        <v>0</v>
      </c>
      <c r="AL478" s="411">
        <f t="shared" si="466"/>
        <v>0</v>
      </c>
      <c r="AM478" s="412">
        <f t="shared" si="467"/>
        <v>0</v>
      </c>
      <c r="AN478" s="410">
        <f t="shared" si="473"/>
        <v>0</v>
      </c>
      <c r="AO478" s="410">
        <f t="shared" si="474"/>
        <v>0</v>
      </c>
      <c r="AP478" s="410">
        <f t="shared" si="468"/>
        <v>0</v>
      </c>
      <c r="AQ478" s="414">
        <f t="shared" ref="AQ478" si="584">SUM(AN478:AP478)</f>
        <v>0</v>
      </c>
      <c r="AR478" s="412">
        <f t="shared" si="469"/>
        <v>0</v>
      </c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 s="7"/>
      <c r="BH478" s="7"/>
      <c r="BI478" s="7"/>
      <c r="BJ478" s="7"/>
      <c r="BK478" s="7"/>
      <c r="BL478" s="7"/>
      <c r="BN478" s="74"/>
    </row>
    <row r="479" spans="1:66" s="16" customFormat="1" ht="12" customHeight="1" x14ac:dyDescent="0.25">
      <c r="A479" s="128">
        <v>18603001</v>
      </c>
      <c r="B479" s="145" t="str">
        <f t="shared" si="402"/>
        <v>18603001</v>
      </c>
      <c r="C479" s="96" t="s">
        <v>934</v>
      </c>
      <c r="D479" s="89" t="s">
        <v>1276</v>
      </c>
      <c r="E479" s="89"/>
      <c r="F479" s="139">
        <v>42811</v>
      </c>
      <c r="G479" s="89"/>
      <c r="H479" s="75">
        <v>933734.16</v>
      </c>
      <c r="I479" s="75">
        <v>922347.16</v>
      </c>
      <c r="J479" s="75">
        <v>910960.16</v>
      </c>
      <c r="K479" s="75">
        <v>899573.16</v>
      </c>
      <c r="L479" s="75">
        <v>888186.16</v>
      </c>
      <c r="M479" s="75">
        <v>876799.16</v>
      </c>
      <c r="N479" s="75">
        <v>865412.16</v>
      </c>
      <c r="O479" s="75">
        <v>854025.16</v>
      </c>
      <c r="P479" s="75">
        <v>842638.16</v>
      </c>
      <c r="Q479" s="75">
        <v>831251.16</v>
      </c>
      <c r="R479" s="75">
        <v>819864.16</v>
      </c>
      <c r="S479" s="75">
        <v>808477.16</v>
      </c>
      <c r="T479" s="75">
        <v>797090.16</v>
      </c>
      <c r="U479" s="75"/>
      <c r="V479" s="75">
        <f t="shared" si="461"/>
        <v>865412.16</v>
      </c>
      <c r="W479" s="81"/>
      <c r="X479" s="80"/>
      <c r="Y479" s="92">
        <f t="shared" ref="Y479:AA491" si="585">IF($D479=Y$5,$T479,0)</f>
        <v>797090.16</v>
      </c>
      <c r="Z479" s="319">
        <f t="shared" si="585"/>
        <v>0</v>
      </c>
      <c r="AA479" s="319">
        <f t="shared" si="585"/>
        <v>0</v>
      </c>
      <c r="AB479" s="320">
        <f t="shared" si="462"/>
        <v>0</v>
      </c>
      <c r="AC479" s="309">
        <f t="shared" si="463"/>
        <v>0</v>
      </c>
      <c r="AD479" s="319">
        <f t="shared" si="486"/>
        <v>0</v>
      </c>
      <c r="AE479" s="326">
        <f t="shared" si="471"/>
        <v>0</v>
      </c>
      <c r="AF479" s="320">
        <f t="shared" si="472"/>
        <v>0</v>
      </c>
      <c r="AG479" s="173">
        <f t="shared" si="464"/>
        <v>0</v>
      </c>
      <c r="AH479" s="309">
        <f t="shared" si="465"/>
        <v>0</v>
      </c>
      <c r="AI479" s="318">
        <f t="shared" si="501"/>
        <v>865412.16</v>
      </c>
      <c r="AJ479" s="319">
        <f t="shared" si="501"/>
        <v>0</v>
      </c>
      <c r="AK479" s="319">
        <f t="shared" si="501"/>
        <v>0</v>
      </c>
      <c r="AL479" s="320">
        <f t="shared" si="466"/>
        <v>0</v>
      </c>
      <c r="AM479" s="309">
        <f t="shared" si="467"/>
        <v>0</v>
      </c>
      <c r="AN479" s="319">
        <f t="shared" si="473"/>
        <v>0</v>
      </c>
      <c r="AO479" s="319">
        <f t="shared" si="474"/>
        <v>0</v>
      </c>
      <c r="AP479" s="319">
        <f t="shared" si="468"/>
        <v>0</v>
      </c>
      <c r="AQ479" s="173">
        <f t="shared" si="499"/>
        <v>0</v>
      </c>
      <c r="AR479" s="309">
        <f t="shared" si="469"/>
        <v>0</v>
      </c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 s="7"/>
      <c r="BH479" s="7"/>
      <c r="BI479" s="7"/>
      <c r="BJ479" s="7"/>
      <c r="BK479" s="7"/>
      <c r="BL479" s="7"/>
      <c r="BN479" s="74"/>
    </row>
    <row r="480" spans="1:66" s="16" customFormat="1" ht="12" customHeight="1" x14ac:dyDescent="0.25">
      <c r="A480" s="122">
        <v>18603003</v>
      </c>
      <c r="B480" s="87" t="str">
        <f t="shared" si="402"/>
        <v>18603003</v>
      </c>
      <c r="C480" s="96" t="s">
        <v>774</v>
      </c>
      <c r="D480" s="89" t="s">
        <v>1276</v>
      </c>
      <c r="E480" s="89"/>
      <c r="F480" s="96"/>
      <c r="G480" s="89"/>
      <c r="H480" s="75">
        <v>1433942.81</v>
      </c>
      <c r="I480" s="75">
        <v>1433942.81</v>
      </c>
      <c r="J480" s="75">
        <v>1433942.81</v>
      </c>
      <c r="K480" s="75">
        <v>1439506.85</v>
      </c>
      <c r="L480" s="75">
        <v>1439506.85</v>
      </c>
      <c r="M480" s="75">
        <v>1439506.85</v>
      </c>
      <c r="N480" s="75">
        <v>1439506.85</v>
      </c>
      <c r="O480" s="75">
        <v>1439506.85</v>
      </c>
      <c r="P480" s="75">
        <v>1439506.85</v>
      </c>
      <c r="Q480" s="75">
        <v>1501755.61</v>
      </c>
      <c r="R480" s="75">
        <v>1501755.61</v>
      </c>
      <c r="S480" s="75">
        <v>1501755.61</v>
      </c>
      <c r="T480" s="75">
        <v>1520101.33</v>
      </c>
      <c r="U480" s="75"/>
      <c r="V480" s="75">
        <f t="shared" si="461"/>
        <v>1457267.968333333</v>
      </c>
      <c r="W480" s="81"/>
      <c r="X480" s="80"/>
      <c r="Y480" s="92">
        <f t="shared" si="585"/>
        <v>1520101.33</v>
      </c>
      <c r="Z480" s="319">
        <f t="shared" si="585"/>
        <v>0</v>
      </c>
      <c r="AA480" s="319">
        <f t="shared" si="585"/>
        <v>0</v>
      </c>
      <c r="AB480" s="320">
        <f t="shared" si="462"/>
        <v>0</v>
      </c>
      <c r="AC480" s="309">
        <f t="shared" si="463"/>
        <v>0</v>
      </c>
      <c r="AD480" s="319">
        <f t="shared" si="486"/>
        <v>0</v>
      </c>
      <c r="AE480" s="326">
        <f t="shared" si="471"/>
        <v>0</v>
      </c>
      <c r="AF480" s="320">
        <f t="shared" si="472"/>
        <v>0</v>
      </c>
      <c r="AG480" s="173">
        <f t="shared" si="464"/>
        <v>0</v>
      </c>
      <c r="AH480" s="309">
        <f t="shared" si="465"/>
        <v>0</v>
      </c>
      <c r="AI480" s="318">
        <f t="shared" si="501"/>
        <v>1457267.968333333</v>
      </c>
      <c r="AJ480" s="319">
        <f t="shared" si="501"/>
        <v>0</v>
      </c>
      <c r="AK480" s="319">
        <f t="shared" si="501"/>
        <v>0</v>
      </c>
      <c r="AL480" s="320">
        <f t="shared" si="466"/>
        <v>0</v>
      </c>
      <c r="AM480" s="309">
        <f t="shared" si="467"/>
        <v>0</v>
      </c>
      <c r="AN480" s="319">
        <f t="shared" si="473"/>
        <v>0</v>
      </c>
      <c r="AO480" s="319">
        <f t="shared" si="474"/>
        <v>0</v>
      </c>
      <c r="AP480" s="319">
        <f t="shared" si="468"/>
        <v>0</v>
      </c>
      <c r="AQ480" s="173">
        <f t="shared" si="499"/>
        <v>0</v>
      </c>
      <c r="AR480" s="309">
        <f t="shared" si="469"/>
        <v>0</v>
      </c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 s="7"/>
      <c r="BH480" s="7"/>
      <c r="BI480" s="7"/>
      <c r="BJ480" s="7"/>
      <c r="BK480" s="7"/>
      <c r="BL480" s="7"/>
      <c r="BN480" s="74"/>
    </row>
    <row r="481" spans="1:66" s="16" customFormat="1" ht="12" customHeight="1" x14ac:dyDescent="0.25">
      <c r="A481" s="122">
        <v>18603011</v>
      </c>
      <c r="B481" s="87" t="str">
        <f t="shared" si="402"/>
        <v>18603011</v>
      </c>
      <c r="C481" s="96" t="s">
        <v>791</v>
      </c>
      <c r="D481" s="89" t="s">
        <v>1276</v>
      </c>
      <c r="E481" s="89"/>
      <c r="F481" s="96"/>
      <c r="G481" s="89"/>
      <c r="H481" s="75">
        <v>462166.71</v>
      </c>
      <c r="I481" s="75">
        <v>442072.47</v>
      </c>
      <c r="J481" s="75">
        <v>421978.23</v>
      </c>
      <c r="K481" s="75">
        <v>401883.99</v>
      </c>
      <c r="L481" s="75">
        <v>381789.75</v>
      </c>
      <c r="M481" s="75">
        <v>361695.51</v>
      </c>
      <c r="N481" s="75">
        <v>341601.27</v>
      </c>
      <c r="O481" s="75">
        <v>321507.03000000003</v>
      </c>
      <c r="P481" s="75">
        <v>301412.78999999998</v>
      </c>
      <c r="Q481" s="75">
        <v>281318.55</v>
      </c>
      <c r="R481" s="75">
        <v>261224.31</v>
      </c>
      <c r="S481" s="75">
        <v>241130.07</v>
      </c>
      <c r="T481" s="75">
        <v>221035.83</v>
      </c>
      <c r="U481" s="75"/>
      <c r="V481" s="75">
        <f t="shared" si="461"/>
        <v>341601.26999999996</v>
      </c>
      <c r="W481" s="81"/>
      <c r="X481" s="80"/>
      <c r="Y481" s="92">
        <f t="shared" si="585"/>
        <v>221035.83</v>
      </c>
      <c r="Z481" s="319">
        <f t="shared" si="585"/>
        <v>0</v>
      </c>
      <c r="AA481" s="319">
        <f t="shared" si="585"/>
        <v>0</v>
      </c>
      <c r="AB481" s="320">
        <f t="shared" si="462"/>
        <v>0</v>
      </c>
      <c r="AC481" s="309">
        <f t="shared" si="463"/>
        <v>0</v>
      </c>
      <c r="AD481" s="319">
        <f t="shared" si="486"/>
        <v>0</v>
      </c>
      <c r="AE481" s="326">
        <f t="shared" si="471"/>
        <v>0</v>
      </c>
      <c r="AF481" s="320">
        <f t="shared" si="472"/>
        <v>0</v>
      </c>
      <c r="AG481" s="173">
        <f t="shared" si="464"/>
        <v>0</v>
      </c>
      <c r="AH481" s="309">
        <f t="shared" si="465"/>
        <v>0</v>
      </c>
      <c r="AI481" s="318">
        <f t="shared" si="501"/>
        <v>341601.26999999996</v>
      </c>
      <c r="AJ481" s="319">
        <f t="shared" si="501"/>
        <v>0</v>
      </c>
      <c r="AK481" s="319">
        <f t="shared" si="501"/>
        <v>0</v>
      </c>
      <c r="AL481" s="320">
        <f t="shared" si="466"/>
        <v>0</v>
      </c>
      <c r="AM481" s="309">
        <f t="shared" si="467"/>
        <v>0</v>
      </c>
      <c r="AN481" s="319">
        <f t="shared" si="473"/>
        <v>0</v>
      </c>
      <c r="AO481" s="319">
        <f t="shared" si="474"/>
        <v>0</v>
      </c>
      <c r="AP481" s="319">
        <f t="shared" si="468"/>
        <v>0</v>
      </c>
      <c r="AQ481" s="173">
        <f t="shared" si="499"/>
        <v>0</v>
      </c>
      <c r="AR481" s="309">
        <f t="shared" si="469"/>
        <v>0</v>
      </c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 s="7"/>
      <c r="BH481" s="7"/>
      <c r="BI481" s="7"/>
      <c r="BJ481" s="7"/>
      <c r="BK481" s="7"/>
      <c r="BL481" s="7"/>
      <c r="BN481" s="74"/>
    </row>
    <row r="482" spans="1:66" s="16" customFormat="1" ht="12" customHeight="1" x14ac:dyDescent="0.25">
      <c r="A482" s="129">
        <v>18603021</v>
      </c>
      <c r="B482" s="89" t="str">
        <f t="shared" si="402"/>
        <v>18603021</v>
      </c>
      <c r="C482" s="74" t="s">
        <v>797</v>
      </c>
      <c r="D482" s="89" t="s">
        <v>1276</v>
      </c>
      <c r="E482" s="89"/>
      <c r="F482" s="74"/>
      <c r="G482" s="89"/>
      <c r="H482" s="75">
        <v>2739077.38</v>
      </c>
      <c r="I482" s="75">
        <v>2680825.0299999998</v>
      </c>
      <c r="J482" s="75">
        <v>2622572.6800000002</v>
      </c>
      <c r="K482" s="75">
        <v>2564320.33</v>
      </c>
      <c r="L482" s="75">
        <v>2506067.98</v>
      </c>
      <c r="M482" s="75">
        <v>2447815.63</v>
      </c>
      <c r="N482" s="75">
        <v>2389563.2799999998</v>
      </c>
      <c r="O482" s="75">
        <v>2331310.9300000002</v>
      </c>
      <c r="P482" s="75">
        <v>2273058.58</v>
      </c>
      <c r="Q482" s="75">
        <v>2214806.23</v>
      </c>
      <c r="R482" s="75">
        <v>2156553.88</v>
      </c>
      <c r="S482" s="75">
        <v>2098301.5299999998</v>
      </c>
      <c r="T482" s="75">
        <v>2040049.18</v>
      </c>
      <c r="U482" s="75"/>
      <c r="V482" s="75">
        <f t="shared" si="461"/>
        <v>2389563.2799999998</v>
      </c>
      <c r="W482" s="81"/>
      <c r="X482" s="80"/>
      <c r="Y482" s="92">
        <f t="shared" si="585"/>
        <v>2040049.18</v>
      </c>
      <c r="Z482" s="319">
        <f t="shared" si="585"/>
        <v>0</v>
      </c>
      <c r="AA482" s="319">
        <f t="shared" si="585"/>
        <v>0</v>
      </c>
      <c r="AB482" s="320">
        <f t="shared" si="462"/>
        <v>0</v>
      </c>
      <c r="AC482" s="309">
        <f t="shared" si="463"/>
        <v>0</v>
      </c>
      <c r="AD482" s="319">
        <f t="shared" si="486"/>
        <v>0</v>
      </c>
      <c r="AE482" s="326">
        <f t="shared" si="471"/>
        <v>0</v>
      </c>
      <c r="AF482" s="320">
        <f t="shared" si="472"/>
        <v>0</v>
      </c>
      <c r="AG482" s="173">
        <f t="shared" si="464"/>
        <v>0</v>
      </c>
      <c r="AH482" s="309">
        <f t="shared" si="465"/>
        <v>0</v>
      </c>
      <c r="AI482" s="318">
        <f t="shared" si="501"/>
        <v>2389563.2799999998</v>
      </c>
      <c r="AJ482" s="319">
        <f t="shared" si="501"/>
        <v>0</v>
      </c>
      <c r="AK482" s="319">
        <f t="shared" si="501"/>
        <v>0</v>
      </c>
      <c r="AL482" s="320">
        <f t="shared" si="466"/>
        <v>0</v>
      </c>
      <c r="AM482" s="309">
        <f t="shared" si="467"/>
        <v>0</v>
      </c>
      <c r="AN482" s="319">
        <f t="shared" si="473"/>
        <v>0</v>
      </c>
      <c r="AO482" s="319">
        <f t="shared" si="474"/>
        <v>0</v>
      </c>
      <c r="AP482" s="319">
        <f t="shared" si="468"/>
        <v>0</v>
      </c>
      <c r="AQ482" s="173">
        <f t="shared" si="499"/>
        <v>0</v>
      </c>
      <c r="AR482" s="309">
        <f t="shared" si="469"/>
        <v>0</v>
      </c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 s="7"/>
      <c r="BH482" s="7"/>
      <c r="BI482" s="7"/>
      <c r="BJ482" s="7"/>
      <c r="BK482" s="7"/>
      <c r="BL482" s="7"/>
      <c r="BN482" s="74"/>
    </row>
    <row r="483" spans="1:66" s="16" customFormat="1" ht="12" customHeight="1" x14ac:dyDescent="0.25">
      <c r="A483" s="189">
        <v>18603023</v>
      </c>
      <c r="B483" s="184" t="str">
        <f t="shared" si="402"/>
        <v>18603023</v>
      </c>
      <c r="C483" s="203" t="s">
        <v>1191</v>
      </c>
      <c r="D483" s="179" t="s">
        <v>1040</v>
      </c>
      <c r="E483" s="179"/>
      <c r="F483" s="185">
        <v>43678</v>
      </c>
      <c r="G483" s="179"/>
      <c r="H483" s="181">
        <v>254092.2</v>
      </c>
      <c r="I483" s="181">
        <v>254092.2</v>
      </c>
      <c r="J483" s="181">
        <v>254092.2</v>
      </c>
      <c r="K483" s="181">
        <v>254092.2</v>
      </c>
      <c r="L483" s="181">
        <v>254092.2</v>
      </c>
      <c r="M483" s="181">
        <v>254092.2</v>
      </c>
      <c r="N483" s="181">
        <v>254092.2</v>
      </c>
      <c r="O483" s="181">
        <v>254092.2</v>
      </c>
      <c r="P483" s="181">
        <v>254092.2</v>
      </c>
      <c r="Q483" s="181">
        <v>254092.2</v>
      </c>
      <c r="R483" s="181">
        <v>254092.2</v>
      </c>
      <c r="S483" s="181">
        <v>254092.2</v>
      </c>
      <c r="T483" s="181">
        <v>254092.2</v>
      </c>
      <c r="U483" s="181"/>
      <c r="V483" s="181">
        <f t="shared" si="461"/>
        <v>254092.20000000004</v>
      </c>
      <c r="W483" s="204"/>
      <c r="X483" s="226"/>
      <c r="Y483" s="409">
        <f t="shared" si="585"/>
        <v>0</v>
      </c>
      <c r="Z483" s="410">
        <f t="shared" si="585"/>
        <v>0</v>
      </c>
      <c r="AA483" s="410">
        <f t="shared" si="585"/>
        <v>254092.2</v>
      </c>
      <c r="AB483" s="411">
        <f t="shared" si="462"/>
        <v>0</v>
      </c>
      <c r="AC483" s="412">
        <f t="shared" si="463"/>
        <v>0</v>
      </c>
      <c r="AD483" s="410">
        <f t="shared" si="486"/>
        <v>0</v>
      </c>
      <c r="AE483" s="413">
        <f t="shared" si="471"/>
        <v>0</v>
      </c>
      <c r="AF483" s="411">
        <f t="shared" si="472"/>
        <v>0</v>
      </c>
      <c r="AG483" s="414">
        <f t="shared" si="464"/>
        <v>0</v>
      </c>
      <c r="AH483" s="412">
        <f t="shared" si="465"/>
        <v>0</v>
      </c>
      <c r="AI483" s="415">
        <f t="shared" si="501"/>
        <v>0</v>
      </c>
      <c r="AJ483" s="410">
        <f t="shared" si="501"/>
        <v>0</v>
      </c>
      <c r="AK483" s="410">
        <f t="shared" si="501"/>
        <v>254092.20000000004</v>
      </c>
      <c r="AL483" s="411">
        <f t="shared" si="466"/>
        <v>0</v>
      </c>
      <c r="AM483" s="412">
        <f t="shared" si="467"/>
        <v>0</v>
      </c>
      <c r="AN483" s="410">
        <f t="shared" si="473"/>
        <v>0</v>
      </c>
      <c r="AO483" s="410">
        <f t="shared" si="474"/>
        <v>0</v>
      </c>
      <c r="AP483" s="410">
        <f t="shared" si="468"/>
        <v>0</v>
      </c>
      <c r="AQ483" s="414">
        <f t="shared" si="499"/>
        <v>0</v>
      </c>
      <c r="AR483" s="412">
        <f t="shared" si="469"/>
        <v>0</v>
      </c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 s="7"/>
      <c r="BH483" s="7"/>
      <c r="BI483" s="7"/>
      <c r="BJ483" s="7"/>
      <c r="BK483" s="7"/>
      <c r="BL483" s="7"/>
      <c r="BN483" s="74"/>
    </row>
    <row r="484" spans="1:66" s="16" customFormat="1" ht="12" customHeight="1" x14ac:dyDescent="0.25">
      <c r="A484" s="189">
        <v>18603033</v>
      </c>
      <c r="B484" s="184" t="str">
        <f t="shared" si="402"/>
        <v>18603033</v>
      </c>
      <c r="C484" s="203" t="s">
        <v>1177</v>
      </c>
      <c r="D484" s="179" t="s">
        <v>1279</v>
      </c>
      <c r="E484" s="179"/>
      <c r="F484" s="185">
        <v>43617</v>
      </c>
      <c r="G484" s="179"/>
      <c r="H484" s="181">
        <v>35188789</v>
      </c>
      <c r="I484" s="181">
        <v>37662765</v>
      </c>
      <c r="J484" s="181">
        <v>40215711</v>
      </c>
      <c r="K484" s="181">
        <v>42690037</v>
      </c>
      <c r="L484" s="181">
        <v>0</v>
      </c>
      <c r="M484" s="181">
        <v>0</v>
      </c>
      <c r="N484" s="181">
        <v>0</v>
      </c>
      <c r="O484" s="181">
        <v>0</v>
      </c>
      <c r="P484" s="181">
        <v>0</v>
      </c>
      <c r="Q484" s="181">
        <v>0</v>
      </c>
      <c r="R484" s="181">
        <v>0</v>
      </c>
      <c r="S484" s="181">
        <v>0</v>
      </c>
      <c r="T484" s="181">
        <v>0</v>
      </c>
      <c r="U484" s="181"/>
      <c r="V484" s="181">
        <f t="shared" si="461"/>
        <v>11513575.625</v>
      </c>
      <c r="W484" s="204" t="s">
        <v>63</v>
      </c>
      <c r="X484" s="204" t="s">
        <v>1154</v>
      </c>
      <c r="Y484" s="409">
        <f t="shared" si="585"/>
        <v>0</v>
      </c>
      <c r="Z484" s="410">
        <f t="shared" si="585"/>
        <v>0</v>
      </c>
      <c r="AA484" s="410">
        <f t="shared" si="585"/>
        <v>0</v>
      </c>
      <c r="AB484" s="411">
        <f t="shared" si="462"/>
        <v>0</v>
      </c>
      <c r="AC484" s="412">
        <f t="shared" si="463"/>
        <v>0</v>
      </c>
      <c r="AD484" s="410">
        <f t="shared" si="486"/>
        <v>0</v>
      </c>
      <c r="AE484" s="413">
        <f t="shared" si="471"/>
        <v>0</v>
      </c>
      <c r="AF484" s="411">
        <f t="shared" si="472"/>
        <v>0</v>
      </c>
      <c r="AG484" s="414">
        <f t="shared" si="464"/>
        <v>0</v>
      </c>
      <c r="AH484" s="412">
        <f t="shared" si="465"/>
        <v>0</v>
      </c>
      <c r="AI484" s="415">
        <f t="shared" ref="AI484:AK497" si="586">IF($D484=AI$5,$V484,0)</f>
        <v>0</v>
      </c>
      <c r="AJ484" s="410">
        <f t="shared" si="586"/>
        <v>0</v>
      </c>
      <c r="AK484" s="410">
        <f t="shared" si="586"/>
        <v>0</v>
      </c>
      <c r="AL484" s="411">
        <f t="shared" si="466"/>
        <v>11513575.625</v>
      </c>
      <c r="AM484" s="412">
        <f t="shared" si="467"/>
        <v>0</v>
      </c>
      <c r="AN484" s="410">
        <f t="shared" si="473"/>
        <v>7592051.7671250002</v>
      </c>
      <c r="AO484" s="410">
        <f t="shared" si="474"/>
        <v>3921523.8578750002</v>
      </c>
      <c r="AP484" s="410">
        <f t="shared" si="468"/>
        <v>0</v>
      </c>
      <c r="AQ484" s="414">
        <f t="shared" ref="AQ484" si="587">SUM(AN484:AP484)</f>
        <v>11513575.625</v>
      </c>
      <c r="AR484" s="412">
        <f t="shared" si="469"/>
        <v>0</v>
      </c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 s="7"/>
      <c r="BH484" s="7"/>
      <c r="BI484" s="7"/>
      <c r="BJ484" s="7"/>
      <c r="BK484" s="7"/>
      <c r="BL484" s="7"/>
      <c r="BN484" s="74"/>
    </row>
    <row r="485" spans="1:66" s="16" customFormat="1" ht="12" customHeight="1" x14ac:dyDescent="0.25">
      <c r="A485" s="189">
        <v>18603043</v>
      </c>
      <c r="B485" s="184" t="str">
        <f t="shared" si="402"/>
        <v>18603043</v>
      </c>
      <c r="C485" s="178" t="s">
        <v>1178</v>
      </c>
      <c r="D485" s="179" t="s">
        <v>158</v>
      </c>
      <c r="E485" s="179"/>
      <c r="F485" s="185">
        <v>43617</v>
      </c>
      <c r="G485" s="179"/>
      <c r="H485" s="181">
        <v>1809028</v>
      </c>
      <c r="I485" s="181">
        <v>869398</v>
      </c>
      <c r="J485" s="181">
        <v>984348</v>
      </c>
      <c r="K485" s="181">
        <v>1106370</v>
      </c>
      <c r="L485" s="181">
        <v>0</v>
      </c>
      <c r="M485" s="181">
        <v>0</v>
      </c>
      <c r="N485" s="181">
        <v>0</v>
      </c>
      <c r="O485" s="181">
        <v>0</v>
      </c>
      <c r="P485" s="181">
        <v>0</v>
      </c>
      <c r="Q485" s="181">
        <v>0</v>
      </c>
      <c r="R485" s="181">
        <v>0</v>
      </c>
      <c r="S485" s="181">
        <v>0</v>
      </c>
      <c r="T485" s="181">
        <v>0</v>
      </c>
      <c r="U485" s="181"/>
      <c r="V485" s="181">
        <f t="shared" si="461"/>
        <v>322052.5</v>
      </c>
      <c r="W485" s="204"/>
      <c r="X485" s="204"/>
      <c r="Y485" s="409">
        <f t="shared" si="585"/>
        <v>0</v>
      </c>
      <c r="Z485" s="410">
        <f t="shared" si="585"/>
        <v>0</v>
      </c>
      <c r="AA485" s="410">
        <f t="shared" si="585"/>
        <v>0</v>
      </c>
      <c r="AB485" s="411">
        <f t="shared" si="462"/>
        <v>0</v>
      </c>
      <c r="AC485" s="412">
        <f t="shared" si="463"/>
        <v>0</v>
      </c>
      <c r="AD485" s="410">
        <f t="shared" si="486"/>
        <v>0</v>
      </c>
      <c r="AE485" s="413">
        <f t="shared" si="471"/>
        <v>0</v>
      </c>
      <c r="AF485" s="411">
        <f t="shared" si="472"/>
        <v>0</v>
      </c>
      <c r="AG485" s="414">
        <f t="shared" si="464"/>
        <v>0</v>
      </c>
      <c r="AH485" s="412">
        <f t="shared" si="465"/>
        <v>0</v>
      </c>
      <c r="AI485" s="415">
        <f t="shared" si="586"/>
        <v>0</v>
      </c>
      <c r="AJ485" s="410">
        <f t="shared" si="586"/>
        <v>0</v>
      </c>
      <c r="AK485" s="410">
        <f t="shared" si="586"/>
        <v>0</v>
      </c>
      <c r="AL485" s="411">
        <f t="shared" si="466"/>
        <v>322052.5</v>
      </c>
      <c r="AM485" s="412">
        <f t="shared" si="467"/>
        <v>0</v>
      </c>
      <c r="AN485" s="410">
        <f t="shared" si="473"/>
        <v>0</v>
      </c>
      <c r="AO485" s="410">
        <f t="shared" si="474"/>
        <v>0</v>
      </c>
      <c r="AP485" s="410">
        <f t="shared" si="468"/>
        <v>322052.5</v>
      </c>
      <c r="AQ485" s="414">
        <f t="shared" ref="AQ485" si="588">SUM(AN485:AP485)</f>
        <v>322052.5</v>
      </c>
      <c r="AR485" s="412">
        <f t="shared" si="469"/>
        <v>0</v>
      </c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 s="7"/>
      <c r="BH485" s="7"/>
      <c r="BI485" s="7"/>
      <c r="BJ485" s="7"/>
      <c r="BK485" s="7"/>
      <c r="BL485" s="7"/>
      <c r="BN485" s="74"/>
    </row>
    <row r="486" spans="1:66" s="16" customFormat="1" ht="12" customHeight="1" x14ac:dyDescent="0.25">
      <c r="A486" s="189">
        <v>18603053</v>
      </c>
      <c r="B486" s="184" t="str">
        <f t="shared" si="402"/>
        <v>18603053</v>
      </c>
      <c r="C486" s="178" t="s">
        <v>1239</v>
      </c>
      <c r="D486" s="179" t="s">
        <v>158</v>
      </c>
      <c r="E486" s="179"/>
      <c r="F486" s="185">
        <v>43862</v>
      </c>
      <c r="G486" s="179"/>
      <c r="H486" s="181">
        <v>5920297</v>
      </c>
      <c r="I486" s="181">
        <v>6732976</v>
      </c>
      <c r="J486" s="181">
        <v>7854599</v>
      </c>
      <c r="K486" s="181">
        <v>9318415</v>
      </c>
      <c r="L486" s="181">
        <v>1698119</v>
      </c>
      <c r="M486" s="181">
        <v>2198151</v>
      </c>
      <c r="N486" s="181">
        <v>2760347</v>
      </c>
      <c r="O486" s="181">
        <v>3361450</v>
      </c>
      <c r="P486" s="181">
        <v>3995312</v>
      </c>
      <c r="Q486" s="181">
        <v>4629339</v>
      </c>
      <c r="R486" s="181">
        <v>5263469</v>
      </c>
      <c r="S486" s="181">
        <v>5902342</v>
      </c>
      <c r="T486" s="181">
        <v>6554179</v>
      </c>
      <c r="U486" s="181"/>
      <c r="V486" s="181">
        <f t="shared" si="461"/>
        <v>4995979.75</v>
      </c>
      <c r="W486" s="204"/>
      <c r="X486" s="226"/>
      <c r="Y486" s="409">
        <f t="shared" si="585"/>
        <v>0</v>
      </c>
      <c r="Z486" s="410">
        <f t="shared" si="585"/>
        <v>0</v>
      </c>
      <c r="AA486" s="410">
        <f t="shared" si="585"/>
        <v>0</v>
      </c>
      <c r="AB486" s="411">
        <f t="shared" si="462"/>
        <v>6554179</v>
      </c>
      <c r="AC486" s="412">
        <f t="shared" si="463"/>
        <v>0</v>
      </c>
      <c r="AD486" s="410">
        <f t="shared" si="486"/>
        <v>0</v>
      </c>
      <c r="AE486" s="413">
        <f t="shared" si="471"/>
        <v>0</v>
      </c>
      <c r="AF486" s="411">
        <f t="shared" si="472"/>
        <v>6554179</v>
      </c>
      <c r="AG486" s="414">
        <f t="shared" si="464"/>
        <v>6554179</v>
      </c>
      <c r="AH486" s="412">
        <f t="shared" si="465"/>
        <v>0</v>
      </c>
      <c r="AI486" s="415">
        <f t="shared" si="586"/>
        <v>0</v>
      </c>
      <c r="AJ486" s="410">
        <f t="shared" si="586"/>
        <v>0</v>
      </c>
      <c r="AK486" s="410">
        <f t="shared" si="586"/>
        <v>0</v>
      </c>
      <c r="AL486" s="411">
        <f t="shared" si="466"/>
        <v>4995979.75</v>
      </c>
      <c r="AM486" s="412">
        <f t="shared" si="467"/>
        <v>0</v>
      </c>
      <c r="AN486" s="410">
        <f t="shared" si="473"/>
        <v>0</v>
      </c>
      <c r="AO486" s="410">
        <f t="shared" si="474"/>
        <v>0</v>
      </c>
      <c r="AP486" s="410">
        <f t="shared" si="468"/>
        <v>4995979.75</v>
      </c>
      <c r="AQ486" s="414">
        <f t="shared" ref="AQ486" si="589">SUM(AN486:AP486)</f>
        <v>4995979.75</v>
      </c>
      <c r="AR486" s="412">
        <f t="shared" si="469"/>
        <v>0</v>
      </c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 s="7"/>
      <c r="BH486" s="7"/>
      <c r="BI486" s="7"/>
      <c r="BJ486" s="7"/>
      <c r="BK486" s="7"/>
      <c r="BL486" s="7"/>
      <c r="BN486" s="74"/>
    </row>
    <row r="487" spans="1:66" s="16" customFormat="1" ht="12" customHeight="1" x14ac:dyDescent="0.25">
      <c r="A487" s="122">
        <v>18603061</v>
      </c>
      <c r="B487" s="87" t="str">
        <f t="shared" si="402"/>
        <v>18603061</v>
      </c>
      <c r="C487" s="74" t="s">
        <v>835</v>
      </c>
      <c r="D487" s="89" t="s">
        <v>1276</v>
      </c>
      <c r="E487" s="89"/>
      <c r="F487" s="74"/>
      <c r="G487" s="89"/>
      <c r="H487" s="75">
        <v>1683460.63</v>
      </c>
      <c r="I487" s="75">
        <v>1663419.44</v>
      </c>
      <c r="J487" s="75">
        <v>1643378.25</v>
      </c>
      <c r="K487" s="75">
        <v>1623337.06</v>
      </c>
      <c r="L487" s="75">
        <v>1603295.87</v>
      </c>
      <c r="M487" s="75">
        <v>1583254.68</v>
      </c>
      <c r="N487" s="75">
        <v>1563213.49</v>
      </c>
      <c r="O487" s="75">
        <v>1543172.3</v>
      </c>
      <c r="P487" s="75">
        <v>1523131.11</v>
      </c>
      <c r="Q487" s="75">
        <v>1503089.92</v>
      </c>
      <c r="R487" s="75">
        <v>1483048.73</v>
      </c>
      <c r="S487" s="75">
        <v>1463007.54</v>
      </c>
      <c r="T487" s="75">
        <v>1442966.35</v>
      </c>
      <c r="U487" s="75"/>
      <c r="V487" s="75">
        <f t="shared" si="461"/>
        <v>1563213.49</v>
      </c>
      <c r="W487" s="81"/>
      <c r="X487" s="80"/>
      <c r="Y487" s="92">
        <f t="shared" si="585"/>
        <v>1442966.35</v>
      </c>
      <c r="Z487" s="319">
        <f t="shared" si="585"/>
        <v>0</v>
      </c>
      <c r="AA487" s="319">
        <f t="shared" si="585"/>
        <v>0</v>
      </c>
      <c r="AB487" s="320">
        <f t="shared" si="462"/>
        <v>0</v>
      </c>
      <c r="AC487" s="309">
        <f t="shared" si="463"/>
        <v>0</v>
      </c>
      <c r="AD487" s="319">
        <f t="shared" si="486"/>
        <v>0</v>
      </c>
      <c r="AE487" s="326">
        <f t="shared" si="471"/>
        <v>0</v>
      </c>
      <c r="AF487" s="320">
        <f t="shared" si="472"/>
        <v>0</v>
      </c>
      <c r="AG487" s="173">
        <f t="shared" si="464"/>
        <v>0</v>
      </c>
      <c r="AH487" s="309">
        <f t="shared" si="465"/>
        <v>0</v>
      </c>
      <c r="AI487" s="318">
        <f t="shared" si="586"/>
        <v>1563213.49</v>
      </c>
      <c r="AJ487" s="319">
        <f t="shared" si="586"/>
        <v>0</v>
      </c>
      <c r="AK487" s="319">
        <f t="shared" si="586"/>
        <v>0</v>
      </c>
      <c r="AL487" s="320">
        <f t="shared" si="466"/>
        <v>0</v>
      </c>
      <c r="AM487" s="309">
        <f t="shared" si="467"/>
        <v>0</v>
      </c>
      <c r="AN487" s="319">
        <f t="shared" si="473"/>
        <v>0</v>
      </c>
      <c r="AO487" s="319">
        <f t="shared" si="474"/>
        <v>0</v>
      </c>
      <c r="AP487" s="319">
        <f t="shared" si="468"/>
        <v>0</v>
      </c>
      <c r="AQ487" s="173">
        <f t="shared" si="499"/>
        <v>0</v>
      </c>
      <c r="AR487" s="309">
        <f t="shared" si="469"/>
        <v>0</v>
      </c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 s="7"/>
      <c r="BH487" s="7"/>
      <c r="BI487" s="7"/>
      <c r="BJ487" s="7"/>
      <c r="BK487" s="7"/>
      <c r="BL487" s="7"/>
      <c r="BN487" s="74"/>
    </row>
    <row r="488" spans="1:66" s="16" customFormat="1" ht="12" customHeight="1" x14ac:dyDescent="0.25">
      <c r="A488" s="189">
        <v>18603063</v>
      </c>
      <c r="B488" s="184" t="str">
        <f t="shared" si="402"/>
        <v>18603063</v>
      </c>
      <c r="C488" s="178" t="s">
        <v>1240</v>
      </c>
      <c r="D488" s="179" t="s">
        <v>158</v>
      </c>
      <c r="E488" s="179"/>
      <c r="F488" s="185">
        <v>43862</v>
      </c>
      <c r="G488" s="179"/>
      <c r="H488" s="181">
        <v>166274</v>
      </c>
      <c r="I488" s="181">
        <v>93098</v>
      </c>
      <c r="J488" s="181">
        <v>115549</v>
      </c>
      <c r="K488" s="181">
        <v>142184</v>
      </c>
      <c r="L488" s="181">
        <v>14268</v>
      </c>
      <c r="M488" s="181">
        <v>20221</v>
      </c>
      <c r="N488" s="181">
        <v>27697</v>
      </c>
      <c r="O488" s="181">
        <v>36801</v>
      </c>
      <c r="P488" s="181">
        <v>47622</v>
      </c>
      <c r="Q488" s="181">
        <v>60160</v>
      </c>
      <c r="R488" s="181">
        <v>74415</v>
      </c>
      <c r="S488" s="181">
        <v>90401</v>
      </c>
      <c r="T488" s="181">
        <v>108152</v>
      </c>
      <c r="U488" s="181"/>
      <c r="V488" s="181">
        <f t="shared" si="461"/>
        <v>71635.75</v>
      </c>
      <c r="W488" s="204"/>
      <c r="X488" s="226"/>
      <c r="Y488" s="409">
        <f t="shared" si="585"/>
        <v>0</v>
      </c>
      <c r="Z488" s="410">
        <f t="shared" si="585"/>
        <v>0</v>
      </c>
      <c r="AA488" s="410">
        <f t="shared" si="585"/>
        <v>0</v>
      </c>
      <c r="AB488" s="411">
        <f t="shared" si="462"/>
        <v>108152</v>
      </c>
      <c r="AC488" s="412">
        <f t="shared" si="463"/>
        <v>0</v>
      </c>
      <c r="AD488" s="410">
        <f t="shared" si="486"/>
        <v>0</v>
      </c>
      <c r="AE488" s="413">
        <f t="shared" si="471"/>
        <v>0</v>
      </c>
      <c r="AF488" s="411">
        <f t="shared" si="472"/>
        <v>108152</v>
      </c>
      <c r="AG488" s="414">
        <f t="shared" si="464"/>
        <v>108152</v>
      </c>
      <c r="AH488" s="412">
        <f t="shared" si="465"/>
        <v>0</v>
      </c>
      <c r="AI488" s="415">
        <f t="shared" si="586"/>
        <v>0</v>
      </c>
      <c r="AJ488" s="410">
        <f t="shared" si="586"/>
        <v>0</v>
      </c>
      <c r="AK488" s="410">
        <f t="shared" si="586"/>
        <v>0</v>
      </c>
      <c r="AL488" s="411">
        <f t="shared" si="466"/>
        <v>71635.75</v>
      </c>
      <c r="AM488" s="412">
        <f t="shared" si="467"/>
        <v>0</v>
      </c>
      <c r="AN488" s="410">
        <f t="shared" si="473"/>
        <v>0</v>
      </c>
      <c r="AO488" s="410">
        <f t="shared" si="474"/>
        <v>0</v>
      </c>
      <c r="AP488" s="410">
        <f t="shared" si="468"/>
        <v>71635.75</v>
      </c>
      <c r="AQ488" s="414">
        <f t="shared" ref="AQ488" si="590">SUM(AN488:AP488)</f>
        <v>71635.75</v>
      </c>
      <c r="AR488" s="412">
        <f t="shared" si="469"/>
        <v>0</v>
      </c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 s="7"/>
      <c r="BH488" s="7"/>
      <c r="BI488" s="7"/>
      <c r="BJ488" s="7"/>
      <c r="BK488" s="7"/>
      <c r="BL488" s="7"/>
      <c r="BN488" s="74"/>
    </row>
    <row r="489" spans="1:66" s="16" customFormat="1" ht="12" customHeight="1" x14ac:dyDescent="0.25">
      <c r="A489" s="129">
        <v>18603091</v>
      </c>
      <c r="B489" s="89" t="str">
        <f t="shared" si="402"/>
        <v>18603091</v>
      </c>
      <c r="C489" s="74" t="s">
        <v>836</v>
      </c>
      <c r="D489" s="89" t="s">
        <v>1276</v>
      </c>
      <c r="E489" s="89"/>
      <c r="F489" s="74"/>
      <c r="G489" s="89"/>
      <c r="H489" s="75">
        <v>7500</v>
      </c>
      <c r="I489" s="75">
        <v>7500</v>
      </c>
      <c r="J489" s="75">
        <v>7500</v>
      </c>
      <c r="K489" s="75">
        <v>7500</v>
      </c>
      <c r="L489" s="75">
        <v>7500</v>
      </c>
      <c r="M489" s="75">
        <v>7500</v>
      </c>
      <c r="N489" s="75">
        <v>7500</v>
      </c>
      <c r="O489" s="75">
        <v>7500</v>
      </c>
      <c r="P489" s="75">
        <v>7500</v>
      </c>
      <c r="Q489" s="75">
        <v>7500</v>
      </c>
      <c r="R489" s="75">
        <v>7500</v>
      </c>
      <c r="S489" s="75">
        <v>7500</v>
      </c>
      <c r="T489" s="75">
        <v>7500</v>
      </c>
      <c r="U489" s="75"/>
      <c r="V489" s="75">
        <f t="shared" ref="V489:V535" si="591">(H489+T489+SUM(I489:S489)*2)/24</f>
        <v>7500</v>
      </c>
      <c r="W489" s="81"/>
      <c r="X489" s="80"/>
      <c r="Y489" s="92">
        <f t="shared" si="585"/>
        <v>7500</v>
      </c>
      <c r="Z489" s="319">
        <f t="shared" si="585"/>
        <v>0</v>
      </c>
      <c r="AA489" s="319">
        <f t="shared" si="585"/>
        <v>0</v>
      </c>
      <c r="AB489" s="320">
        <f t="shared" ref="AB489:AB536" si="592">T489-SUM(Y489:AA489)</f>
        <v>0</v>
      </c>
      <c r="AC489" s="309">
        <f t="shared" ref="AC489:AC536" si="593">T489-SUM(Y489:AA489)-AB489</f>
        <v>0</v>
      </c>
      <c r="AD489" s="319">
        <f t="shared" si="486"/>
        <v>0</v>
      </c>
      <c r="AE489" s="326">
        <f t="shared" si="471"/>
        <v>0</v>
      </c>
      <c r="AF489" s="320">
        <f t="shared" si="472"/>
        <v>0</v>
      </c>
      <c r="AG489" s="173">
        <f t="shared" ref="AG489:AG536" si="594">SUM(AD489:AF489)</f>
        <v>0</v>
      </c>
      <c r="AH489" s="309">
        <f t="shared" ref="AH489:AH536" si="595">AG489-AB489</f>
        <v>0</v>
      </c>
      <c r="AI489" s="318">
        <f t="shared" si="586"/>
        <v>7500</v>
      </c>
      <c r="AJ489" s="319">
        <f t="shared" si="586"/>
        <v>0</v>
      </c>
      <c r="AK489" s="319">
        <f t="shared" si="586"/>
        <v>0</v>
      </c>
      <c r="AL489" s="320">
        <f t="shared" ref="AL489:AL536" si="596">V489-SUM(AI489:AK489)</f>
        <v>0</v>
      </c>
      <c r="AM489" s="309">
        <f t="shared" ref="AM489:AM536" si="597">V489-SUM(AI489:AK489)-AL489</f>
        <v>0</v>
      </c>
      <c r="AN489" s="319">
        <f t="shared" si="473"/>
        <v>0</v>
      </c>
      <c r="AO489" s="319">
        <f t="shared" si="474"/>
        <v>0</v>
      </c>
      <c r="AP489" s="319">
        <f t="shared" ref="AP489:AP536" si="598">IF($D489=AP$5,$V489,IF($D489=AP$4, $V489*$AL$2,0))</f>
        <v>0</v>
      </c>
      <c r="AQ489" s="173">
        <f t="shared" si="499"/>
        <v>0</v>
      </c>
      <c r="AR489" s="309">
        <f t="shared" ref="AR489:AR536" si="599">AQ489-AL489</f>
        <v>0</v>
      </c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 s="7"/>
      <c r="BH489" s="7"/>
      <c r="BI489" s="7"/>
      <c r="BJ489" s="7"/>
      <c r="BK489" s="7"/>
      <c r="BL489" s="7"/>
      <c r="BN489" s="74"/>
    </row>
    <row r="490" spans="1:66" s="16" customFormat="1" ht="12" customHeight="1" x14ac:dyDescent="0.25">
      <c r="A490" s="129">
        <v>18604001</v>
      </c>
      <c r="B490" s="89" t="str">
        <f t="shared" si="402"/>
        <v>18604001</v>
      </c>
      <c r="C490" s="74" t="s">
        <v>935</v>
      </c>
      <c r="D490" s="89" t="s">
        <v>1276</v>
      </c>
      <c r="E490" s="89"/>
      <c r="F490" s="139">
        <v>42811</v>
      </c>
      <c r="G490" s="89"/>
      <c r="H490" s="75">
        <v>992857.44</v>
      </c>
      <c r="I490" s="75">
        <v>965278.06</v>
      </c>
      <c r="J490" s="75">
        <v>937698.68</v>
      </c>
      <c r="K490" s="75">
        <v>910119.3</v>
      </c>
      <c r="L490" s="75">
        <v>882539.92</v>
      </c>
      <c r="M490" s="75">
        <v>854960.54</v>
      </c>
      <c r="N490" s="75">
        <v>827381.16</v>
      </c>
      <c r="O490" s="75">
        <v>799801.78</v>
      </c>
      <c r="P490" s="75">
        <v>772222.4</v>
      </c>
      <c r="Q490" s="75">
        <v>744643.02</v>
      </c>
      <c r="R490" s="75">
        <v>717063.64</v>
      </c>
      <c r="S490" s="75">
        <v>689484.26</v>
      </c>
      <c r="T490" s="75">
        <v>661904.88</v>
      </c>
      <c r="U490" s="75"/>
      <c r="V490" s="75">
        <f t="shared" si="591"/>
        <v>827381.16000000015</v>
      </c>
      <c r="W490" s="81"/>
      <c r="X490" s="80"/>
      <c r="Y490" s="92">
        <f t="shared" si="585"/>
        <v>661904.88</v>
      </c>
      <c r="Z490" s="319">
        <f t="shared" si="585"/>
        <v>0</v>
      </c>
      <c r="AA490" s="319">
        <f t="shared" si="585"/>
        <v>0</v>
      </c>
      <c r="AB490" s="320">
        <f t="shared" si="592"/>
        <v>0</v>
      </c>
      <c r="AC490" s="309">
        <f t="shared" si="593"/>
        <v>0</v>
      </c>
      <c r="AD490" s="319">
        <f t="shared" si="486"/>
        <v>0</v>
      </c>
      <c r="AE490" s="326">
        <f t="shared" si="471"/>
        <v>0</v>
      </c>
      <c r="AF490" s="320">
        <f t="shared" si="472"/>
        <v>0</v>
      </c>
      <c r="AG490" s="173">
        <f t="shared" si="594"/>
        <v>0</v>
      </c>
      <c r="AH490" s="309">
        <f t="shared" si="595"/>
        <v>0</v>
      </c>
      <c r="AI490" s="318">
        <f t="shared" si="586"/>
        <v>827381.16000000015</v>
      </c>
      <c r="AJ490" s="319">
        <f t="shared" si="586"/>
        <v>0</v>
      </c>
      <c r="AK490" s="319">
        <f t="shared" si="586"/>
        <v>0</v>
      </c>
      <c r="AL490" s="320">
        <f t="shared" si="596"/>
        <v>0</v>
      </c>
      <c r="AM490" s="309">
        <f t="shared" si="597"/>
        <v>0</v>
      </c>
      <c r="AN490" s="319">
        <f t="shared" si="473"/>
        <v>0</v>
      </c>
      <c r="AO490" s="319">
        <f t="shared" si="474"/>
        <v>0</v>
      </c>
      <c r="AP490" s="319">
        <f t="shared" si="598"/>
        <v>0</v>
      </c>
      <c r="AQ490" s="173">
        <f t="shared" si="499"/>
        <v>0</v>
      </c>
      <c r="AR490" s="309">
        <f t="shared" si="599"/>
        <v>0</v>
      </c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 s="7"/>
      <c r="BH490" s="7"/>
      <c r="BI490" s="7"/>
      <c r="BJ490" s="7"/>
      <c r="BK490" s="7"/>
      <c r="BL490" s="7"/>
      <c r="BN490" s="74"/>
    </row>
    <row r="491" spans="1:66" s="16" customFormat="1" ht="12" customHeight="1" x14ac:dyDescent="0.25">
      <c r="A491" s="129">
        <v>18604021</v>
      </c>
      <c r="B491" s="89" t="str">
        <f t="shared" si="402"/>
        <v>18604021</v>
      </c>
      <c r="C491" s="74" t="s">
        <v>942</v>
      </c>
      <c r="D491" s="89" t="s">
        <v>1276</v>
      </c>
      <c r="E491" s="89"/>
      <c r="F491" s="139">
        <v>42904</v>
      </c>
      <c r="G491" s="89"/>
      <c r="H491" s="75">
        <v>1440962.41</v>
      </c>
      <c r="I491" s="75">
        <v>1427409.26</v>
      </c>
      <c r="J491" s="75">
        <v>1413856.11</v>
      </c>
      <c r="K491" s="75">
        <v>1400302.96</v>
      </c>
      <c r="L491" s="75">
        <v>1386749.81</v>
      </c>
      <c r="M491" s="75">
        <v>1373196.66</v>
      </c>
      <c r="N491" s="75">
        <v>1359643.51</v>
      </c>
      <c r="O491" s="75">
        <v>1346090.36</v>
      </c>
      <c r="P491" s="75">
        <v>1332537.21</v>
      </c>
      <c r="Q491" s="75">
        <v>1318984.06</v>
      </c>
      <c r="R491" s="75">
        <v>1305430.9099999999</v>
      </c>
      <c r="S491" s="75">
        <v>1291877.76</v>
      </c>
      <c r="T491" s="75">
        <v>1278324.6100000001</v>
      </c>
      <c r="U491" s="75"/>
      <c r="V491" s="75">
        <f t="shared" si="591"/>
        <v>1359643.51</v>
      </c>
      <c r="W491" s="81"/>
      <c r="X491" s="80"/>
      <c r="Y491" s="92">
        <f t="shared" si="585"/>
        <v>1278324.6100000001</v>
      </c>
      <c r="Z491" s="319">
        <f t="shared" si="585"/>
        <v>0</v>
      </c>
      <c r="AA491" s="319">
        <f t="shared" si="585"/>
        <v>0</v>
      </c>
      <c r="AB491" s="320">
        <f t="shared" si="592"/>
        <v>0</v>
      </c>
      <c r="AC491" s="309">
        <f t="shared" si="593"/>
        <v>0</v>
      </c>
      <c r="AD491" s="319">
        <f t="shared" si="486"/>
        <v>0</v>
      </c>
      <c r="AE491" s="326">
        <f t="shared" si="471"/>
        <v>0</v>
      </c>
      <c r="AF491" s="320">
        <f t="shared" si="472"/>
        <v>0</v>
      </c>
      <c r="AG491" s="173">
        <f t="shared" si="594"/>
        <v>0</v>
      </c>
      <c r="AH491" s="309">
        <f t="shared" si="595"/>
        <v>0</v>
      </c>
      <c r="AI491" s="318">
        <f t="shared" si="586"/>
        <v>1359643.51</v>
      </c>
      <c r="AJ491" s="319">
        <f t="shared" si="586"/>
        <v>0</v>
      </c>
      <c r="AK491" s="319">
        <f t="shared" si="586"/>
        <v>0</v>
      </c>
      <c r="AL491" s="320">
        <f t="shared" si="596"/>
        <v>0</v>
      </c>
      <c r="AM491" s="309">
        <f t="shared" si="597"/>
        <v>0</v>
      </c>
      <c r="AN491" s="319">
        <f t="shared" si="473"/>
        <v>0</v>
      </c>
      <c r="AO491" s="319">
        <f t="shared" si="474"/>
        <v>0</v>
      </c>
      <c r="AP491" s="319">
        <f t="shared" si="598"/>
        <v>0</v>
      </c>
      <c r="AQ491" s="173">
        <f t="shared" si="499"/>
        <v>0</v>
      </c>
      <c r="AR491" s="309">
        <f t="shared" si="599"/>
        <v>0</v>
      </c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 s="7"/>
      <c r="BH491" s="7"/>
      <c r="BI491" s="7"/>
      <c r="BJ491" s="7"/>
      <c r="BK491" s="7"/>
      <c r="BL491" s="7"/>
      <c r="BN491" s="74"/>
    </row>
    <row r="492" spans="1:66" s="16" customFormat="1" ht="12" customHeight="1" x14ac:dyDescent="0.25">
      <c r="A492" s="129">
        <v>18604031</v>
      </c>
      <c r="B492" s="89" t="str">
        <f t="shared" si="402"/>
        <v>18604031</v>
      </c>
      <c r="C492" s="74" t="s">
        <v>938</v>
      </c>
      <c r="D492" s="89" t="s">
        <v>1276</v>
      </c>
      <c r="E492" s="89"/>
      <c r="F492" s="139">
        <v>42842</v>
      </c>
      <c r="G492" s="89"/>
      <c r="H492" s="75">
        <v>1253983.18</v>
      </c>
      <c r="I492" s="75">
        <v>1240642.93</v>
      </c>
      <c r="J492" s="75">
        <v>1227302.68</v>
      </c>
      <c r="K492" s="75">
        <v>1213962.43</v>
      </c>
      <c r="L492" s="75">
        <v>1200622.18</v>
      </c>
      <c r="M492" s="75">
        <v>1187281.93</v>
      </c>
      <c r="N492" s="75">
        <v>1173941.68</v>
      </c>
      <c r="O492" s="75">
        <v>1160601.43</v>
      </c>
      <c r="P492" s="75">
        <v>1147261.18</v>
      </c>
      <c r="Q492" s="75">
        <v>1133920.93</v>
      </c>
      <c r="R492" s="75">
        <v>1120580.68</v>
      </c>
      <c r="S492" s="75">
        <v>1107240.43</v>
      </c>
      <c r="T492" s="75">
        <v>1093900.18</v>
      </c>
      <c r="U492" s="75"/>
      <c r="V492" s="75">
        <f t="shared" si="591"/>
        <v>1173941.68</v>
      </c>
      <c r="W492" s="81"/>
      <c r="X492" s="80"/>
      <c r="Y492" s="92">
        <f t="shared" ref="Y492:AA508" si="600">IF($D492=Y$5,$T492,0)</f>
        <v>1093900.18</v>
      </c>
      <c r="Z492" s="319">
        <f t="shared" si="600"/>
        <v>0</v>
      </c>
      <c r="AA492" s="319">
        <f t="shared" si="600"/>
        <v>0</v>
      </c>
      <c r="AB492" s="320">
        <f t="shared" si="592"/>
        <v>0</v>
      </c>
      <c r="AC492" s="309">
        <f t="shared" si="593"/>
        <v>0</v>
      </c>
      <c r="AD492" s="319">
        <f t="shared" si="486"/>
        <v>0</v>
      </c>
      <c r="AE492" s="326">
        <f t="shared" ref="AE492:AE540" si="601">IF($D492=AE$5,$T492,IF($D492=AE$4, $T492*$AK$2,0))</f>
        <v>0</v>
      </c>
      <c r="AF492" s="320">
        <f t="shared" ref="AF492:AF540" si="602">IF($D492=AF$5,$T492,IF($D492=AF$4, $T492*$AL$2,0))</f>
        <v>0</v>
      </c>
      <c r="AG492" s="173">
        <f t="shared" si="594"/>
        <v>0</v>
      </c>
      <c r="AH492" s="309">
        <f t="shared" si="595"/>
        <v>0</v>
      </c>
      <c r="AI492" s="318">
        <f t="shared" si="586"/>
        <v>1173941.68</v>
      </c>
      <c r="AJ492" s="319">
        <f t="shared" si="586"/>
        <v>0</v>
      </c>
      <c r="AK492" s="319">
        <f t="shared" si="586"/>
        <v>0</v>
      </c>
      <c r="AL492" s="320">
        <f t="shared" si="596"/>
        <v>0</v>
      </c>
      <c r="AM492" s="309">
        <f t="shared" si="597"/>
        <v>0</v>
      </c>
      <c r="AN492" s="319">
        <f t="shared" si="473"/>
        <v>0</v>
      </c>
      <c r="AO492" s="319">
        <f t="shared" si="474"/>
        <v>0</v>
      </c>
      <c r="AP492" s="319">
        <f t="shared" si="598"/>
        <v>0</v>
      </c>
      <c r="AQ492" s="173">
        <f t="shared" si="499"/>
        <v>0</v>
      </c>
      <c r="AR492" s="309">
        <f t="shared" si="599"/>
        <v>0</v>
      </c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 s="7"/>
      <c r="BH492" s="7"/>
      <c r="BI492" s="7"/>
      <c r="BJ492" s="7"/>
      <c r="BK492" s="7"/>
      <c r="BL492" s="7"/>
      <c r="BN492" s="74"/>
    </row>
    <row r="493" spans="1:66" s="16" customFormat="1" ht="12" customHeight="1" x14ac:dyDescent="0.25">
      <c r="A493" s="129">
        <v>18604041</v>
      </c>
      <c r="B493" s="89" t="str">
        <f t="shared" si="402"/>
        <v>18604041</v>
      </c>
      <c r="C493" s="74" t="s">
        <v>943</v>
      </c>
      <c r="D493" s="89" t="s">
        <v>1276</v>
      </c>
      <c r="E493" s="89"/>
      <c r="F493" s="139">
        <v>42904</v>
      </c>
      <c r="G493" s="89"/>
      <c r="H493" s="75">
        <v>806688.73</v>
      </c>
      <c r="I493" s="75">
        <v>788762.32</v>
      </c>
      <c r="J493" s="75">
        <v>770835.91</v>
      </c>
      <c r="K493" s="75">
        <v>752909.5</v>
      </c>
      <c r="L493" s="75">
        <v>734983.09</v>
      </c>
      <c r="M493" s="75">
        <v>717056.68</v>
      </c>
      <c r="N493" s="75">
        <v>699130.27</v>
      </c>
      <c r="O493" s="75">
        <v>681203.86</v>
      </c>
      <c r="P493" s="75">
        <v>663277.44999999995</v>
      </c>
      <c r="Q493" s="75">
        <v>645351.04</v>
      </c>
      <c r="R493" s="75">
        <v>627424.63</v>
      </c>
      <c r="S493" s="75">
        <v>609498.22</v>
      </c>
      <c r="T493" s="75">
        <v>591571.81000000006</v>
      </c>
      <c r="U493" s="75"/>
      <c r="V493" s="75">
        <f t="shared" si="591"/>
        <v>699130.27</v>
      </c>
      <c r="W493" s="81"/>
      <c r="X493" s="80"/>
      <c r="Y493" s="92">
        <f t="shared" si="600"/>
        <v>591571.81000000006</v>
      </c>
      <c r="Z493" s="319">
        <f t="shared" si="600"/>
        <v>0</v>
      </c>
      <c r="AA493" s="319">
        <f t="shared" si="600"/>
        <v>0</v>
      </c>
      <c r="AB493" s="320">
        <f t="shared" si="592"/>
        <v>0</v>
      </c>
      <c r="AC493" s="309">
        <f t="shared" si="593"/>
        <v>0</v>
      </c>
      <c r="AD493" s="319">
        <f t="shared" si="486"/>
        <v>0</v>
      </c>
      <c r="AE493" s="326">
        <f t="shared" si="601"/>
        <v>0</v>
      </c>
      <c r="AF493" s="320">
        <f t="shared" si="602"/>
        <v>0</v>
      </c>
      <c r="AG493" s="173">
        <f t="shared" si="594"/>
        <v>0</v>
      </c>
      <c r="AH493" s="309">
        <f t="shared" si="595"/>
        <v>0</v>
      </c>
      <c r="AI493" s="318">
        <f t="shared" si="586"/>
        <v>699130.27</v>
      </c>
      <c r="AJ493" s="319">
        <f t="shared" si="586"/>
        <v>0</v>
      </c>
      <c r="AK493" s="319">
        <f t="shared" si="586"/>
        <v>0</v>
      </c>
      <c r="AL493" s="320">
        <f t="shared" si="596"/>
        <v>0</v>
      </c>
      <c r="AM493" s="309">
        <f t="shared" si="597"/>
        <v>0</v>
      </c>
      <c r="AN493" s="319">
        <f t="shared" ref="AN493:AN541" si="603">IF($D493=AN$5,$V493,IF($D493=AN$4, $V493*$AK$1,0))</f>
        <v>0</v>
      </c>
      <c r="AO493" s="319">
        <f t="shared" ref="AO493:AO541" si="604">IF($D493=AO$5,$V493,IF($D493=AO$4, $V493*$AK$2,0))</f>
        <v>0</v>
      </c>
      <c r="AP493" s="319">
        <f t="shared" si="598"/>
        <v>0</v>
      </c>
      <c r="AQ493" s="173">
        <f t="shared" si="499"/>
        <v>0</v>
      </c>
      <c r="AR493" s="309">
        <f t="shared" si="599"/>
        <v>0</v>
      </c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 s="7"/>
      <c r="BH493" s="7"/>
      <c r="BI493" s="7"/>
      <c r="BJ493" s="7"/>
      <c r="BK493" s="7"/>
      <c r="BL493" s="7"/>
      <c r="BN493" s="74"/>
    </row>
    <row r="494" spans="1:66" s="16" customFormat="1" ht="12" customHeight="1" x14ac:dyDescent="0.25">
      <c r="A494" s="122">
        <v>18605011</v>
      </c>
      <c r="B494" s="87" t="str">
        <f t="shared" si="402"/>
        <v>18605011</v>
      </c>
      <c r="C494" s="96" t="s">
        <v>813</v>
      </c>
      <c r="D494" s="89" t="s">
        <v>1276</v>
      </c>
      <c r="E494" s="89"/>
      <c r="F494" s="96"/>
      <c r="G494" s="89"/>
      <c r="H494" s="75">
        <v>0</v>
      </c>
      <c r="I494" s="75">
        <v>0</v>
      </c>
      <c r="J494" s="75">
        <v>0</v>
      </c>
      <c r="K494" s="75">
        <v>1039685.28</v>
      </c>
      <c r="L494" s="75">
        <v>1713294.38</v>
      </c>
      <c r="M494" s="75">
        <v>2647393.9300000002</v>
      </c>
      <c r="N494" s="75">
        <v>3819765.82</v>
      </c>
      <c r="O494" s="75">
        <v>4039419.24</v>
      </c>
      <c r="P494" s="75">
        <v>3951257.76</v>
      </c>
      <c r="Q494" s="75">
        <v>3866936.25</v>
      </c>
      <c r="R494" s="75">
        <v>3782698.21</v>
      </c>
      <c r="S494" s="75">
        <v>4035412.33</v>
      </c>
      <c r="T494" s="75">
        <v>4035412.33</v>
      </c>
      <c r="U494" s="75"/>
      <c r="V494" s="75">
        <f t="shared" si="591"/>
        <v>2576130.780416667</v>
      </c>
      <c r="W494" s="81"/>
      <c r="X494" s="80"/>
      <c r="Y494" s="92">
        <f t="shared" si="600"/>
        <v>4035412.33</v>
      </c>
      <c r="Z494" s="319">
        <f t="shared" si="600"/>
        <v>0</v>
      </c>
      <c r="AA494" s="319">
        <f t="shared" si="600"/>
        <v>0</v>
      </c>
      <c r="AB494" s="320">
        <f t="shared" si="592"/>
        <v>0</v>
      </c>
      <c r="AC494" s="309">
        <f t="shared" si="593"/>
        <v>0</v>
      </c>
      <c r="AD494" s="319">
        <f t="shared" si="486"/>
        <v>0</v>
      </c>
      <c r="AE494" s="326">
        <f t="shared" si="601"/>
        <v>0</v>
      </c>
      <c r="AF494" s="320">
        <f t="shared" si="602"/>
        <v>0</v>
      </c>
      <c r="AG494" s="173">
        <f t="shared" si="594"/>
        <v>0</v>
      </c>
      <c r="AH494" s="309">
        <f t="shared" si="595"/>
        <v>0</v>
      </c>
      <c r="AI494" s="318">
        <f t="shared" si="586"/>
        <v>2576130.780416667</v>
      </c>
      <c r="AJ494" s="319">
        <f t="shared" si="586"/>
        <v>0</v>
      </c>
      <c r="AK494" s="319">
        <f t="shared" si="586"/>
        <v>0</v>
      </c>
      <c r="AL494" s="320">
        <f t="shared" si="596"/>
        <v>0</v>
      </c>
      <c r="AM494" s="309">
        <f t="shared" si="597"/>
        <v>0</v>
      </c>
      <c r="AN494" s="319">
        <f t="shared" si="603"/>
        <v>0</v>
      </c>
      <c r="AO494" s="319">
        <f t="shared" si="604"/>
        <v>0</v>
      </c>
      <c r="AP494" s="319">
        <f t="shared" si="598"/>
        <v>0</v>
      </c>
      <c r="AQ494" s="173">
        <f t="shared" si="499"/>
        <v>0</v>
      </c>
      <c r="AR494" s="309">
        <f t="shared" si="599"/>
        <v>0</v>
      </c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 s="7"/>
      <c r="BH494" s="7"/>
      <c r="BI494" s="7"/>
      <c r="BJ494" s="7"/>
      <c r="BK494" s="7"/>
      <c r="BL494" s="7"/>
      <c r="BN494" s="74"/>
    </row>
    <row r="495" spans="1:66" s="16" customFormat="1" ht="12" customHeight="1" x14ac:dyDescent="0.25">
      <c r="A495" s="129">
        <v>18605021</v>
      </c>
      <c r="B495" s="89" t="str">
        <f t="shared" ref="B495:B545" si="605">TEXT(A495,"##")</f>
        <v>18605021</v>
      </c>
      <c r="C495" s="74" t="s">
        <v>837</v>
      </c>
      <c r="D495" s="89" t="s">
        <v>1276</v>
      </c>
      <c r="E495" s="89"/>
      <c r="F495" s="74"/>
      <c r="G495" s="89"/>
      <c r="H495" s="75">
        <v>1309252.0900000001</v>
      </c>
      <c r="I495" s="75">
        <v>1153767.01</v>
      </c>
      <c r="J495" s="75">
        <v>998281.93</v>
      </c>
      <c r="K495" s="75">
        <v>842796.85</v>
      </c>
      <c r="L495" s="75">
        <v>687311.77</v>
      </c>
      <c r="M495" s="75">
        <v>601397.78</v>
      </c>
      <c r="N495" s="75">
        <v>515483.79</v>
      </c>
      <c r="O495" s="75">
        <v>429569.8</v>
      </c>
      <c r="P495" s="75">
        <v>343655.81</v>
      </c>
      <c r="Q495" s="75">
        <v>257741.82</v>
      </c>
      <c r="R495" s="75">
        <v>171827.83</v>
      </c>
      <c r="S495" s="75">
        <v>85913.84</v>
      </c>
      <c r="T495" s="75">
        <v>0</v>
      </c>
      <c r="U495" s="75"/>
      <c r="V495" s="75">
        <f t="shared" si="591"/>
        <v>561864.52291666658</v>
      </c>
      <c r="W495" s="81"/>
      <c r="X495" s="80"/>
      <c r="Y495" s="92">
        <f t="shared" si="600"/>
        <v>0</v>
      </c>
      <c r="Z495" s="319">
        <f t="shared" si="600"/>
        <v>0</v>
      </c>
      <c r="AA495" s="319">
        <f t="shared" si="600"/>
        <v>0</v>
      </c>
      <c r="AB495" s="320">
        <f t="shared" si="592"/>
        <v>0</v>
      </c>
      <c r="AC495" s="309">
        <f t="shared" si="593"/>
        <v>0</v>
      </c>
      <c r="AD495" s="319">
        <f t="shared" si="486"/>
        <v>0</v>
      </c>
      <c r="AE495" s="326">
        <f t="shared" si="601"/>
        <v>0</v>
      </c>
      <c r="AF495" s="320">
        <f t="shared" si="602"/>
        <v>0</v>
      </c>
      <c r="AG495" s="173">
        <f t="shared" si="594"/>
        <v>0</v>
      </c>
      <c r="AH495" s="309">
        <f t="shared" si="595"/>
        <v>0</v>
      </c>
      <c r="AI495" s="318">
        <f t="shared" si="586"/>
        <v>561864.52291666658</v>
      </c>
      <c r="AJ495" s="319">
        <f t="shared" si="586"/>
        <v>0</v>
      </c>
      <c r="AK495" s="319">
        <f t="shared" si="586"/>
        <v>0</v>
      </c>
      <c r="AL495" s="320">
        <f t="shared" si="596"/>
        <v>0</v>
      </c>
      <c r="AM495" s="309">
        <f t="shared" si="597"/>
        <v>0</v>
      </c>
      <c r="AN495" s="319">
        <f t="shared" si="603"/>
        <v>0</v>
      </c>
      <c r="AO495" s="319">
        <f t="shared" si="604"/>
        <v>0</v>
      </c>
      <c r="AP495" s="319">
        <f t="shared" si="598"/>
        <v>0</v>
      </c>
      <c r="AQ495" s="173">
        <f t="shared" si="499"/>
        <v>0</v>
      </c>
      <c r="AR495" s="309">
        <f t="shared" si="599"/>
        <v>0</v>
      </c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 s="7"/>
      <c r="BH495" s="7"/>
      <c r="BI495" s="7"/>
      <c r="BJ495" s="7"/>
      <c r="BK495" s="7"/>
      <c r="BL495" s="7"/>
      <c r="BN495" s="74"/>
    </row>
    <row r="496" spans="1:66" s="16" customFormat="1" ht="12" customHeight="1" x14ac:dyDescent="0.25">
      <c r="A496" s="122">
        <v>18605041</v>
      </c>
      <c r="B496" s="87" t="str">
        <f t="shared" si="605"/>
        <v>18605041</v>
      </c>
      <c r="C496" s="96" t="s">
        <v>857</v>
      </c>
      <c r="D496" s="89" t="s">
        <v>1276</v>
      </c>
      <c r="E496" s="89"/>
      <c r="F496" s="96"/>
      <c r="G496" s="89"/>
      <c r="H496" s="75">
        <v>1646362.75</v>
      </c>
      <c r="I496" s="75">
        <v>1617998.75</v>
      </c>
      <c r="J496" s="75">
        <v>1589634.75</v>
      </c>
      <c r="K496" s="75">
        <v>1561270.75</v>
      </c>
      <c r="L496" s="75">
        <v>1532906.75</v>
      </c>
      <c r="M496" s="75">
        <v>1504542.75</v>
      </c>
      <c r="N496" s="75">
        <v>1476178.75</v>
      </c>
      <c r="O496" s="75">
        <v>1447814.75</v>
      </c>
      <c r="P496" s="75">
        <v>1419450.75</v>
      </c>
      <c r="Q496" s="75">
        <v>1391086.75</v>
      </c>
      <c r="R496" s="75">
        <v>1362722.75</v>
      </c>
      <c r="S496" s="75">
        <v>1334358.75</v>
      </c>
      <c r="T496" s="75">
        <v>1305994.75</v>
      </c>
      <c r="U496" s="75"/>
      <c r="V496" s="75">
        <f t="shared" si="591"/>
        <v>1476178.75</v>
      </c>
      <c r="W496" s="81"/>
      <c r="X496" s="80"/>
      <c r="Y496" s="92">
        <f t="shared" si="600"/>
        <v>1305994.75</v>
      </c>
      <c r="Z496" s="319">
        <f t="shared" si="600"/>
        <v>0</v>
      </c>
      <c r="AA496" s="319">
        <f t="shared" si="600"/>
        <v>0</v>
      </c>
      <c r="AB496" s="320">
        <f t="shared" si="592"/>
        <v>0</v>
      </c>
      <c r="AC496" s="309">
        <f t="shared" si="593"/>
        <v>0</v>
      </c>
      <c r="AD496" s="319">
        <f t="shared" si="486"/>
        <v>0</v>
      </c>
      <c r="AE496" s="326">
        <f t="shared" si="601"/>
        <v>0</v>
      </c>
      <c r="AF496" s="320">
        <f t="shared" si="602"/>
        <v>0</v>
      </c>
      <c r="AG496" s="173">
        <f t="shared" si="594"/>
        <v>0</v>
      </c>
      <c r="AH496" s="309">
        <f t="shared" si="595"/>
        <v>0</v>
      </c>
      <c r="AI496" s="318">
        <f t="shared" si="586"/>
        <v>1476178.75</v>
      </c>
      <c r="AJ496" s="319">
        <f t="shared" si="586"/>
        <v>0</v>
      </c>
      <c r="AK496" s="319">
        <f t="shared" si="586"/>
        <v>0</v>
      </c>
      <c r="AL496" s="320">
        <f t="shared" si="596"/>
        <v>0</v>
      </c>
      <c r="AM496" s="309">
        <f t="shared" si="597"/>
        <v>0</v>
      </c>
      <c r="AN496" s="319">
        <f t="shared" si="603"/>
        <v>0</v>
      </c>
      <c r="AO496" s="319">
        <f t="shared" si="604"/>
        <v>0</v>
      </c>
      <c r="AP496" s="319">
        <f t="shared" si="598"/>
        <v>0</v>
      </c>
      <c r="AQ496" s="173">
        <f t="shared" si="499"/>
        <v>0</v>
      </c>
      <c r="AR496" s="309">
        <f t="shared" si="599"/>
        <v>0</v>
      </c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 s="7"/>
      <c r="BH496" s="7"/>
      <c r="BI496" s="7"/>
      <c r="BJ496" s="7"/>
      <c r="BK496" s="7"/>
      <c r="BL496" s="7"/>
      <c r="BN496" s="74"/>
    </row>
    <row r="497" spans="1:66" s="16" customFormat="1" ht="12" customHeight="1" x14ac:dyDescent="0.25">
      <c r="A497" s="128">
        <v>18605051</v>
      </c>
      <c r="B497" s="145" t="str">
        <f t="shared" si="605"/>
        <v>18605051</v>
      </c>
      <c r="C497" s="74" t="s">
        <v>889</v>
      </c>
      <c r="D497" s="89" t="s">
        <v>1276</v>
      </c>
      <c r="E497" s="89"/>
      <c r="F497" s="74"/>
      <c r="G497" s="89"/>
      <c r="H497" s="75">
        <v>2277157.73</v>
      </c>
      <c r="I497" s="75">
        <v>2244626.91</v>
      </c>
      <c r="J497" s="75">
        <v>2212096.09</v>
      </c>
      <c r="K497" s="75">
        <v>2179565.27</v>
      </c>
      <c r="L497" s="75">
        <v>2147034.4500000002</v>
      </c>
      <c r="M497" s="75">
        <v>2114503.63</v>
      </c>
      <c r="N497" s="75">
        <v>2081972.81</v>
      </c>
      <c r="O497" s="75">
        <v>2049441.99</v>
      </c>
      <c r="P497" s="75">
        <v>2016911.17</v>
      </c>
      <c r="Q497" s="75">
        <v>1984380.35</v>
      </c>
      <c r="R497" s="75">
        <v>1951849.53</v>
      </c>
      <c r="S497" s="75">
        <v>1919318.71</v>
      </c>
      <c r="T497" s="75">
        <v>1886787.89</v>
      </c>
      <c r="U497" s="75"/>
      <c r="V497" s="75">
        <f t="shared" si="591"/>
        <v>2081972.8100000003</v>
      </c>
      <c r="W497" s="81"/>
      <c r="X497" s="80"/>
      <c r="Y497" s="92">
        <f t="shared" si="600"/>
        <v>1886787.89</v>
      </c>
      <c r="Z497" s="319">
        <f t="shared" si="600"/>
        <v>0</v>
      </c>
      <c r="AA497" s="319">
        <f t="shared" si="600"/>
        <v>0</v>
      </c>
      <c r="AB497" s="320">
        <f t="shared" si="592"/>
        <v>0</v>
      </c>
      <c r="AC497" s="309">
        <f t="shared" si="593"/>
        <v>0</v>
      </c>
      <c r="AD497" s="319">
        <f t="shared" si="486"/>
        <v>0</v>
      </c>
      <c r="AE497" s="326">
        <f t="shared" si="601"/>
        <v>0</v>
      </c>
      <c r="AF497" s="320">
        <f t="shared" si="602"/>
        <v>0</v>
      </c>
      <c r="AG497" s="173">
        <f t="shared" si="594"/>
        <v>0</v>
      </c>
      <c r="AH497" s="309">
        <f t="shared" si="595"/>
        <v>0</v>
      </c>
      <c r="AI497" s="318">
        <f t="shared" si="586"/>
        <v>2081972.8100000003</v>
      </c>
      <c r="AJ497" s="319">
        <f t="shared" si="586"/>
        <v>0</v>
      </c>
      <c r="AK497" s="319">
        <f t="shared" si="586"/>
        <v>0</v>
      </c>
      <c r="AL497" s="320">
        <f t="shared" si="596"/>
        <v>0</v>
      </c>
      <c r="AM497" s="309">
        <f t="shared" si="597"/>
        <v>0</v>
      </c>
      <c r="AN497" s="319">
        <f t="shared" si="603"/>
        <v>0</v>
      </c>
      <c r="AO497" s="319">
        <f t="shared" si="604"/>
        <v>0</v>
      </c>
      <c r="AP497" s="319">
        <f t="shared" si="598"/>
        <v>0</v>
      </c>
      <c r="AQ497" s="173">
        <f t="shared" si="499"/>
        <v>0</v>
      </c>
      <c r="AR497" s="309">
        <f t="shared" si="599"/>
        <v>0</v>
      </c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 s="7"/>
      <c r="BH497" s="7"/>
      <c r="BI497" s="7"/>
      <c r="BJ497" s="7"/>
      <c r="BK497" s="7"/>
      <c r="BL497" s="7"/>
      <c r="BN497" s="74"/>
    </row>
    <row r="498" spans="1:66" s="16" customFormat="1" ht="12" customHeight="1" x14ac:dyDescent="0.25">
      <c r="A498" s="122">
        <v>18605061</v>
      </c>
      <c r="B498" s="87" t="str">
        <f t="shared" si="605"/>
        <v>18605061</v>
      </c>
      <c r="C498" s="74" t="s">
        <v>917</v>
      </c>
      <c r="D498" s="89" t="s">
        <v>1276</v>
      </c>
      <c r="E498" s="89"/>
      <c r="F498" s="74"/>
      <c r="G498" s="89"/>
      <c r="H498" s="75">
        <v>492702.66</v>
      </c>
      <c r="I498" s="75">
        <v>472173.38</v>
      </c>
      <c r="J498" s="75">
        <v>451644.1</v>
      </c>
      <c r="K498" s="75">
        <v>431114.82</v>
      </c>
      <c r="L498" s="75">
        <v>410585.54</v>
      </c>
      <c r="M498" s="75">
        <v>390056.26</v>
      </c>
      <c r="N498" s="75">
        <v>369526.98</v>
      </c>
      <c r="O498" s="75">
        <v>348997.7</v>
      </c>
      <c r="P498" s="75">
        <v>328468.42</v>
      </c>
      <c r="Q498" s="75">
        <v>307939.14</v>
      </c>
      <c r="R498" s="75">
        <v>287409.86</v>
      </c>
      <c r="S498" s="75">
        <v>266880.58</v>
      </c>
      <c r="T498" s="75">
        <v>246351.3</v>
      </c>
      <c r="U498" s="75"/>
      <c r="V498" s="75">
        <f t="shared" si="591"/>
        <v>369526.98</v>
      </c>
      <c r="W498" s="81"/>
      <c r="X498" s="80"/>
      <c r="Y498" s="92">
        <f t="shared" si="600"/>
        <v>246351.3</v>
      </c>
      <c r="Z498" s="319">
        <f t="shared" si="600"/>
        <v>0</v>
      </c>
      <c r="AA498" s="319">
        <f t="shared" si="600"/>
        <v>0</v>
      </c>
      <c r="AB498" s="320">
        <f t="shared" si="592"/>
        <v>0</v>
      </c>
      <c r="AC498" s="309">
        <f t="shared" si="593"/>
        <v>0</v>
      </c>
      <c r="AD498" s="319">
        <f t="shared" si="486"/>
        <v>0</v>
      </c>
      <c r="AE498" s="326">
        <f t="shared" si="601"/>
        <v>0</v>
      </c>
      <c r="AF498" s="320">
        <f t="shared" si="602"/>
        <v>0</v>
      </c>
      <c r="AG498" s="173">
        <f t="shared" si="594"/>
        <v>0</v>
      </c>
      <c r="AH498" s="309">
        <f t="shared" si="595"/>
        <v>0</v>
      </c>
      <c r="AI498" s="318">
        <f t="shared" ref="AI498:AK514" si="606">IF($D498=AI$5,$V498,0)</f>
        <v>369526.98</v>
      </c>
      <c r="AJ498" s="319">
        <f t="shared" si="606"/>
        <v>0</v>
      </c>
      <c r="AK498" s="319">
        <f t="shared" si="606"/>
        <v>0</v>
      </c>
      <c r="AL498" s="320">
        <f t="shared" si="596"/>
        <v>0</v>
      </c>
      <c r="AM498" s="309">
        <f t="shared" si="597"/>
        <v>0</v>
      </c>
      <c r="AN498" s="319">
        <f t="shared" si="603"/>
        <v>0</v>
      </c>
      <c r="AO498" s="319">
        <f t="shared" si="604"/>
        <v>0</v>
      </c>
      <c r="AP498" s="319">
        <f t="shared" si="598"/>
        <v>0</v>
      </c>
      <c r="AQ498" s="173">
        <f t="shared" si="499"/>
        <v>0</v>
      </c>
      <c r="AR498" s="309">
        <f t="shared" si="599"/>
        <v>0</v>
      </c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 s="7"/>
      <c r="BH498" s="7"/>
      <c r="BI498" s="7"/>
      <c r="BJ498" s="7"/>
      <c r="BK498" s="7"/>
      <c r="BL498" s="7"/>
      <c r="BN498" s="74"/>
    </row>
    <row r="499" spans="1:66" s="16" customFormat="1" ht="12" customHeight="1" x14ac:dyDescent="0.25">
      <c r="A499" s="122">
        <v>18605071</v>
      </c>
      <c r="B499" s="87" t="str">
        <f t="shared" si="605"/>
        <v>18605071</v>
      </c>
      <c r="C499" s="74" t="s">
        <v>892</v>
      </c>
      <c r="D499" s="89" t="s">
        <v>1276</v>
      </c>
      <c r="E499" s="89"/>
      <c r="F499" s="74"/>
      <c r="G499" s="89"/>
      <c r="H499" s="75">
        <v>741575.8</v>
      </c>
      <c r="I499" s="75">
        <v>707867.8</v>
      </c>
      <c r="J499" s="75">
        <v>674159.8</v>
      </c>
      <c r="K499" s="75">
        <v>640451.80000000005</v>
      </c>
      <c r="L499" s="75">
        <v>606743.80000000005</v>
      </c>
      <c r="M499" s="75">
        <v>573035.80000000005</v>
      </c>
      <c r="N499" s="75">
        <v>539327.80000000005</v>
      </c>
      <c r="O499" s="75">
        <v>505619.8</v>
      </c>
      <c r="P499" s="75">
        <v>471911.8</v>
      </c>
      <c r="Q499" s="75">
        <v>438203.8</v>
      </c>
      <c r="R499" s="75">
        <v>404495.8</v>
      </c>
      <c r="S499" s="75">
        <v>370787.8</v>
      </c>
      <c r="T499" s="75">
        <v>337079.8</v>
      </c>
      <c r="U499" s="75"/>
      <c r="V499" s="75">
        <f t="shared" si="591"/>
        <v>539327.79999999993</v>
      </c>
      <c r="W499" s="81"/>
      <c r="X499" s="80"/>
      <c r="Y499" s="92">
        <f t="shared" si="600"/>
        <v>337079.8</v>
      </c>
      <c r="Z499" s="319">
        <f t="shared" si="600"/>
        <v>0</v>
      </c>
      <c r="AA499" s="319">
        <f t="shared" si="600"/>
        <v>0</v>
      </c>
      <c r="AB499" s="320">
        <f t="shared" si="592"/>
        <v>0</v>
      </c>
      <c r="AC499" s="309">
        <f t="shared" si="593"/>
        <v>0</v>
      </c>
      <c r="AD499" s="319">
        <f t="shared" si="486"/>
        <v>0</v>
      </c>
      <c r="AE499" s="326">
        <f t="shared" si="601"/>
        <v>0</v>
      </c>
      <c r="AF499" s="320">
        <f t="shared" si="602"/>
        <v>0</v>
      </c>
      <c r="AG499" s="173">
        <f t="shared" si="594"/>
        <v>0</v>
      </c>
      <c r="AH499" s="309">
        <f t="shared" si="595"/>
        <v>0</v>
      </c>
      <c r="AI499" s="318">
        <f t="shared" si="606"/>
        <v>539327.79999999993</v>
      </c>
      <c r="AJ499" s="319">
        <f t="shared" si="606"/>
        <v>0</v>
      </c>
      <c r="AK499" s="319">
        <f t="shared" si="606"/>
        <v>0</v>
      </c>
      <c r="AL499" s="320">
        <f t="shared" si="596"/>
        <v>0</v>
      </c>
      <c r="AM499" s="309">
        <f t="shared" si="597"/>
        <v>0</v>
      </c>
      <c r="AN499" s="319">
        <f t="shared" si="603"/>
        <v>0</v>
      </c>
      <c r="AO499" s="319">
        <f t="shared" si="604"/>
        <v>0</v>
      </c>
      <c r="AP499" s="319">
        <f t="shared" si="598"/>
        <v>0</v>
      </c>
      <c r="AQ499" s="173">
        <f t="shared" si="499"/>
        <v>0</v>
      </c>
      <c r="AR499" s="309">
        <f t="shared" si="599"/>
        <v>0</v>
      </c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 s="7"/>
      <c r="BH499" s="7"/>
      <c r="BI499" s="7"/>
      <c r="BJ499" s="7"/>
      <c r="BK499" s="7"/>
      <c r="BL499" s="7"/>
      <c r="BN499" s="74"/>
    </row>
    <row r="500" spans="1:66" s="16" customFormat="1" ht="12" customHeight="1" x14ac:dyDescent="0.25">
      <c r="A500" s="128">
        <v>18605081</v>
      </c>
      <c r="B500" s="145" t="str">
        <f t="shared" si="605"/>
        <v>18605081</v>
      </c>
      <c r="C500" s="74" t="s">
        <v>936</v>
      </c>
      <c r="D500" s="89" t="s">
        <v>1276</v>
      </c>
      <c r="E500" s="89"/>
      <c r="F500" s="139">
        <v>42811</v>
      </c>
      <c r="G500" s="89"/>
      <c r="H500" s="75">
        <v>2082548.39</v>
      </c>
      <c r="I500" s="75">
        <v>2057151.46</v>
      </c>
      <c r="J500" s="75">
        <v>2031754.53</v>
      </c>
      <c r="K500" s="75">
        <v>2006357.6</v>
      </c>
      <c r="L500" s="75">
        <v>1980960.67</v>
      </c>
      <c r="M500" s="75">
        <v>1955563.74</v>
      </c>
      <c r="N500" s="75">
        <v>1930166.81</v>
      </c>
      <c r="O500" s="75">
        <v>1904769.88</v>
      </c>
      <c r="P500" s="75">
        <v>1879372.95</v>
      </c>
      <c r="Q500" s="75">
        <v>1853976.02</v>
      </c>
      <c r="R500" s="75">
        <v>1828579.09</v>
      </c>
      <c r="S500" s="75">
        <v>1803182.16</v>
      </c>
      <c r="T500" s="75">
        <v>1777785.23</v>
      </c>
      <c r="U500" s="75"/>
      <c r="V500" s="75">
        <f t="shared" si="591"/>
        <v>1930166.8099999998</v>
      </c>
      <c r="W500" s="81"/>
      <c r="X500" s="80"/>
      <c r="Y500" s="92">
        <f t="shared" si="600"/>
        <v>1777785.23</v>
      </c>
      <c r="Z500" s="319">
        <f t="shared" si="600"/>
        <v>0</v>
      </c>
      <c r="AA500" s="319">
        <f t="shared" si="600"/>
        <v>0</v>
      </c>
      <c r="AB500" s="320">
        <f t="shared" si="592"/>
        <v>0</v>
      </c>
      <c r="AC500" s="309">
        <f t="shared" si="593"/>
        <v>0</v>
      </c>
      <c r="AD500" s="319">
        <f t="shared" ref="AD500:AD551" si="607">IF($D500=AD$5,$T500,IF($D500=AD$4, $T500*$AK$1,0))</f>
        <v>0</v>
      </c>
      <c r="AE500" s="326">
        <f t="shared" si="601"/>
        <v>0</v>
      </c>
      <c r="AF500" s="320">
        <f t="shared" si="602"/>
        <v>0</v>
      </c>
      <c r="AG500" s="173">
        <f t="shared" si="594"/>
        <v>0</v>
      </c>
      <c r="AH500" s="309">
        <f t="shared" si="595"/>
        <v>0</v>
      </c>
      <c r="AI500" s="318">
        <f t="shared" si="606"/>
        <v>1930166.8099999998</v>
      </c>
      <c r="AJ500" s="319">
        <f t="shared" si="606"/>
        <v>0</v>
      </c>
      <c r="AK500" s="319">
        <f t="shared" si="606"/>
        <v>0</v>
      </c>
      <c r="AL500" s="320">
        <f t="shared" si="596"/>
        <v>0</v>
      </c>
      <c r="AM500" s="309">
        <f t="shared" si="597"/>
        <v>0</v>
      </c>
      <c r="AN500" s="319">
        <f t="shared" si="603"/>
        <v>0</v>
      </c>
      <c r="AO500" s="319">
        <f t="shared" si="604"/>
        <v>0</v>
      </c>
      <c r="AP500" s="319">
        <f t="shared" si="598"/>
        <v>0</v>
      </c>
      <c r="AQ500" s="173">
        <f t="shared" si="499"/>
        <v>0</v>
      </c>
      <c r="AR500" s="309">
        <f t="shared" si="599"/>
        <v>0</v>
      </c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 s="7"/>
      <c r="BH500" s="7"/>
      <c r="BI500" s="7"/>
      <c r="BJ500" s="7"/>
      <c r="BK500" s="7"/>
      <c r="BL500" s="7"/>
      <c r="BN500" s="74"/>
    </row>
    <row r="501" spans="1:66" s="16" customFormat="1" ht="12" customHeight="1" x14ac:dyDescent="0.25">
      <c r="A501" s="122">
        <v>18608001</v>
      </c>
      <c r="B501" s="87" t="str">
        <f t="shared" si="605"/>
        <v>18608001</v>
      </c>
      <c r="C501" s="96" t="s">
        <v>194</v>
      </c>
      <c r="D501" s="89" t="s">
        <v>1276</v>
      </c>
      <c r="E501" s="89"/>
      <c r="F501" s="96"/>
      <c r="G501" s="89"/>
      <c r="H501" s="75">
        <v>100211.53</v>
      </c>
      <c r="I501" s="75">
        <v>101139.53</v>
      </c>
      <c r="J501" s="75">
        <v>102956.78</v>
      </c>
      <c r="K501" s="75">
        <v>103719.23</v>
      </c>
      <c r="L501" s="75">
        <v>63519.47</v>
      </c>
      <c r="M501" s="75">
        <v>65020.97</v>
      </c>
      <c r="N501" s="75">
        <v>66135.02</v>
      </c>
      <c r="O501" s="75">
        <v>66135.02</v>
      </c>
      <c r="P501" s="75">
        <v>66135.02</v>
      </c>
      <c r="Q501" s="75">
        <v>69679.070000000007</v>
      </c>
      <c r="R501" s="75">
        <v>69679.070000000007</v>
      </c>
      <c r="S501" s="75">
        <v>70968.570000000007</v>
      </c>
      <c r="T501" s="75">
        <v>70968.570000000007</v>
      </c>
      <c r="U501" s="75"/>
      <c r="V501" s="75">
        <f t="shared" si="591"/>
        <v>77556.483333333352</v>
      </c>
      <c r="W501" s="81"/>
      <c r="X501" s="80"/>
      <c r="Y501" s="92">
        <f t="shared" si="600"/>
        <v>70968.570000000007</v>
      </c>
      <c r="Z501" s="319">
        <f t="shared" si="600"/>
        <v>0</v>
      </c>
      <c r="AA501" s="319">
        <f t="shared" si="600"/>
        <v>0</v>
      </c>
      <c r="AB501" s="320">
        <f t="shared" si="592"/>
        <v>0</v>
      </c>
      <c r="AC501" s="309">
        <f t="shared" si="593"/>
        <v>0</v>
      </c>
      <c r="AD501" s="319">
        <f t="shared" si="607"/>
        <v>0</v>
      </c>
      <c r="AE501" s="326">
        <f t="shared" si="601"/>
        <v>0</v>
      </c>
      <c r="AF501" s="320">
        <f t="shared" si="602"/>
        <v>0</v>
      </c>
      <c r="AG501" s="173">
        <f t="shared" si="594"/>
        <v>0</v>
      </c>
      <c r="AH501" s="309">
        <f t="shared" si="595"/>
        <v>0</v>
      </c>
      <c r="AI501" s="318">
        <f t="shared" si="606"/>
        <v>77556.483333333352</v>
      </c>
      <c r="AJ501" s="319">
        <f t="shared" si="606"/>
        <v>0</v>
      </c>
      <c r="AK501" s="319">
        <f t="shared" si="606"/>
        <v>0</v>
      </c>
      <c r="AL501" s="320">
        <f t="shared" si="596"/>
        <v>0</v>
      </c>
      <c r="AM501" s="309">
        <f t="shared" si="597"/>
        <v>0</v>
      </c>
      <c r="AN501" s="319">
        <f t="shared" si="603"/>
        <v>0</v>
      </c>
      <c r="AO501" s="319">
        <f t="shared" si="604"/>
        <v>0</v>
      </c>
      <c r="AP501" s="319">
        <f t="shared" si="598"/>
        <v>0</v>
      </c>
      <c r="AQ501" s="173">
        <f t="shared" si="499"/>
        <v>0</v>
      </c>
      <c r="AR501" s="309">
        <f t="shared" si="599"/>
        <v>0</v>
      </c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 s="7"/>
      <c r="BH501" s="7"/>
      <c r="BI501" s="7"/>
      <c r="BJ501" s="7"/>
      <c r="BK501" s="7"/>
      <c r="BL501" s="7"/>
      <c r="BN501" s="74"/>
    </row>
    <row r="502" spans="1:66" s="16" customFormat="1" ht="12" customHeight="1" x14ac:dyDescent="0.25">
      <c r="A502" s="122">
        <v>18608002</v>
      </c>
      <c r="B502" s="87" t="str">
        <f t="shared" si="605"/>
        <v>18608002</v>
      </c>
      <c r="C502" s="96" t="s">
        <v>800</v>
      </c>
      <c r="D502" s="89" t="s">
        <v>1276</v>
      </c>
      <c r="E502" s="89"/>
      <c r="F502" s="96"/>
      <c r="G502" s="89"/>
      <c r="H502" s="75">
        <v>365234.02</v>
      </c>
      <c r="I502" s="75">
        <v>377777.96</v>
      </c>
      <c r="J502" s="75">
        <v>394913.46</v>
      </c>
      <c r="K502" s="75">
        <v>395373.46</v>
      </c>
      <c r="L502" s="75">
        <v>98876</v>
      </c>
      <c r="M502" s="75">
        <v>107905.88</v>
      </c>
      <c r="N502" s="75">
        <v>107905.88</v>
      </c>
      <c r="O502" s="75">
        <v>107905.88</v>
      </c>
      <c r="P502" s="75">
        <v>109161.23</v>
      </c>
      <c r="Q502" s="75">
        <v>130329.08</v>
      </c>
      <c r="R502" s="75">
        <v>137257.35999999999</v>
      </c>
      <c r="S502" s="75">
        <v>155431.07999999999</v>
      </c>
      <c r="T502" s="75">
        <v>155431.07999999999</v>
      </c>
      <c r="U502" s="75"/>
      <c r="V502" s="75">
        <f t="shared" si="591"/>
        <v>198597.48499999999</v>
      </c>
      <c r="W502" s="108"/>
      <c r="X502" s="84"/>
      <c r="Y502" s="92">
        <f t="shared" si="600"/>
        <v>155431.07999999999</v>
      </c>
      <c r="Z502" s="319">
        <f t="shared" si="600"/>
        <v>0</v>
      </c>
      <c r="AA502" s="319">
        <f t="shared" si="600"/>
        <v>0</v>
      </c>
      <c r="AB502" s="320">
        <f t="shared" si="592"/>
        <v>0</v>
      </c>
      <c r="AC502" s="309">
        <f t="shared" si="593"/>
        <v>0</v>
      </c>
      <c r="AD502" s="319">
        <f t="shared" si="607"/>
        <v>0</v>
      </c>
      <c r="AE502" s="326">
        <f t="shared" si="601"/>
        <v>0</v>
      </c>
      <c r="AF502" s="320">
        <f t="shared" si="602"/>
        <v>0</v>
      </c>
      <c r="AG502" s="173">
        <f t="shared" si="594"/>
        <v>0</v>
      </c>
      <c r="AH502" s="309">
        <f t="shared" si="595"/>
        <v>0</v>
      </c>
      <c r="AI502" s="318">
        <f t="shared" si="606"/>
        <v>198597.48499999999</v>
      </c>
      <c r="AJ502" s="319">
        <f t="shared" si="606"/>
        <v>0</v>
      </c>
      <c r="AK502" s="319">
        <f t="shared" si="606"/>
        <v>0</v>
      </c>
      <c r="AL502" s="320">
        <f t="shared" si="596"/>
        <v>0</v>
      </c>
      <c r="AM502" s="309">
        <f t="shared" si="597"/>
        <v>0</v>
      </c>
      <c r="AN502" s="319">
        <f t="shared" si="603"/>
        <v>0</v>
      </c>
      <c r="AO502" s="319">
        <f t="shared" si="604"/>
        <v>0</v>
      </c>
      <c r="AP502" s="319">
        <f t="shared" si="598"/>
        <v>0</v>
      </c>
      <c r="AQ502" s="173">
        <f t="shared" si="499"/>
        <v>0</v>
      </c>
      <c r="AR502" s="309">
        <f t="shared" si="599"/>
        <v>0</v>
      </c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 s="7"/>
      <c r="BH502" s="7"/>
      <c r="BI502" s="7"/>
      <c r="BJ502" s="7"/>
      <c r="BK502" s="7"/>
      <c r="BL502" s="7"/>
      <c r="BN502" s="74"/>
    </row>
    <row r="503" spans="1:66" s="16" customFormat="1" ht="12" customHeight="1" x14ac:dyDescent="0.25">
      <c r="A503" s="122">
        <v>18608011</v>
      </c>
      <c r="B503" s="87" t="str">
        <f t="shared" si="605"/>
        <v>18608011</v>
      </c>
      <c r="C503" s="96" t="s">
        <v>196</v>
      </c>
      <c r="D503" s="89" t="s">
        <v>158</v>
      </c>
      <c r="E503" s="89"/>
      <c r="F503" s="96"/>
      <c r="G503" s="89"/>
      <c r="H503" s="75">
        <v>301518.82</v>
      </c>
      <c r="I503" s="75">
        <v>301518.82</v>
      </c>
      <c r="J503" s="75">
        <v>301518.82</v>
      </c>
      <c r="K503" s="75">
        <v>346492.3</v>
      </c>
      <c r="L503" s="75">
        <v>346492.3</v>
      </c>
      <c r="M503" s="75">
        <v>346492.3</v>
      </c>
      <c r="N503" s="75">
        <v>347384.45</v>
      </c>
      <c r="O503" s="75">
        <v>347384.45</v>
      </c>
      <c r="P503" s="75">
        <v>347384.45</v>
      </c>
      <c r="Q503" s="75">
        <v>343840.4</v>
      </c>
      <c r="R503" s="75">
        <v>343840.4</v>
      </c>
      <c r="S503" s="75">
        <v>343840.4</v>
      </c>
      <c r="T503" s="75">
        <v>342550.9</v>
      </c>
      <c r="U503" s="75"/>
      <c r="V503" s="75">
        <f t="shared" si="591"/>
        <v>336518.66249999998</v>
      </c>
      <c r="W503" s="81"/>
      <c r="X503" s="80"/>
      <c r="Y503" s="92">
        <f t="shared" si="600"/>
        <v>0</v>
      </c>
      <c r="Z503" s="319">
        <f t="shared" si="600"/>
        <v>0</v>
      </c>
      <c r="AA503" s="319">
        <f t="shared" si="600"/>
        <v>0</v>
      </c>
      <c r="AB503" s="320">
        <f t="shared" si="592"/>
        <v>342550.9</v>
      </c>
      <c r="AC503" s="309">
        <f t="shared" si="593"/>
        <v>0</v>
      </c>
      <c r="AD503" s="319">
        <f t="shared" si="607"/>
        <v>0</v>
      </c>
      <c r="AE503" s="326">
        <f t="shared" si="601"/>
        <v>0</v>
      </c>
      <c r="AF503" s="320">
        <f t="shared" si="602"/>
        <v>342550.9</v>
      </c>
      <c r="AG503" s="173">
        <f t="shared" si="594"/>
        <v>342550.9</v>
      </c>
      <c r="AH503" s="309">
        <f t="shared" si="595"/>
        <v>0</v>
      </c>
      <c r="AI503" s="318">
        <f t="shared" si="606"/>
        <v>0</v>
      </c>
      <c r="AJ503" s="319">
        <f t="shared" si="606"/>
        <v>0</v>
      </c>
      <c r="AK503" s="319">
        <f t="shared" si="606"/>
        <v>0</v>
      </c>
      <c r="AL503" s="320">
        <f t="shared" si="596"/>
        <v>336518.66249999998</v>
      </c>
      <c r="AM503" s="309">
        <f t="shared" si="597"/>
        <v>0</v>
      </c>
      <c r="AN503" s="319">
        <f t="shared" si="603"/>
        <v>0</v>
      </c>
      <c r="AO503" s="319">
        <f t="shared" si="604"/>
        <v>0</v>
      </c>
      <c r="AP503" s="319">
        <f t="shared" si="598"/>
        <v>336518.66249999998</v>
      </c>
      <c r="AQ503" s="173">
        <f t="shared" si="499"/>
        <v>336518.66249999998</v>
      </c>
      <c r="AR503" s="309">
        <f t="shared" si="599"/>
        <v>0</v>
      </c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 s="7"/>
      <c r="BH503" s="7"/>
      <c r="BI503" s="7"/>
      <c r="BJ503" s="7"/>
      <c r="BK503" s="7"/>
      <c r="BL503" s="7"/>
      <c r="BN503" s="74"/>
    </row>
    <row r="504" spans="1:66" s="16" customFormat="1" ht="12" customHeight="1" x14ac:dyDescent="0.25">
      <c r="A504" s="122">
        <v>18608012</v>
      </c>
      <c r="B504" s="87" t="str">
        <f t="shared" si="605"/>
        <v>18608012</v>
      </c>
      <c r="C504" s="96" t="s">
        <v>802</v>
      </c>
      <c r="D504" s="89" t="s">
        <v>158</v>
      </c>
      <c r="E504" s="89"/>
      <c r="F504" s="96"/>
      <c r="G504" s="89"/>
      <c r="H504" s="75">
        <v>29306.11</v>
      </c>
      <c r="I504" s="75">
        <v>29306.11</v>
      </c>
      <c r="J504" s="75">
        <v>29306.11</v>
      </c>
      <c r="K504" s="75">
        <v>69860.56</v>
      </c>
      <c r="L504" s="75">
        <v>69860.56</v>
      </c>
      <c r="M504" s="75">
        <v>69860.56</v>
      </c>
      <c r="N504" s="75">
        <v>60970.12</v>
      </c>
      <c r="O504" s="75">
        <v>60970.12</v>
      </c>
      <c r="P504" s="75">
        <v>60970.12</v>
      </c>
      <c r="Q504" s="75">
        <v>38546.92</v>
      </c>
      <c r="R504" s="75">
        <v>38546.92</v>
      </c>
      <c r="S504" s="75">
        <v>38546.92</v>
      </c>
      <c r="T504" s="75">
        <v>13444.92</v>
      </c>
      <c r="U504" s="75"/>
      <c r="V504" s="75">
        <f t="shared" si="591"/>
        <v>49010.044583333336</v>
      </c>
      <c r="W504" s="81"/>
      <c r="X504" s="80"/>
      <c r="Y504" s="92">
        <f t="shared" si="600"/>
        <v>0</v>
      </c>
      <c r="Z504" s="319">
        <f t="shared" si="600"/>
        <v>0</v>
      </c>
      <c r="AA504" s="319">
        <f t="shared" si="600"/>
        <v>0</v>
      </c>
      <c r="AB504" s="320">
        <f t="shared" si="592"/>
        <v>13444.92</v>
      </c>
      <c r="AC504" s="309">
        <f t="shared" si="593"/>
        <v>0</v>
      </c>
      <c r="AD504" s="319">
        <f t="shared" si="607"/>
        <v>0</v>
      </c>
      <c r="AE504" s="326">
        <f t="shared" si="601"/>
        <v>0</v>
      </c>
      <c r="AF504" s="320">
        <f t="shared" si="602"/>
        <v>13444.92</v>
      </c>
      <c r="AG504" s="173">
        <f t="shared" si="594"/>
        <v>13444.92</v>
      </c>
      <c r="AH504" s="309">
        <f t="shared" si="595"/>
        <v>0</v>
      </c>
      <c r="AI504" s="318">
        <f t="shared" si="606"/>
        <v>0</v>
      </c>
      <c r="AJ504" s="319">
        <f t="shared" si="606"/>
        <v>0</v>
      </c>
      <c r="AK504" s="319">
        <f t="shared" si="606"/>
        <v>0</v>
      </c>
      <c r="AL504" s="320">
        <f t="shared" si="596"/>
        <v>49010.044583333336</v>
      </c>
      <c r="AM504" s="309">
        <f t="shared" si="597"/>
        <v>0</v>
      </c>
      <c r="AN504" s="319">
        <f t="shared" si="603"/>
        <v>0</v>
      </c>
      <c r="AO504" s="319">
        <f t="shared" si="604"/>
        <v>0</v>
      </c>
      <c r="AP504" s="319">
        <f t="shared" si="598"/>
        <v>49010.044583333336</v>
      </c>
      <c r="AQ504" s="173">
        <f t="shared" si="499"/>
        <v>49010.044583333336</v>
      </c>
      <c r="AR504" s="309">
        <f t="shared" si="599"/>
        <v>0</v>
      </c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 s="7"/>
      <c r="BH504" s="7"/>
      <c r="BI504" s="7"/>
      <c r="BJ504" s="7"/>
      <c r="BK504" s="7"/>
      <c r="BL504" s="7"/>
      <c r="BN504" s="74"/>
    </row>
    <row r="505" spans="1:66" s="16" customFormat="1" ht="12" customHeight="1" x14ac:dyDescent="0.25">
      <c r="A505" s="122">
        <v>18608031</v>
      </c>
      <c r="B505" s="87" t="str">
        <f t="shared" si="605"/>
        <v>18608031</v>
      </c>
      <c r="C505" s="96" t="s">
        <v>195</v>
      </c>
      <c r="D505" s="89" t="s">
        <v>1276</v>
      </c>
      <c r="E505" s="89"/>
      <c r="F505" s="96"/>
      <c r="G505" s="89"/>
      <c r="H505" s="75">
        <v>53000</v>
      </c>
      <c r="I505" s="75">
        <v>53000</v>
      </c>
      <c r="J505" s="75">
        <v>53000</v>
      </c>
      <c r="K505" s="75">
        <v>53000</v>
      </c>
      <c r="L505" s="75">
        <v>53000</v>
      </c>
      <c r="M505" s="75">
        <v>53000</v>
      </c>
      <c r="N505" s="75">
        <v>53000</v>
      </c>
      <c r="O505" s="75">
        <v>53000</v>
      </c>
      <c r="P505" s="75">
        <v>53000</v>
      </c>
      <c r="Q505" s="75">
        <v>53000</v>
      </c>
      <c r="R505" s="75">
        <v>53000</v>
      </c>
      <c r="S505" s="75">
        <v>53000</v>
      </c>
      <c r="T505" s="75">
        <v>53000</v>
      </c>
      <c r="U505" s="75"/>
      <c r="V505" s="75">
        <f t="shared" si="591"/>
        <v>53000</v>
      </c>
      <c r="W505" s="81"/>
      <c r="X505" s="80"/>
      <c r="Y505" s="92">
        <f t="shared" si="600"/>
        <v>53000</v>
      </c>
      <c r="Z505" s="319">
        <f t="shared" si="600"/>
        <v>0</v>
      </c>
      <c r="AA505" s="319">
        <f t="shared" si="600"/>
        <v>0</v>
      </c>
      <c r="AB505" s="320">
        <f t="shared" si="592"/>
        <v>0</v>
      </c>
      <c r="AC505" s="309">
        <f t="shared" si="593"/>
        <v>0</v>
      </c>
      <c r="AD505" s="319">
        <f t="shared" si="607"/>
        <v>0</v>
      </c>
      <c r="AE505" s="326">
        <f t="shared" si="601"/>
        <v>0</v>
      </c>
      <c r="AF505" s="320">
        <f t="shared" si="602"/>
        <v>0</v>
      </c>
      <c r="AG505" s="173">
        <f t="shared" si="594"/>
        <v>0</v>
      </c>
      <c r="AH505" s="309">
        <f t="shared" si="595"/>
        <v>0</v>
      </c>
      <c r="AI505" s="318">
        <f t="shared" si="606"/>
        <v>53000</v>
      </c>
      <c r="AJ505" s="319">
        <f t="shared" si="606"/>
        <v>0</v>
      </c>
      <c r="AK505" s="319">
        <f t="shared" si="606"/>
        <v>0</v>
      </c>
      <c r="AL505" s="320">
        <f t="shared" si="596"/>
        <v>0</v>
      </c>
      <c r="AM505" s="309">
        <f t="shared" si="597"/>
        <v>0</v>
      </c>
      <c r="AN505" s="319">
        <f t="shared" si="603"/>
        <v>0</v>
      </c>
      <c r="AO505" s="319">
        <f t="shared" si="604"/>
        <v>0</v>
      </c>
      <c r="AP505" s="319">
        <f t="shared" si="598"/>
        <v>0</v>
      </c>
      <c r="AQ505" s="173">
        <f t="shared" si="499"/>
        <v>0</v>
      </c>
      <c r="AR505" s="309">
        <f t="shared" si="599"/>
        <v>0</v>
      </c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 s="7"/>
      <c r="BH505" s="7"/>
      <c r="BI505" s="7"/>
      <c r="BJ505" s="7"/>
      <c r="BK505" s="7"/>
      <c r="BL505" s="7"/>
      <c r="BN505" s="74"/>
    </row>
    <row r="506" spans="1:66" s="16" customFormat="1" ht="12" customHeight="1" x14ac:dyDescent="0.25">
      <c r="A506" s="122">
        <v>18608041</v>
      </c>
      <c r="B506" s="87" t="str">
        <f t="shared" si="605"/>
        <v>18608041</v>
      </c>
      <c r="C506" s="96" t="s">
        <v>373</v>
      </c>
      <c r="D506" s="89" t="s">
        <v>1276</v>
      </c>
      <c r="E506" s="89"/>
      <c r="F506" s="96"/>
      <c r="G506" s="89"/>
      <c r="H506" s="75">
        <v>945572.31</v>
      </c>
      <c r="I506" s="75">
        <v>951222.31</v>
      </c>
      <c r="J506" s="75">
        <v>944843.66</v>
      </c>
      <c r="K506" s="75">
        <v>958245.01</v>
      </c>
      <c r="L506" s="75">
        <v>271769.05</v>
      </c>
      <c r="M506" s="75">
        <v>271769.05</v>
      </c>
      <c r="N506" s="75">
        <v>274780.5</v>
      </c>
      <c r="O506" s="75">
        <v>275547.75</v>
      </c>
      <c r="P506" s="75">
        <v>275547.75</v>
      </c>
      <c r="Q506" s="75">
        <v>276504.67</v>
      </c>
      <c r="R506" s="75">
        <v>276377</v>
      </c>
      <c r="S506" s="75">
        <v>263385.63</v>
      </c>
      <c r="T506" s="75">
        <v>263556.13</v>
      </c>
      <c r="U506" s="75"/>
      <c r="V506" s="75">
        <f t="shared" si="591"/>
        <v>470379.71666666662</v>
      </c>
      <c r="W506" s="81"/>
      <c r="X506" s="80"/>
      <c r="Y506" s="92">
        <f t="shared" si="600"/>
        <v>263556.13</v>
      </c>
      <c r="Z506" s="319">
        <f t="shared" si="600"/>
        <v>0</v>
      </c>
      <c r="AA506" s="319">
        <f t="shared" si="600"/>
        <v>0</v>
      </c>
      <c r="AB506" s="320">
        <f t="shared" si="592"/>
        <v>0</v>
      </c>
      <c r="AC506" s="309">
        <f t="shared" si="593"/>
        <v>0</v>
      </c>
      <c r="AD506" s="319">
        <f t="shared" si="607"/>
        <v>0</v>
      </c>
      <c r="AE506" s="326">
        <f t="shared" si="601"/>
        <v>0</v>
      </c>
      <c r="AF506" s="320">
        <f t="shared" si="602"/>
        <v>0</v>
      </c>
      <c r="AG506" s="173">
        <f t="shared" si="594"/>
        <v>0</v>
      </c>
      <c r="AH506" s="309">
        <f t="shared" si="595"/>
        <v>0</v>
      </c>
      <c r="AI506" s="318">
        <f t="shared" si="606"/>
        <v>470379.71666666662</v>
      </c>
      <c r="AJ506" s="319">
        <f t="shared" si="606"/>
        <v>0</v>
      </c>
      <c r="AK506" s="319">
        <f t="shared" si="606"/>
        <v>0</v>
      </c>
      <c r="AL506" s="320">
        <f t="shared" si="596"/>
        <v>0</v>
      </c>
      <c r="AM506" s="309">
        <f t="shared" si="597"/>
        <v>0</v>
      </c>
      <c r="AN506" s="319">
        <f t="shared" si="603"/>
        <v>0</v>
      </c>
      <c r="AO506" s="319">
        <f t="shared" si="604"/>
        <v>0</v>
      </c>
      <c r="AP506" s="319">
        <f t="shared" si="598"/>
        <v>0</v>
      </c>
      <c r="AQ506" s="173">
        <f t="shared" si="499"/>
        <v>0</v>
      </c>
      <c r="AR506" s="309">
        <f t="shared" si="599"/>
        <v>0</v>
      </c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 s="7"/>
      <c r="BH506" s="7"/>
      <c r="BI506" s="7"/>
      <c r="BJ506" s="7"/>
      <c r="BK506" s="7"/>
      <c r="BL506" s="7"/>
      <c r="BN506" s="74"/>
    </row>
    <row r="507" spans="1:66" s="16" customFormat="1" ht="12" customHeight="1" x14ac:dyDescent="0.25">
      <c r="A507" s="122">
        <v>18608051</v>
      </c>
      <c r="B507" s="87" t="str">
        <f t="shared" si="605"/>
        <v>18608051</v>
      </c>
      <c r="C507" s="96" t="s">
        <v>374</v>
      </c>
      <c r="D507" s="89" t="s">
        <v>158</v>
      </c>
      <c r="E507" s="89"/>
      <c r="F507" s="96"/>
      <c r="G507" s="89"/>
      <c r="H507" s="75">
        <v>5974349.1100000003</v>
      </c>
      <c r="I507" s="75">
        <v>5974349.1100000003</v>
      </c>
      <c r="J507" s="75">
        <v>5974349.1100000003</v>
      </c>
      <c r="K507" s="75">
        <v>6152327.2999999998</v>
      </c>
      <c r="L507" s="75">
        <v>6152327.2999999998</v>
      </c>
      <c r="M507" s="75">
        <v>6152327.2999999998</v>
      </c>
      <c r="N507" s="75">
        <v>6686988.5499999998</v>
      </c>
      <c r="O507" s="75">
        <v>6686988.5499999998</v>
      </c>
      <c r="P507" s="75">
        <v>6686988.5499999998</v>
      </c>
      <c r="Q507" s="75">
        <v>6685264.3799999999</v>
      </c>
      <c r="R507" s="75">
        <v>6685264.3799999999</v>
      </c>
      <c r="S507" s="75">
        <v>6685264.3799999999</v>
      </c>
      <c r="T507" s="75">
        <v>6681868.6299999999</v>
      </c>
      <c r="U507" s="75"/>
      <c r="V507" s="75">
        <f t="shared" si="591"/>
        <v>6404212.3150000004</v>
      </c>
      <c r="W507" s="81"/>
      <c r="X507" s="80"/>
      <c r="Y507" s="92">
        <f t="shared" si="600"/>
        <v>0</v>
      </c>
      <c r="Z507" s="319">
        <f t="shared" si="600"/>
        <v>0</v>
      </c>
      <c r="AA507" s="319">
        <f t="shared" si="600"/>
        <v>0</v>
      </c>
      <c r="AB507" s="320">
        <f t="shared" si="592"/>
        <v>6681868.6299999999</v>
      </c>
      <c r="AC507" s="309">
        <f t="shared" si="593"/>
        <v>0</v>
      </c>
      <c r="AD507" s="319">
        <f t="shared" si="607"/>
        <v>0</v>
      </c>
      <c r="AE507" s="326">
        <f t="shared" si="601"/>
        <v>0</v>
      </c>
      <c r="AF507" s="320">
        <f t="shared" si="602"/>
        <v>6681868.6299999999</v>
      </c>
      <c r="AG507" s="173">
        <f t="shared" si="594"/>
        <v>6681868.6299999999</v>
      </c>
      <c r="AH507" s="309">
        <f t="shared" si="595"/>
        <v>0</v>
      </c>
      <c r="AI507" s="318">
        <f t="shared" si="606"/>
        <v>0</v>
      </c>
      <c r="AJ507" s="319">
        <f t="shared" si="606"/>
        <v>0</v>
      </c>
      <c r="AK507" s="319">
        <f t="shared" si="606"/>
        <v>0</v>
      </c>
      <c r="AL507" s="320">
        <f t="shared" si="596"/>
        <v>6404212.3150000004</v>
      </c>
      <c r="AM507" s="309">
        <f t="shared" si="597"/>
        <v>0</v>
      </c>
      <c r="AN507" s="319">
        <f t="shared" si="603"/>
        <v>0</v>
      </c>
      <c r="AO507" s="319">
        <f t="shared" si="604"/>
        <v>0</v>
      </c>
      <c r="AP507" s="319">
        <f t="shared" si="598"/>
        <v>6404212.3150000004</v>
      </c>
      <c r="AQ507" s="173">
        <f t="shared" si="499"/>
        <v>6404212.3150000004</v>
      </c>
      <c r="AR507" s="309">
        <f t="shared" si="599"/>
        <v>0</v>
      </c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 s="7"/>
      <c r="BH507" s="7"/>
      <c r="BI507" s="7"/>
      <c r="BJ507" s="7"/>
      <c r="BK507" s="7"/>
      <c r="BL507" s="7"/>
      <c r="BN507" s="74"/>
    </row>
    <row r="508" spans="1:66" s="16" customFormat="1" ht="12" customHeight="1" x14ac:dyDescent="0.25">
      <c r="A508" s="122">
        <v>18608062</v>
      </c>
      <c r="B508" s="87" t="str">
        <f t="shared" si="605"/>
        <v>18608062</v>
      </c>
      <c r="C508" s="74" t="s">
        <v>269</v>
      </c>
      <c r="D508" s="89" t="s">
        <v>1276</v>
      </c>
      <c r="E508" s="89"/>
      <c r="F508" s="74"/>
      <c r="G508" s="89"/>
      <c r="H508" s="75">
        <v>-21330826.07</v>
      </c>
      <c r="I508" s="75">
        <v>-21330826.07</v>
      </c>
      <c r="J508" s="75">
        <v>-21330826.07</v>
      </c>
      <c r="K508" s="75">
        <v>-21330826.07</v>
      </c>
      <c r="L508" s="75">
        <v>-18921657.91</v>
      </c>
      <c r="M508" s="75">
        <v>-18921657.91</v>
      </c>
      <c r="N508" s="75">
        <v>-18921657.91</v>
      </c>
      <c r="O508" s="75">
        <v>-18930246.370000001</v>
      </c>
      <c r="P508" s="75">
        <v>-18930246.370000001</v>
      </c>
      <c r="Q508" s="75">
        <v>-18930246.370000001</v>
      </c>
      <c r="R508" s="75">
        <v>-18930246.370000001</v>
      </c>
      <c r="S508" s="75">
        <v>-18930246.370000001</v>
      </c>
      <c r="T508" s="75">
        <v>-18930246.370000001</v>
      </c>
      <c r="U508" s="75"/>
      <c r="V508" s="75">
        <f t="shared" si="591"/>
        <v>-19628268.334166668</v>
      </c>
      <c r="W508" s="108"/>
      <c r="X508" s="84"/>
      <c r="Y508" s="92">
        <f t="shared" si="600"/>
        <v>-18930246.370000001</v>
      </c>
      <c r="Z508" s="319">
        <f t="shared" si="600"/>
        <v>0</v>
      </c>
      <c r="AA508" s="319">
        <f t="shared" si="600"/>
        <v>0</v>
      </c>
      <c r="AB508" s="320">
        <f t="shared" si="592"/>
        <v>0</v>
      </c>
      <c r="AC508" s="309">
        <f t="shared" si="593"/>
        <v>0</v>
      </c>
      <c r="AD508" s="319">
        <f t="shared" si="607"/>
        <v>0</v>
      </c>
      <c r="AE508" s="326">
        <f t="shared" si="601"/>
        <v>0</v>
      </c>
      <c r="AF508" s="320">
        <f t="shared" si="602"/>
        <v>0</v>
      </c>
      <c r="AG508" s="173">
        <f t="shared" si="594"/>
        <v>0</v>
      </c>
      <c r="AH508" s="309">
        <f t="shared" si="595"/>
        <v>0</v>
      </c>
      <c r="AI508" s="318">
        <f t="shared" si="606"/>
        <v>-19628268.334166668</v>
      </c>
      <c r="AJ508" s="319">
        <f t="shared" si="606"/>
        <v>0</v>
      </c>
      <c r="AK508" s="319">
        <f t="shared" si="606"/>
        <v>0</v>
      </c>
      <c r="AL508" s="320">
        <f t="shared" si="596"/>
        <v>0</v>
      </c>
      <c r="AM508" s="309">
        <f t="shared" si="597"/>
        <v>0</v>
      </c>
      <c r="AN508" s="319">
        <f t="shared" si="603"/>
        <v>0</v>
      </c>
      <c r="AO508" s="319">
        <f t="shared" si="604"/>
        <v>0</v>
      </c>
      <c r="AP508" s="319">
        <f t="shared" si="598"/>
        <v>0</v>
      </c>
      <c r="AQ508" s="173">
        <f t="shared" si="499"/>
        <v>0</v>
      </c>
      <c r="AR508" s="309">
        <f t="shared" si="599"/>
        <v>0</v>
      </c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 s="7"/>
      <c r="BH508" s="7"/>
      <c r="BI508" s="7"/>
      <c r="BJ508" s="7"/>
      <c r="BK508" s="7"/>
      <c r="BL508" s="7"/>
      <c r="BN508" s="74"/>
    </row>
    <row r="509" spans="1:66" s="16" customFormat="1" ht="12" customHeight="1" x14ac:dyDescent="0.25">
      <c r="A509" s="122">
        <v>18608081</v>
      </c>
      <c r="B509" s="87" t="str">
        <f t="shared" si="605"/>
        <v>18608081</v>
      </c>
      <c r="C509" s="96" t="s">
        <v>478</v>
      </c>
      <c r="D509" s="89" t="s">
        <v>1276</v>
      </c>
      <c r="E509" s="89"/>
      <c r="F509" s="96"/>
      <c r="G509" s="89"/>
      <c r="H509" s="75">
        <v>10000.120000000001</v>
      </c>
      <c r="I509" s="75">
        <v>10000.120000000001</v>
      </c>
      <c r="J509" s="75">
        <v>11093.12</v>
      </c>
      <c r="K509" s="75">
        <v>11093.12</v>
      </c>
      <c r="L509" s="75">
        <v>1093</v>
      </c>
      <c r="M509" s="75">
        <v>1093</v>
      </c>
      <c r="N509" s="75">
        <v>1093</v>
      </c>
      <c r="O509" s="75">
        <v>1093</v>
      </c>
      <c r="P509" s="75">
        <v>1093</v>
      </c>
      <c r="Q509" s="75">
        <v>1093</v>
      </c>
      <c r="R509" s="75">
        <v>1093</v>
      </c>
      <c r="S509" s="75">
        <v>1093</v>
      </c>
      <c r="T509" s="75">
        <v>1093</v>
      </c>
      <c r="U509" s="75"/>
      <c r="V509" s="75">
        <f t="shared" si="591"/>
        <v>3873.0766666666664</v>
      </c>
      <c r="W509" s="81"/>
      <c r="X509" s="80"/>
      <c r="Y509" s="92">
        <f t="shared" ref="Y509:AA523" si="608">IF($D509=Y$5,$T509,0)</f>
        <v>1093</v>
      </c>
      <c r="Z509" s="319">
        <f t="shared" si="608"/>
        <v>0</v>
      </c>
      <c r="AA509" s="319">
        <f t="shared" si="608"/>
        <v>0</v>
      </c>
      <c r="AB509" s="320">
        <f t="shared" si="592"/>
        <v>0</v>
      </c>
      <c r="AC509" s="309">
        <f t="shared" si="593"/>
        <v>0</v>
      </c>
      <c r="AD509" s="319">
        <f t="shared" si="607"/>
        <v>0</v>
      </c>
      <c r="AE509" s="326">
        <f t="shared" si="601"/>
        <v>0</v>
      </c>
      <c r="AF509" s="320">
        <f t="shared" si="602"/>
        <v>0</v>
      </c>
      <c r="AG509" s="173">
        <f t="shared" si="594"/>
        <v>0</v>
      </c>
      <c r="AH509" s="309">
        <f t="shared" si="595"/>
        <v>0</v>
      </c>
      <c r="AI509" s="318">
        <f t="shared" si="606"/>
        <v>3873.0766666666664</v>
      </c>
      <c r="AJ509" s="319">
        <f t="shared" si="606"/>
        <v>0</v>
      </c>
      <c r="AK509" s="319">
        <f t="shared" si="606"/>
        <v>0</v>
      </c>
      <c r="AL509" s="320">
        <f t="shared" si="596"/>
        <v>0</v>
      </c>
      <c r="AM509" s="309">
        <f t="shared" si="597"/>
        <v>0</v>
      </c>
      <c r="AN509" s="319">
        <f t="shared" si="603"/>
        <v>0</v>
      </c>
      <c r="AO509" s="319">
        <f t="shared" si="604"/>
        <v>0</v>
      </c>
      <c r="AP509" s="319">
        <f t="shared" si="598"/>
        <v>0</v>
      </c>
      <c r="AQ509" s="173">
        <f t="shared" si="499"/>
        <v>0</v>
      </c>
      <c r="AR509" s="309">
        <f t="shared" si="599"/>
        <v>0</v>
      </c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 s="7"/>
      <c r="BH509" s="7"/>
      <c r="BI509" s="7"/>
      <c r="BJ509" s="7"/>
      <c r="BK509" s="7"/>
      <c r="BL509" s="7"/>
      <c r="BN509" s="74"/>
    </row>
    <row r="510" spans="1:66" s="16" customFormat="1" ht="12" customHeight="1" x14ac:dyDescent="0.25">
      <c r="A510" s="122">
        <v>18608112</v>
      </c>
      <c r="B510" s="87" t="str">
        <f t="shared" si="605"/>
        <v>18608112</v>
      </c>
      <c r="C510" s="74" t="s">
        <v>17</v>
      </c>
      <c r="D510" s="89" t="s">
        <v>1276</v>
      </c>
      <c r="E510" s="89"/>
      <c r="F510" s="74"/>
      <c r="G510" s="89"/>
      <c r="H510" s="75">
        <v>1178662.5900000001</v>
      </c>
      <c r="I510" s="75">
        <v>1191481.43</v>
      </c>
      <c r="J510" s="75">
        <v>1206765.8799999999</v>
      </c>
      <c r="K510" s="75">
        <v>1217040.48</v>
      </c>
      <c r="L510" s="75">
        <v>448185.79</v>
      </c>
      <c r="M510" s="75">
        <v>448475.84</v>
      </c>
      <c r="N510" s="75">
        <v>491738.39</v>
      </c>
      <c r="O510" s="75">
        <v>491738.39</v>
      </c>
      <c r="P510" s="75">
        <v>495818.39</v>
      </c>
      <c r="Q510" s="75">
        <v>530209.55000000005</v>
      </c>
      <c r="R510" s="75">
        <v>550566.46</v>
      </c>
      <c r="S510" s="75">
        <v>565976.01</v>
      </c>
      <c r="T510" s="75">
        <v>578886.53</v>
      </c>
      <c r="U510" s="75"/>
      <c r="V510" s="75">
        <f t="shared" si="591"/>
        <v>709730.93083333317</v>
      </c>
      <c r="W510" s="108"/>
      <c r="X510" s="84"/>
      <c r="Y510" s="92">
        <f t="shared" si="608"/>
        <v>578886.53</v>
      </c>
      <c r="Z510" s="319">
        <f t="shared" si="608"/>
        <v>0</v>
      </c>
      <c r="AA510" s="319">
        <f t="shared" si="608"/>
        <v>0</v>
      </c>
      <c r="AB510" s="320">
        <f t="shared" si="592"/>
        <v>0</v>
      </c>
      <c r="AC510" s="309">
        <f t="shared" si="593"/>
        <v>0</v>
      </c>
      <c r="AD510" s="319">
        <f t="shared" si="607"/>
        <v>0</v>
      </c>
      <c r="AE510" s="326">
        <f t="shared" si="601"/>
        <v>0</v>
      </c>
      <c r="AF510" s="320">
        <f t="shared" si="602"/>
        <v>0</v>
      </c>
      <c r="AG510" s="173">
        <f t="shared" si="594"/>
        <v>0</v>
      </c>
      <c r="AH510" s="309">
        <f t="shared" si="595"/>
        <v>0</v>
      </c>
      <c r="AI510" s="318">
        <f t="shared" si="606"/>
        <v>709730.93083333317</v>
      </c>
      <c r="AJ510" s="319">
        <f t="shared" si="606"/>
        <v>0</v>
      </c>
      <c r="AK510" s="319">
        <f t="shared" si="606"/>
        <v>0</v>
      </c>
      <c r="AL510" s="320">
        <f t="shared" si="596"/>
        <v>0</v>
      </c>
      <c r="AM510" s="309">
        <f t="shared" si="597"/>
        <v>0</v>
      </c>
      <c r="AN510" s="319">
        <f t="shared" si="603"/>
        <v>0</v>
      </c>
      <c r="AO510" s="319">
        <f t="shared" si="604"/>
        <v>0</v>
      </c>
      <c r="AP510" s="319">
        <f t="shared" si="598"/>
        <v>0</v>
      </c>
      <c r="AQ510" s="173">
        <f t="shared" si="499"/>
        <v>0</v>
      </c>
      <c r="AR510" s="309">
        <f t="shared" si="599"/>
        <v>0</v>
      </c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 s="7"/>
      <c r="BH510" s="7"/>
      <c r="BI510" s="7"/>
      <c r="BJ510" s="7"/>
      <c r="BK510" s="7"/>
      <c r="BL510" s="7"/>
      <c r="BN510" s="74"/>
    </row>
    <row r="511" spans="1:66" s="16" customFormat="1" ht="12" customHeight="1" x14ac:dyDescent="0.25">
      <c r="A511" s="122">
        <v>18608111</v>
      </c>
      <c r="B511" s="87" t="str">
        <f t="shared" si="605"/>
        <v>18608111</v>
      </c>
      <c r="C511" s="96" t="s">
        <v>894</v>
      </c>
      <c r="D511" s="89" t="s">
        <v>158</v>
      </c>
      <c r="E511" s="89"/>
      <c r="F511" s="96"/>
      <c r="G511" s="89"/>
      <c r="H511" s="75">
        <v>267000</v>
      </c>
      <c r="I511" s="75">
        <v>267000</v>
      </c>
      <c r="J511" s="75">
        <v>267000</v>
      </c>
      <c r="K511" s="75">
        <v>267000</v>
      </c>
      <c r="L511" s="75">
        <v>267000</v>
      </c>
      <c r="M511" s="75">
        <v>267000</v>
      </c>
      <c r="N511" s="75">
        <v>267000</v>
      </c>
      <c r="O511" s="75">
        <v>267000</v>
      </c>
      <c r="P511" s="75">
        <v>267000</v>
      </c>
      <c r="Q511" s="75">
        <v>267000</v>
      </c>
      <c r="R511" s="75">
        <v>267000</v>
      </c>
      <c r="S511" s="75">
        <v>267000</v>
      </c>
      <c r="T511" s="75">
        <v>267000</v>
      </c>
      <c r="U511" s="75"/>
      <c r="V511" s="75">
        <f t="shared" si="591"/>
        <v>267000</v>
      </c>
      <c r="W511" s="81"/>
      <c r="X511" s="80"/>
      <c r="Y511" s="92">
        <f t="shared" si="608"/>
        <v>0</v>
      </c>
      <c r="Z511" s="319">
        <f t="shared" si="608"/>
        <v>0</v>
      </c>
      <c r="AA511" s="319">
        <f t="shared" si="608"/>
        <v>0</v>
      </c>
      <c r="AB511" s="320">
        <f t="shared" si="592"/>
        <v>267000</v>
      </c>
      <c r="AC511" s="309">
        <f t="shared" si="593"/>
        <v>0</v>
      </c>
      <c r="AD511" s="319">
        <f t="shared" si="607"/>
        <v>0</v>
      </c>
      <c r="AE511" s="326">
        <f t="shared" si="601"/>
        <v>0</v>
      </c>
      <c r="AF511" s="320">
        <f t="shared" si="602"/>
        <v>267000</v>
      </c>
      <c r="AG511" s="173">
        <f t="shared" si="594"/>
        <v>267000</v>
      </c>
      <c r="AH511" s="309">
        <f t="shared" si="595"/>
        <v>0</v>
      </c>
      <c r="AI511" s="318">
        <f t="shared" si="606"/>
        <v>0</v>
      </c>
      <c r="AJ511" s="319">
        <f t="shared" si="606"/>
        <v>0</v>
      </c>
      <c r="AK511" s="319">
        <f t="shared" si="606"/>
        <v>0</v>
      </c>
      <c r="AL511" s="320">
        <f t="shared" si="596"/>
        <v>267000</v>
      </c>
      <c r="AM511" s="309">
        <f t="shared" si="597"/>
        <v>0</v>
      </c>
      <c r="AN511" s="319">
        <f t="shared" si="603"/>
        <v>0</v>
      </c>
      <c r="AO511" s="319">
        <f t="shared" si="604"/>
        <v>0</v>
      </c>
      <c r="AP511" s="319">
        <f t="shared" si="598"/>
        <v>267000</v>
      </c>
      <c r="AQ511" s="173">
        <f t="shared" si="499"/>
        <v>267000</v>
      </c>
      <c r="AR511" s="309">
        <f t="shared" si="599"/>
        <v>0</v>
      </c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 s="7"/>
      <c r="BH511" s="7"/>
      <c r="BI511" s="7"/>
      <c r="BJ511" s="7"/>
      <c r="BK511" s="7"/>
      <c r="BL511" s="7"/>
      <c r="BN511" s="74"/>
    </row>
    <row r="512" spans="1:66" s="16" customFormat="1" ht="12" customHeight="1" x14ac:dyDescent="0.25">
      <c r="A512" s="122">
        <v>18608141</v>
      </c>
      <c r="B512" s="87" t="str">
        <f t="shared" si="605"/>
        <v>18608141</v>
      </c>
      <c r="C512" s="96" t="s">
        <v>423</v>
      </c>
      <c r="D512" s="89" t="s">
        <v>1276</v>
      </c>
      <c r="E512" s="89"/>
      <c r="F512" s="96"/>
      <c r="G512" s="89"/>
      <c r="H512" s="75">
        <v>1543.5</v>
      </c>
      <c r="I512" s="75">
        <v>1543.5</v>
      </c>
      <c r="J512" s="75">
        <v>1543.5</v>
      </c>
      <c r="K512" s="75">
        <v>1543.5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5"/>
      <c r="V512" s="75">
        <f t="shared" si="591"/>
        <v>450.1875</v>
      </c>
      <c r="W512" s="81"/>
      <c r="X512" s="80"/>
      <c r="Y512" s="92">
        <f t="shared" si="608"/>
        <v>0</v>
      </c>
      <c r="Z512" s="319">
        <f t="shared" si="608"/>
        <v>0</v>
      </c>
      <c r="AA512" s="319">
        <f t="shared" si="608"/>
        <v>0</v>
      </c>
      <c r="AB512" s="320">
        <f t="shared" si="592"/>
        <v>0</v>
      </c>
      <c r="AC512" s="309">
        <f t="shared" si="593"/>
        <v>0</v>
      </c>
      <c r="AD512" s="319">
        <f t="shared" si="607"/>
        <v>0</v>
      </c>
      <c r="AE512" s="326">
        <f t="shared" si="601"/>
        <v>0</v>
      </c>
      <c r="AF512" s="320">
        <f t="shared" si="602"/>
        <v>0</v>
      </c>
      <c r="AG512" s="173">
        <f t="shared" si="594"/>
        <v>0</v>
      </c>
      <c r="AH512" s="309">
        <f t="shared" si="595"/>
        <v>0</v>
      </c>
      <c r="AI512" s="318">
        <f t="shared" si="606"/>
        <v>450.1875</v>
      </c>
      <c r="AJ512" s="319">
        <f t="shared" si="606"/>
        <v>0</v>
      </c>
      <c r="AK512" s="319">
        <f t="shared" si="606"/>
        <v>0</v>
      </c>
      <c r="AL512" s="320">
        <f t="shared" si="596"/>
        <v>0</v>
      </c>
      <c r="AM512" s="309">
        <f t="shared" si="597"/>
        <v>0</v>
      </c>
      <c r="AN512" s="319">
        <f t="shared" si="603"/>
        <v>0</v>
      </c>
      <c r="AO512" s="319">
        <f t="shared" si="604"/>
        <v>0</v>
      </c>
      <c r="AP512" s="319">
        <f t="shared" si="598"/>
        <v>0</v>
      </c>
      <c r="AQ512" s="173">
        <f t="shared" si="499"/>
        <v>0</v>
      </c>
      <c r="AR512" s="309">
        <f t="shared" si="599"/>
        <v>0</v>
      </c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 s="7"/>
      <c r="BH512" s="7"/>
      <c r="BI512" s="7"/>
      <c r="BJ512" s="7"/>
      <c r="BK512" s="7"/>
      <c r="BL512" s="7"/>
      <c r="BN512" s="74"/>
    </row>
    <row r="513" spans="1:66" s="16" customFormat="1" ht="12" customHeight="1" x14ac:dyDescent="0.25">
      <c r="A513" s="122">
        <v>18608151</v>
      </c>
      <c r="B513" s="87" t="str">
        <f t="shared" si="605"/>
        <v>18608151</v>
      </c>
      <c r="C513" s="74" t="s">
        <v>428</v>
      </c>
      <c r="D513" s="89" t="s">
        <v>158</v>
      </c>
      <c r="E513" s="89"/>
      <c r="F513" s="74"/>
      <c r="G513" s="89"/>
      <c r="H513" s="75">
        <v>80000</v>
      </c>
      <c r="I513" s="75">
        <v>80000</v>
      </c>
      <c r="J513" s="75">
        <v>80000</v>
      </c>
      <c r="K513" s="75">
        <v>80000</v>
      </c>
      <c r="L513" s="75">
        <v>80000</v>
      </c>
      <c r="M513" s="75">
        <v>80000</v>
      </c>
      <c r="N513" s="75">
        <v>80000</v>
      </c>
      <c r="O513" s="75">
        <v>80000</v>
      </c>
      <c r="P513" s="75">
        <v>80000</v>
      </c>
      <c r="Q513" s="75">
        <v>80000</v>
      </c>
      <c r="R513" s="75">
        <v>80000</v>
      </c>
      <c r="S513" s="75">
        <v>80000</v>
      </c>
      <c r="T513" s="75">
        <v>80000</v>
      </c>
      <c r="U513" s="75"/>
      <c r="V513" s="75">
        <f t="shared" si="591"/>
        <v>80000</v>
      </c>
      <c r="W513" s="81"/>
      <c r="X513" s="80"/>
      <c r="Y513" s="92">
        <f t="shared" si="608"/>
        <v>0</v>
      </c>
      <c r="Z513" s="319">
        <f t="shared" si="608"/>
        <v>0</v>
      </c>
      <c r="AA513" s="319">
        <f t="shared" si="608"/>
        <v>0</v>
      </c>
      <c r="AB513" s="320">
        <f t="shared" si="592"/>
        <v>80000</v>
      </c>
      <c r="AC513" s="309">
        <f t="shared" si="593"/>
        <v>0</v>
      </c>
      <c r="AD513" s="319">
        <f t="shared" si="607"/>
        <v>0</v>
      </c>
      <c r="AE513" s="326">
        <f t="shared" si="601"/>
        <v>0</v>
      </c>
      <c r="AF513" s="320">
        <f t="shared" si="602"/>
        <v>80000</v>
      </c>
      <c r="AG513" s="173">
        <f t="shared" si="594"/>
        <v>80000</v>
      </c>
      <c r="AH513" s="309">
        <f t="shared" si="595"/>
        <v>0</v>
      </c>
      <c r="AI513" s="318">
        <f t="shared" si="606"/>
        <v>0</v>
      </c>
      <c r="AJ513" s="319">
        <f t="shared" si="606"/>
        <v>0</v>
      </c>
      <c r="AK513" s="319">
        <f t="shared" si="606"/>
        <v>0</v>
      </c>
      <c r="AL513" s="320">
        <f t="shared" si="596"/>
        <v>80000</v>
      </c>
      <c r="AM513" s="309">
        <f t="shared" si="597"/>
        <v>0</v>
      </c>
      <c r="AN513" s="319">
        <f t="shared" si="603"/>
        <v>0</v>
      </c>
      <c r="AO513" s="319">
        <f t="shared" si="604"/>
        <v>0</v>
      </c>
      <c r="AP513" s="319">
        <f t="shared" si="598"/>
        <v>80000</v>
      </c>
      <c r="AQ513" s="173">
        <f t="shared" si="499"/>
        <v>80000</v>
      </c>
      <c r="AR513" s="309">
        <f t="shared" si="599"/>
        <v>0</v>
      </c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 s="7"/>
      <c r="BH513" s="7"/>
      <c r="BI513" s="7"/>
      <c r="BJ513" s="7"/>
      <c r="BK513" s="7"/>
      <c r="BL513" s="7"/>
      <c r="BN513" s="74"/>
    </row>
    <row r="514" spans="1:66" s="16" customFormat="1" ht="12" customHeight="1" x14ac:dyDescent="0.25">
      <c r="A514" s="122">
        <v>18608181</v>
      </c>
      <c r="B514" s="87" t="str">
        <f t="shared" si="605"/>
        <v>18608181</v>
      </c>
      <c r="C514" s="74" t="s">
        <v>583</v>
      </c>
      <c r="D514" s="89" t="s">
        <v>158</v>
      </c>
      <c r="E514" s="89"/>
      <c r="F514" s="74"/>
      <c r="G514" s="89"/>
      <c r="H514" s="75">
        <v>53000</v>
      </c>
      <c r="I514" s="75">
        <v>53000</v>
      </c>
      <c r="J514" s="75">
        <v>53000</v>
      </c>
      <c r="K514" s="75">
        <v>53000</v>
      </c>
      <c r="L514" s="75">
        <v>53000</v>
      </c>
      <c r="M514" s="75">
        <v>53000</v>
      </c>
      <c r="N514" s="75">
        <v>53000</v>
      </c>
      <c r="O514" s="75">
        <v>53000</v>
      </c>
      <c r="P514" s="75">
        <v>53000</v>
      </c>
      <c r="Q514" s="75">
        <v>53000</v>
      </c>
      <c r="R514" s="75">
        <v>53000</v>
      </c>
      <c r="S514" s="75">
        <v>53000</v>
      </c>
      <c r="T514" s="75">
        <v>53000</v>
      </c>
      <c r="U514" s="75"/>
      <c r="V514" s="75">
        <f t="shared" si="591"/>
        <v>53000</v>
      </c>
      <c r="W514" s="81"/>
      <c r="X514" s="80"/>
      <c r="Y514" s="92">
        <f t="shared" si="608"/>
        <v>0</v>
      </c>
      <c r="Z514" s="319">
        <f t="shared" si="608"/>
        <v>0</v>
      </c>
      <c r="AA514" s="319">
        <f t="shared" si="608"/>
        <v>0</v>
      </c>
      <c r="AB514" s="320">
        <f t="shared" si="592"/>
        <v>53000</v>
      </c>
      <c r="AC514" s="309">
        <f t="shared" si="593"/>
        <v>0</v>
      </c>
      <c r="AD514" s="319">
        <f t="shared" si="607"/>
        <v>0</v>
      </c>
      <c r="AE514" s="326">
        <f t="shared" si="601"/>
        <v>0</v>
      </c>
      <c r="AF514" s="320">
        <f t="shared" si="602"/>
        <v>53000</v>
      </c>
      <c r="AG514" s="173">
        <f t="shared" si="594"/>
        <v>53000</v>
      </c>
      <c r="AH514" s="309">
        <f t="shared" si="595"/>
        <v>0</v>
      </c>
      <c r="AI514" s="318">
        <f t="shared" si="606"/>
        <v>0</v>
      </c>
      <c r="AJ514" s="319">
        <f t="shared" si="606"/>
        <v>0</v>
      </c>
      <c r="AK514" s="319">
        <f t="shared" si="606"/>
        <v>0</v>
      </c>
      <c r="AL514" s="320">
        <f t="shared" si="596"/>
        <v>53000</v>
      </c>
      <c r="AM514" s="309">
        <f t="shared" si="597"/>
        <v>0</v>
      </c>
      <c r="AN514" s="319">
        <f t="shared" si="603"/>
        <v>0</v>
      </c>
      <c r="AO514" s="319">
        <f t="shared" si="604"/>
        <v>0</v>
      </c>
      <c r="AP514" s="319">
        <f t="shared" si="598"/>
        <v>53000</v>
      </c>
      <c r="AQ514" s="173">
        <f t="shared" si="499"/>
        <v>53000</v>
      </c>
      <c r="AR514" s="309">
        <f t="shared" si="599"/>
        <v>0</v>
      </c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 s="7"/>
      <c r="BH514" s="7"/>
      <c r="BI514" s="7"/>
      <c r="BJ514" s="7"/>
      <c r="BK514" s="7"/>
      <c r="BL514" s="7"/>
      <c r="BN514" s="74"/>
    </row>
    <row r="515" spans="1:66" s="16" customFormat="1" ht="12" customHeight="1" x14ac:dyDescent="0.25">
      <c r="A515" s="122">
        <v>18608212</v>
      </c>
      <c r="B515" s="87" t="str">
        <f t="shared" si="605"/>
        <v>18608212</v>
      </c>
      <c r="C515" s="74" t="s">
        <v>452</v>
      </c>
      <c r="D515" s="89" t="s">
        <v>1276</v>
      </c>
      <c r="E515" s="89"/>
      <c r="F515" s="74"/>
      <c r="G515" s="89"/>
      <c r="H515" s="75">
        <v>36466.49</v>
      </c>
      <c r="I515" s="75">
        <v>36466.49</v>
      </c>
      <c r="J515" s="75">
        <v>37160.99</v>
      </c>
      <c r="K515" s="75">
        <v>36721.29</v>
      </c>
      <c r="L515" s="75">
        <v>11229.61</v>
      </c>
      <c r="M515" s="75">
        <v>15633.66</v>
      </c>
      <c r="N515" s="75">
        <v>19137.830000000002</v>
      </c>
      <c r="O515" s="75">
        <v>19137.830000000002</v>
      </c>
      <c r="P515" s="75">
        <v>16903.55</v>
      </c>
      <c r="Q515" s="75">
        <v>17834.05</v>
      </c>
      <c r="R515" s="75">
        <v>17834.05</v>
      </c>
      <c r="S515" s="75">
        <v>17834.05</v>
      </c>
      <c r="T515" s="75">
        <v>17834.05</v>
      </c>
      <c r="U515" s="75"/>
      <c r="V515" s="75">
        <f t="shared" si="591"/>
        <v>22753.639166666664</v>
      </c>
      <c r="W515" s="108"/>
      <c r="X515" s="84"/>
      <c r="Y515" s="92">
        <f t="shared" si="608"/>
        <v>17834.05</v>
      </c>
      <c r="Z515" s="319">
        <f t="shared" si="608"/>
        <v>0</v>
      </c>
      <c r="AA515" s="319">
        <f t="shared" si="608"/>
        <v>0</v>
      </c>
      <c r="AB515" s="320">
        <f t="shared" si="592"/>
        <v>0</v>
      </c>
      <c r="AC515" s="309">
        <f t="shared" si="593"/>
        <v>0</v>
      </c>
      <c r="AD515" s="319">
        <f t="shared" si="607"/>
        <v>0</v>
      </c>
      <c r="AE515" s="326">
        <f t="shared" si="601"/>
        <v>0</v>
      </c>
      <c r="AF515" s="320">
        <f t="shared" si="602"/>
        <v>0</v>
      </c>
      <c r="AG515" s="173">
        <f t="shared" si="594"/>
        <v>0</v>
      </c>
      <c r="AH515" s="309">
        <f t="shared" si="595"/>
        <v>0</v>
      </c>
      <c r="AI515" s="318">
        <f t="shared" ref="AI515:AK526" si="609">IF($D515=AI$5,$V515,0)</f>
        <v>22753.639166666664</v>
      </c>
      <c r="AJ515" s="319">
        <f t="shared" si="609"/>
        <v>0</v>
      </c>
      <c r="AK515" s="319">
        <f t="shared" si="609"/>
        <v>0</v>
      </c>
      <c r="AL515" s="320">
        <f t="shared" si="596"/>
        <v>0</v>
      </c>
      <c r="AM515" s="309">
        <f t="shared" si="597"/>
        <v>0</v>
      </c>
      <c r="AN515" s="319">
        <f t="shared" si="603"/>
        <v>0</v>
      </c>
      <c r="AO515" s="319">
        <f t="shared" si="604"/>
        <v>0</v>
      </c>
      <c r="AP515" s="319">
        <f t="shared" si="598"/>
        <v>0</v>
      </c>
      <c r="AQ515" s="173">
        <f t="shared" si="499"/>
        <v>0</v>
      </c>
      <c r="AR515" s="309">
        <f t="shared" si="599"/>
        <v>0</v>
      </c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 s="7"/>
      <c r="BH515" s="7"/>
      <c r="BI515" s="7"/>
      <c r="BJ515" s="7"/>
      <c r="BK515" s="7"/>
      <c r="BL515" s="7"/>
      <c r="BN515" s="74"/>
    </row>
    <row r="516" spans="1:66" s="16" customFormat="1" ht="12" customHeight="1" x14ac:dyDescent="0.25">
      <c r="A516" s="122">
        <v>18608231</v>
      </c>
      <c r="B516" s="87" t="str">
        <f t="shared" si="605"/>
        <v>18608231</v>
      </c>
      <c r="C516" s="74" t="s">
        <v>669</v>
      </c>
      <c r="D516" s="89" t="s">
        <v>1276</v>
      </c>
      <c r="E516" s="89"/>
      <c r="F516" s="74"/>
      <c r="G516" s="89"/>
      <c r="H516" s="75">
        <v>0</v>
      </c>
      <c r="I516" s="75">
        <v>0</v>
      </c>
      <c r="J516" s="75">
        <v>0</v>
      </c>
      <c r="K516" s="75">
        <v>0</v>
      </c>
      <c r="L516" s="75">
        <v>138357</v>
      </c>
      <c r="M516" s="75">
        <v>138357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5"/>
      <c r="V516" s="75">
        <f t="shared" si="591"/>
        <v>23059.5</v>
      </c>
      <c r="W516" s="81"/>
      <c r="X516" s="80"/>
      <c r="Y516" s="92">
        <f t="shared" si="608"/>
        <v>0</v>
      </c>
      <c r="Z516" s="319">
        <f t="shared" si="608"/>
        <v>0</v>
      </c>
      <c r="AA516" s="319">
        <f t="shared" si="608"/>
        <v>0</v>
      </c>
      <c r="AB516" s="320">
        <f t="shared" si="592"/>
        <v>0</v>
      </c>
      <c r="AC516" s="309">
        <f t="shared" si="593"/>
        <v>0</v>
      </c>
      <c r="AD516" s="319">
        <f t="shared" si="607"/>
        <v>0</v>
      </c>
      <c r="AE516" s="326">
        <f t="shared" si="601"/>
        <v>0</v>
      </c>
      <c r="AF516" s="320">
        <f t="shared" si="602"/>
        <v>0</v>
      </c>
      <c r="AG516" s="173">
        <f t="shared" si="594"/>
        <v>0</v>
      </c>
      <c r="AH516" s="309">
        <f t="shared" si="595"/>
        <v>0</v>
      </c>
      <c r="AI516" s="318">
        <f t="shared" si="609"/>
        <v>23059.5</v>
      </c>
      <c r="AJ516" s="319">
        <f t="shared" si="609"/>
        <v>0</v>
      </c>
      <c r="AK516" s="319">
        <f t="shared" si="609"/>
        <v>0</v>
      </c>
      <c r="AL516" s="320">
        <f t="shared" si="596"/>
        <v>0</v>
      </c>
      <c r="AM516" s="309">
        <f t="shared" si="597"/>
        <v>0</v>
      </c>
      <c r="AN516" s="319">
        <f t="shared" si="603"/>
        <v>0</v>
      </c>
      <c r="AO516" s="319">
        <f t="shared" si="604"/>
        <v>0</v>
      </c>
      <c r="AP516" s="319">
        <f t="shared" si="598"/>
        <v>0</v>
      </c>
      <c r="AQ516" s="173">
        <f t="shared" si="499"/>
        <v>0</v>
      </c>
      <c r="AR516" s="309">
        <f t="shared" si="599"/>
        <v>0</v>
      </c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 s="7"/>
      <c r="BH516" s="7"/>
      <c r="BI516" s="7"/>
      <c r="BJ516" s="7"/>
      <c r="BK516" s="7"/>
      <c r="BL516" s="7"/>
      <c r="BN516" s="74"/>
    </row>
    <row r="517" spans="1:66" s="16" customFormat="1" ht="12" customHeight="1" x14ac:dyDescent="0.25">
      <c r="A517" s="122">
        <v>18608241</v>
      </c>
      <c r="B517" s="87" t="str">
        <f t="shared" si="605"/>
        <v>18608241</v>
      </c>
      <c r="C517" s="74" t="s">
        <v>627</v>
      </c>
      <c r="D517" s="89" t="s">
        <v>158</v>
      </c>
      <c r="E517" s="89"/>
      <c r="F517" s="74"/>
      <c r="G517" s="89"/>
      <c r="H517" s="75">
        <v>102000</v>
      </c>
      <c r="I517" s="75">
        <v>102000</v>
      </c>
      <c r="J517" s="75">
        <v>102000</v>
      </c>
      <c r="K517" s="75">
        <v>102000</v>
      </c>
      <c r="L517" s="75">
        <v>102000</v>
      </c>
      <c r="M517" s="75">
        <v>102000</v>
      </c>
      <c r="N517" s="75">
        <v>102000</v>
      </c>
      <c r="O517" s="75">
        <v>102000</v>
      </c>
      <c r="P517" s="75">
        <v>102000</v>
      </c>
      <c r="Q517" s="75">
        <v>101427.5</v>
      </c>
      <c r="R517" s="75">
        <v>101427.5</v>
      </c>
      <c r="S517" s="75">
        <v>101427.5</v>
      </c>
      <c r="T517" s="75">
        <v>101427.5</v>
      </c>
      <c r="U517" s="75"/>
      <c r="V517" s="75">
        <f t="shared" si="591"/>
        <v>101833.02083333333</v>
      </c>
      <c r="W517" s="81"/>
      <c r="X517" s="80"/>
      <c r="Y517" s="92">
        <f t="shared" si="608"/>
        <v>0</v>
      </c>
      <c r="Z517" s="319">
        <f t="shared" si="608"/>
        <v>0</v>
      </c>
      <c r="AA517" s="319">
        <f t="shared" si="608"/>
        <v>0</v>
      </c>
      <c r="AB517" s="320">
        <f t="shared" si="592"/>
        <v>101427.5</v>
      </c>
      <c r="AC517" s="309">
        <f t="shared" si="593"/>
        <v>0</v>
      </c>
      <c r="AD517" s="319">
        <f t="shared" si="607"/>
        <v>0</v>
      </c>
      <c r="AE517" s="326">
        <f t="shared" si="601"/>
        <v>0</v>
      </c>
      <c r="AF517" s="320">
        <f t="shared" si="602"/>
        <v>101427.5</v>
      </c>
      <c r="AG517" s="173">
        <f t="shared" si="594"/>
        <v>101427.5</v>
      </c>
      <c r="AH517" s="309">
        <f t="shared" si="595"/>
        <v>0</v>
      </c>
      <c r="AI517" s="318">
        <f t="shared" si="609"/>
        <v>0</v>
      </c>
      <c r="AJ517" s="319">
        <f t="shared" si="609"/>
        <v>0</v>
      </c>
      <c r="AK517" s="319">
        <f t="shared" si="609"/>
        <v>0</v>
      </c>
      <c r="AL517" s="320">
        <f t="shared" si="596"/>
        <v>101833.02083333333</v>
      </c>
      <c r="AM517" s="309">
        <f t="shared" si="597"/>
        <v>0</v>
      </c>
      <c r="AN517" s="319">
        <f t="shared" si="603"/>
        <v>0</v>
      </c>
      <c r="AO517" s="319">
        <f t="shared" si="604"/>
        <v>0</v>
      </c>
      <c r="AP517" s="319">
        <f t="shared" si="598"/>
        <v>101833.02083333333</v>
      </c>
      <c r="AQ517" s="173">
        <f t="shared" si="499"/>
        <v>101833.02083333333</v>
      </c>
      <c r="AR517" s="309">
        <f t="shared" si="599"/>
        <v>0</v>
      </c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 s="7"/>
      <c r="BH517" s="7"/>
      <c r="BI517" s="7"/>
      <c r="BJ517" s="7"/>
      <c r="BK517" s="7"/>
      <c r="BL517" s="7"/>
      <c r="BN517" s="74"/>
    </row>
    <row r="518" spans="1:66" s="16" customFormat="1" ht="12" customHeight="1" x14ac:dyDescent="0.25">
      <c r="A518" s="122">
        <v>18608251</v>
      </c>
      <c r="B518" s="87" t="str">
        <f t="shared" si="605"/>
        <v>18608251</v>
      </c>
      <c r="C518" s="74" t="s">
        <v>858</v>
      </c>
      <c r="D518" s="89" t="s">
        <v>1276</v>
      </c>
      <c r="E518" s="89"/>
      <c r="F518" s="74"/>
      <c r="G518" s="89"/>
      <c r="H518" s="75">
        <v>98638.91</v>
      </c>
      <c r="I518" s="75">
        <v>98638.91</v>
      </c>
      <c r="J518" s="75">
        <v>98638.91</v>
      </c>
      <c r="K518" s="75">
        <v>98638.91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572.5</v>
      </c>
      <c r="R518" s="75">
        <v>572.5</v>
      </c>
      <c r="S518" s="75">
        <v>572.5</v>
      </c>
      <c r="T518" s="75">
        <v>572.5</v>
      </c>
      <c r="U518" s="75"/>
      <c r="V518" s="75">
        <f t="shared" si="591"/>
        <v>28936.661250000001</v>
      </c>
      <c r="W518" s="81"/>
      <c r="X518" s="80"/>
      <c r="Y518" s="92">
        <f t="shared" si="608"/>
        <v>572.5</v>
      </c>
      <c r="Z518" s="319">
        <f t="shared" si="608"/>
        <v>0</v>
      </c>
      <c r="AA518" s="319">
        <f t="shared" si="608"/>
        <v>0</v>
      </c>
      <c r="AB518" s="320">
        <f t="shared" si="592"/>
        <v>0</v>
      </c>
      <c r="AC518" s="309">
        <f t="shared" si="593"/>
        <v>0</v>
      </c>
      <c r="AD518" s="319">
        <f t="shared" si="607"/>
        <v>0</v>
      </c>
      <c r="AE518" s="326">
        <f t="shared" si="601"/>
        <v>0</v>
      </c>
      <c r="AF518" s="320">
        <f t="shared" si="602"/>
        <v>0</v>
      </c>
      <c r="AG518" s="173">
        <f t="shared" si="594"/>
        <v>0</v>
      </c>
      <c r="AH518" s="309">
        <f t="shared" si="595"/>
        <v>0</v>
      </c>
      <c r="AI518" s="318">
        <f t="shared" si="609"/>
        <v>28936.661250000001</v>
      </c>
      <c r="AJ518" s="319">
        <f t="shared" si="609"/>
        <v>0</v>
      </c>
      <c r="AK518" s="319">
        <f t="shared" si="609"/>
        <v>0</v>
      </c>
      <c r="AL518" s="320">
        <f t="shared" si="596"/>
        <v>0</v>
      </c>
      <c r="AM518" s="309">
        <f t="shared" si="597"/>
        <v>0</v>
      </c>
      <c r="AN518" s="319">
        <f t="shared" si="603"/>
        <v>0</v>
      </c>
      <c r="AO518" s="319">
        <f t="shared" si="604"/>
        <v>0</v>
      </c>
      <c r="AP518" s="319">
        <f t="shared" si="598"/>
        <v>0</v>
      </c>
      <c r="AQ518" s="173">
        <f t="shared" si="499"/>
        <v>0</v>
      </c>
      <c r="AR518" s="309">
        <f t="shared" si="599"/>
        <v>0</v>
      </c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 s="7"/>
      <c r="BH518" s="7"/>
      <c r="BI518" s="7"/>
      <c r="BJ518" s="7"/>
      <c r="BK518" s="7"/>
      <c r="BL518" s="7"/>
      <c r="BN518" s="74"/>
    </row>
    <row r="519" spans="1:66" s="16" customFormat="1" ht="12" customHeight="1" x14ac:dyDescent="0.25">
      <c r="A519" s="128">
        <v>18608281</v>
      </c>
      <c r="B519" s="145" t="str">
        <f t="shared" si="605"/>
        <v>18608281</v>
      </c>
      <c r="C519" s="74" t="s">
        <v>941</v>
      </c>
      <c r="D519" s="89" t="s">
        <v>1276</v>
      </c>
      <c r="E519" s="89"/>
      <c r="F519" s="139">
        <v>42872</v>
      </c>
      <c r="G519" s="89"/>
      <c r="H519" s="75">
        <v>272854.83</v>
      </c>
      <c r="I519" s="75">
        <v>272854.83</v>
      </c>
      <c r="J519" s="75">
        <v>272854.83</v>
      </c>
      <c r="K519" s="75">
        <v>272854.83</v>
      </c>
      <c r="L519" s="75">
        <v>71876.67</v>
      </c>
      <c r="M519" s="75">
        <v>72266.67</v>
      </c>
      <c r="N519" s="75">
        <v>72266.67</v>
      </c>
      <c r="O519" s="75">
        <v>72266.67</v>
      </c>
      <c r="P519" s="75">
        <v>72266.67</v>
      </c>
      <c r="Q519" s="75">
        <v>72266.67</v>
      </c>
      <c r="R519" s="75">
        <v>72266.67</v>
      </c>
      <c r="S519" s="75">
        <v>72266.67</v>
      </c>
      <c r="T519" s="75">
        <v>72266.67</v>
      </c>
      <c r="U519" s="75"/>
      <c r="V519" s="75">
        <f t="shared" si="591"/>
        <v>130739.04999999999</v>
      </c>
      <c r="W519" s="81"/>
      <c r="X519" s="80"/>
      <c r="Y519" s="92">
        <f t="shared" si="608"/>
        <v>72266.67</v>
      </c>
      <c r="Z519" s="319">
        <f t="shared" si="608"/>
        <v>0</v>
      </c>
      <c r="AA519" s="319">
        <f t="shared" si="608"/>
        <v>0</v>
      </c>
      <c r="AB519" s="320">
        <f t="shared" si="592"/>
        <v>0</v>
      </c>
      <c r="AC519" s="309">
        <f t="shared" si="593"/>
        <v>0</v>
      </c>
      <c r="AD519" s="319">
        <f t="shared" si="607"/>
        <v>0</v>
      </c>
      <c r="AE519" s="326">
        <f t="shared" si="601"/>
        <v>0</v>
      </c>
      <c r="AF519" s="320">
        <f t="shared" si="602"/>
        <v>0</v>
      </c>
      <c r="AG519" s="173">
        <f t="shared" si="594"/>
        <v>0</v>
      </c>
      <c r="AH519" s="309">
        <f t="shared" si="595"/>
        <v>0</v>
      </c>
      <c r="AI519" s="318">
        <f t="shared" si="609"/>
        <v>130739.04999999999</v>
      </c>
      <c r="AJ519" s="319">
        <f t="shared" si="609"/>
        <v>0</v>
      </c>
      <c r="AK519" s="319">
        <f t="shared" si="609"/>
        <v>0</v>
      </c>
      <c r="AL519" s="320">
        <f t="shared" si="596"/>
        <v>0</v>
      </c>
      <c r="AM519" s="309">
        <f t="shared" si="597"/>
        <v>0</v>
      </c>
      <c r="AN519" s="319">
        <f t="shared" si="603"/>
        <v>0</v>
      </c>
      <c r="AO519" s="319">
        <f t="shared" si="604"/>
        <v>0</v>
      </c>
      <c r="AP519" s="319">
        <f t="shared" si="598"/>
        <v>0</v>
      </c>
      <c r="AQ519" s="173">
        <f t="shared" si="499"/>
        <v>0</v>
      </c>
      <c r="AR519" s="309">
        <f t="shared" si="599"/>
        <v>0</v>
      </c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 s="7"/>
      <c r="BH519" s="7"/>
      <c r="BI519" s="7"/>
      <c r="BJ519" s="7"/>
      <c r="BK519" s="7"/>
      <c r="BL519" s="7"/>
      <c r="BN519" s="74"/>
    </row>
    <row r="520" spans="1:66" s="16" customFormat="1" ht="12" customHeight="1" x14ac:dyDescent="0.25">
      <c r="A520" s="128">
        <v>18608291</v>
      </c>
      <c r="B520" s="145" t="str">
        <f t="shared" si="605"/>
        <v>18608291</v>
      </c>
      <c r="C520" s="74" t="s">
        <v>951</v>
      </c>
      <c r="D520" s="89" t="s">
        <v>158</v>
      </c>
      <c r="E520" s="89"/>
      <c r="F520" s="139">
        <v>42995</v>
      </c>
      <c r="G520" s="89"/>
      <c r="H520" s="75">
        <v>114931.69</v>
      </c>
      <c r="I520" s="75">
        <v>114931.69</v>
      </c>
      <c r="J520" s="75">
        <v>114931.69</v>
      </c>
      <c r="K520" s="75">
        <v>185000</v>
      </c>
      <c r="L520" s="75">
        <v>185000</v>
      </c>
      <c r="M520" s="75">
        <v>185000</v>
      </c>
      <c r="N520" s="75">
        <v>122863.5</v>
      </c>
      <c r="O520" s="75">
        <v>122863.5</v>
      </c>
      <c r="P520" s="75">
        <v>122863.5</v>
      </c>
      <c r="Q520" s="75">
        <v>0</v>
      </c>
      <c r="R520" s="75">
        <v>0</v>
      </c>
      <c r="S520" s="75">
        <v>0</v>
      </c>
      <c r="T520" s="75">
        <v>0</v>
      </c>
      <c r="U520" s="75"/>
      <c r="V520" s="75">
        <f t="shared" si="591"/>
        <v>100909.97708333332</v>
      </c>
      <c r="W520" s="81"/>
      <c r="X520" s="80"/>
      <c r="Y520" s="92">
        <f t="shared" si="608"/>
        <v>0</v>
      </c>
      <c r="Z520" s="319">
        <f t="shared" si="608"/>
        <v>0</v>
      </c>
      <c r="AA520" s="319">
        <f t="shared" si="608"/>
        <v>0</v>
      </c>
      <c r="AB520" s="320">
        <f t="shared" si="592"/>
        <v>0</v>
      </c>
      <c r="AC520" s="309">
        <f t="shared" si="593"/>
        <v>0</v>
      </c>
      <c r="AD520" s="319">
        <f t="shared" si="607"/>
        <v>0</v>
      </c>
      <c r="AE520" s="326">
        <f t="shared" si="601"/>
        <v>0</v>
      </c>
      <c r="AF520" s="320">
        <f t="shared" si="602"/>
        <v>0</v>
      </c>
      <c r="AG520" s="173">
        <f t="shared" si="594"/>
        <v>0</v>
      </c>
      <c r="AH520" s="309">
        <f t="shared" si="595"/>
        <v>0</v>
      </c>
      <c r="AI520" s="318">
        <f t="shared" si="609"/>
        <v>0</v>
      </c>
      <c r="AJ520" s="319">
        <f t="shared" si="609"/>
        <v>0</v>
      </c>
      <c r="AK520" s="319">
        <f t="shared" si="609"/>
        <v>0</v>
      </c>
      <c r="AL520" s="320">
        <f t="shared" si="596"/>
        <v>100909.97708333332</v>
      </c>
      <c r="AM520" s="309">
        <f t="shared" si="597"/>
        <v>0</v>
      </c>
      <c r="AN520" s="319">
        <f t="shared" si="603"/>
        <v>0</v>
      </c>
      <c r="AO520" s="319">
        <f t="shared" si="604"/>
        <v>0</v>
      </c>
      <c r="AP520" s="319">
        <f t="shared" si="598"/>
        <v>100909.97708333332</v>
      </c>
      <c r="AQ520" s="173">
        <f t="shared" si="499"/>
        <v>100909.97708333332</v>
      </c>
      <c r="AR520" s="309">
        <f t="shared" si="599"/>
        <v>0</v>
      </c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 s="7"/>
      <c r="BH520" s="7"/>
      <c r="BI520" s="7"/>
      <c r="BJ520" s="7"/>
      <c r="BK520" s="7"/>
      <c r="BL520" s="7"/>
      <c r="BN520" s="74"/>
    </row>
    <row r="521" spans="1:66" s="16" customFormat="1" ht="12" customHeight="1" x14ac:dyDescent="0.25">
      <c r="A521" s="128">
        <v>18608311</v>
      </c>
      <c r="B521" s="145" t="str">
        <f t="shared" si="605"/>
        <v>18608311</v>
      </c>
      <c r="C521" s="74" t="s">
        <v>945</v>
      </c>
      <c r="D521" s="89" t="s">
        <v>1276</v>
      </c>
      <c r="E521" s="89"/>
      <c r="F521" s="139">
        <v>42933</v>
      </c>
      <c r="G521" s="89"/>
      <c r="H521" s="75">
        <v>1062678.08</v>
      </c>
      <c r="I521" s="75">
        <v>1040538.96</v>
      </c>
      <c r="J521" s="75">
        <v>1018399.84</v>
      </c>
      <c r="K521" s="75">
        <v>996260.72</v>
      </c>
      <c r="L521" s="75">
        <v>974121.6</v>
      </c>
      <c r="M521" s="75">
        <v>951982.48</v>
      </c>
      <c r="N521" s="75">
        <v>929843.36</v>
      </c>
      <c r="O521" s="75">
        <v>907704.24</v>
      </c>
      <c r="P521" s="75">
        <v>885565.12</v>
      </c>
      <c r="Q521" s="75">
        <v>863426</v>
      </c>
      <c r="R521" s="75">
        <v>841286.88</v>
      </c>
      <c r="S521" s="75">
        <v>819147.76</v>
      </c>
      <c r="T521" s="75">
        <v>797008.64</v>
      </c>
      <c r="U521" s="75"/>
      <c r="V521" s="75">
        <f t="shared" si="591"/>
        <v>929843.36</v>
      </c>
      <c r="W521" s="81"/>
      <c r="X521" s="80"/>
      <c r="Y521" s="92">
        <f t="shared" si="608"/>
        <v>797008.64</v>
      </c>
      <c r="Z521" s="319">
        <f t="shared" si="608"/>
        <v>0</v>
      </c>
      <c r="AA521" s="319">
        <f t="shared" si="608"/>
        <v>0</v>
      </c>
      <c r="AB521" s="320">
        <f t="shared" si="592"/>
        <v>0</v>
      </c>
      <c r="AC521" s="309">
        <f t="shared" si="593"/>
        <v>0</v>
      </c>
      <c r="AD521" s="319">
        <f t="shared" si="607"/>
        <v>0</v>
      </c>
      <c r="AE521" s="326">
        <f t="shared" si="601"/>
        <v>0</v>
      </c>
      <c r="AF521" s="320">
        <f t="shared" si="602"/>
        <v>0</v>
      </c>
      <c r="AG521" s="173">
        <f t="shared" si="594"/>
        <v>0</v>
      </c>
      <c r="AH521" s="309">
        <f t="shared" si="595"/>
        <v>0</v>
      </c>
      <c r="AI521" s="318">
        <f t="shared" si="609"/>
        <v>929843.36</v>
      </c>
      <c r="AJ521" s="319">
        <f t="shared" si="609"/>
        <v>0</v>
      </c>
      <c r="AK521" s="319">
        <f t="shared" si="609"/>
        <v>0</v>
      </c>
      <c r="AL521" s="320">
        <f t="shared" si="596"/>
        <v>0</v>
      </c>
      <c r="AM521" s="309">
        <f t="shared" si="597"/>
        <v>0</v>
      </c>
      <c r="AN521" s="319">
        <f t="shared" si="603"/>
        <v>0</v>
      </c>
      <c r="AO521" s="319">
        <f t="shared" si="604"/>
        <v>0</v>
      </c>
      <c r="AP521" s="319">
        <f t="shared" si="598"/>
        <v>0</v>
      </c>
      <c r="AQ521" s="173">
        <f t="shared" si="499"/>
        <v>0</v>
      </c>
      <c r="AR521" s="309">
        <f t="shared" si="599"/>
        <v>0</v>
      </c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 s="7"/>
      <c r="BH521" s="7"/>
      <c r="BI521" s="7"/>
      <c r="BJ521" s="7"/>
      <c r="BK521" s="7"/>
      <c r="BL521" s="7"/>
      <c r="BN521" s="74"/>
    </row>
    <row r="522" spans="1:66" s="16" customFormat="1" ht="12" customHeight="1" x14ac:dyDescent="0.25">
      <c r="A522" s="122">
        <v>18608312</v>
      </c>
      <c r="B522" s="87" t="str">
        <f t="shared" si="605"/>
        <v>18608312</v>
      </c>
      <c r="C522" s="74" t="s">
        <v>197</v>
      </c>
      <c r="D522" s="89" t="s">
        <v>1276</v>
      </c>
      <c r="E522" s="89"/>
      <c r="F522" s="74"/>
      <c r="G522" s="89"/>
      <c r="H522" s="75">
        <v>25919.11</v>
      </c>
      <c r="I522" s="75">
        <v>25919.11</v>
      </c>
      <c r="J522" s="75">
        <v>25919.11</v>
      </c>
      <c r="K522" s="75">
        <v>25919.11</v>
      </c>
      <c r="L522" s="75">
        <v>9585.19</v>
      </c>
      <c r="M522" s="75">
        <v>9585.19</v>
      </c>
      <c r="N522" s="75">
        <v>9585.19</v>
      </c>
      <c r="O522" s="75">
        <v>9585.19</v>
      </c>
      <c r="P522" s="75">
        <v>9585.19</v>
      </c>
      <c r="Q522" s="75">
        <v>9585.19</v>
      </c>
      <c r="R522" s="75">
        <v>9585.19</v>
      </c>
      <c r="S522" s="75">
        <v>9585.19</v>
      </c>
      <c r="T522" s="75">
        <v>9585.19</v>
      </c>
      <c r="U522" s="75"/>
      <c r="V522" s="75">
        <f t="shared" si="591"/>
        <v>14349.25</v>
      </c>
      <c r="W522" s="108"/>
      <c r="X522" s="84"/>
      <c r="Y522" s="92">
        <f t="shared" si="608"/>
        <v>9585.19</v>
      </c>
      <c r="Z522" s="319">
        <f t="shared" si="608"/>
        <v>0</v>
      </c>
      <c r="AA522" s="319">
        <f t="shared" si="608"/>
        <v>0</v>
      </c>
      <c r="AB522" s="320">
        <f t="shared" si="592"/>
        <v>0</v>
      </c>
      <c r="AC522" s="309">
        <f t="shared" si="593"/>
        <v>0</v>
      </c>
      <c r="AD522" s="319">
        <f t="shared" si="607"/>
        <v>0</v>
      </c>
      <c r="AE522" s="326">
        <f t="shared" si="601"/>
        <v>0</v>
      </c>
      <c r="AF522" s="320">
        <f t="shared" si="602"/>
        <v>0</v>
      </c>
      <c r="AG522" s="173">
        <f t="shared" si="594"/>
        <v>0</v>
      </c>
      <c r="AH522" s="309">
        <f t="shared" si="595"/>
        <v>0</v>
      </c>
      <c r="AI522" s="318">
        <f t="shared" si="609"/>
        <v>14349.25</v>
      </c>
      <c r="AJ522" s="319">
        <f t="shared" si="609"/>
        <v>0</v>
      </c>
      <c r="AK522" s="319">
        <f t="shared" si="609"/>
        <v>0</v>
      </c>
      <c r="AL522" s="320">
        <f t="shared" si="596"/>
        <v>0</v>
      </c>
      <c r="AM522" s="309">
        <f t="shared" si="597"/>
        <v>0</v>
      </c>
      <c r="AN522" s="319">
        <f t="shared" si="603"/>
        <v>0</v>
      </c>
      <c r="AO522" s="319">
        <f t="shared" si="604"/>
        <v>0</v>
      </c>
      <c r="AP522" s="319">
        <f t="shared" si="598"/>
        <v>0</v>
      </c>
      <c r="AQ522" s="173">
        <f t="shared" si="499"/>
        <v>0</v>
      </c>
      <c r="AR522" s="309">
        <f t="shared" si="599"/>
        <v>0</v>
      </c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 s="7"/>
      <c r="BH522" s="7"/>
      <c r="BI522" s="7"/>
      <c r="BJ522" s="7"/>
      <c r="BK522" s="7"/>
      <c r="BL522" s="7"/>
      <c r="BN522" s="74"/>
    </row>
    <row r="523" spans="1:66" s="16" customFormat="1" ht="12" customHeight="1" x14ac:dyDescent="0.25">
      <c r="A523" s="128">
        <v>18608411</v>
      </c>
      <c r="B523" s="145" t="str">
        <f t="shared" si="605"/>
        <v>18608411</v>
      </c>
      <c r="C523" s="74" t="s">
        <v>944</v>
      </c>
      <c r="D523" s="89" t="s">
        <v>1276</v>
      </c>
      <c r="E523" s="89"/>
      <c r="F523" s="139">
        <v>42933</v>
      </c>
      <c r="G523" s="89"/>
      <c r="H523" s="75">
        <v>1062678.1000000001</v>
      </c>
      <c r="I523" s="75">
        <v>1040538.98</v>
      </c>
      <c r="J523" s="75">
        <v>1018399.86</v>
      </c>
      <c r="K523" s="75">
        <v>996260.74</v>
      </c>
      <c r="L523" s="75">
        <v>974121.62</v>
      </c>
      <c r="M523" s="75">
        <v>951982.5</v>
      </c>
      <c r="N523" s="75">
        <v>929843.38</v>
      </c>
      <c r="O523" s="75">
        <v>907704.26</v>
      </c>
      <c r="P523" s="75">
        <v>885565.14</v>
      </c>
      <c r="Q523" s="75">
        <v>863426.02</v>
      </c>
      <c r="R523" s="75">
        <v>841286.9</v>
      </c>
      <c r="S523" s="75">
        <v>819147.78</v>
      </c>
      <c r="T523" s="75">
        <v>797008.66</v>
      </c>
      <c r="U523" s="75"/>
      <c r="V523" s="75">
        <f t="shared" si="591"/>
        <v>929843.38</v>
      </c>
      <c r="W523" s="108"/>
      <c r="X523" s="84"/>
      <c r="Y523" s="92">
        <f t="shared" si="608"/>
        <v>797008.66</v>
      </c>
      <c r="Z523" s="319">
        <f t="shared" si="608"/>
        <v>0</v>
      </c>
      <c r="AA523" s="319">
        <f t="shared" si="608"/>
        <v>0</v>
      </c>
      <c r="AB523" s="320">
        <f t="shared" si="592"/>
        <v>0</v>
      </c>
      <c r="AC523" s="309">
        <f t="shared" si="593"/>
        <v>0</v>
      </c>
      <c r="AD523" s="319">
        <f t="shared" si="607"/>
        <v>0</v>
      </c>
      <c r="AE523" s="326">
        <f t="shared" si="601"/>
        <v>0</v>
      </c>
      <c r="AF523" s="320">
        <f t="shared" si="602"/>
        <v>0</v>
      </c>
      <c r="AG523" s="173">
        <f t="shared" si="594"/>
        <v>0</v>
      </c>
      <c r="AH523" s="309">
        <f t="shared" si="595"/>
        <v>0</v>
      </c>
      <c r="AI523" s="318">
        <f t="shared" si="609"/>
        <v>929843.38</v>
      </c>
      <c r="AJ523" s="319">
        <f t="shared" si="609"/>
        <v>0</v>
      </c>
      <c r="AK523" s="319">
        <f t="shared" si="609"/>
        <v>0</v>
      </c>
      <c r="AL523" s="320">
        <f t="shared" si="596"/>
        <v>0</v>
      </c>
      <c r="AM523" s="309">
        <f t="shared" si="597"/>
        <v>0</v>
      </c>
      <c r="AN523" s="319">
        <f t="shared" si="603"/>
        <v>0</v>
      </c>
      <c r="AO523" s="319">
        <f t="shared" si="604"/>
        <v>0</v>
      </c>
      <c r="AP523" s="319">
        <f t="shared" si="598"/>
        <v>0</v>
      </c>
      <c r="AQ523" s="173">
        <f t="shared" ref="AQ523:AQ614" si="610">SUM(AN523:AP523)</f>
        <v>0</v>
      </c>
      <c r="AR523" s="309">
        <f t="shared" si="599"/>
        <v>0</v>
      </c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 s="7"/>
      <c r="BH523" s="7"/>
      <c r="BI523" s="7"/>
      <c r="BJ523" s="7"/>
      <c r="BK523" s="7"/>
      <c r="BL523" s="7"/>
      <c r="BN523" s="74"/>
    </row>
    <row r="524" spans="1:66" s="16" customFormat="1" ht="12" customHeight="1" x14ac:dyDescent="0.25">
      <c r="A524" s="128">
        <v>18608451</v>
      </c>
      <c r="B524" s="145" t="str">
        <f t="shared" si="605"/>
        <v>18608451</v>
      </c>
      <c r="C524" s="74" t="s">
        <v>952</v>
      </c>
      <c r="D524" s="89" t="s">
        <v>158</v>
      </c>
      <c r="E524" s="89"/>
      <c r="F524" s="139">
        <v>42995</v>
      </c>
      <c r="G524" s="89"/>
      <c r="H524" s="75">
        <v>45000</v>
      </c>
      <c r="I524" s="75">
        <v>45000</v>
      </c>
      <c r="J524" s="75">
        <v>45000</v>
      </c>
      <c r="K524" s="75">
        <v>45000</v>
      </c>
      <c r="L524" s="75">
        <v>45000</v>
      </c>
      <c r="M524" s="75">
        <v>45000</v>
      </c>
      <c r="N524" s="75">
        <v>45000</v>
      </c>
      <c r="O524" s="75">
        <v>45000</v>
      </c>
      <c r="P524" s="75">
        <v>45000</v>
      </c>
      <c r="Q524" s="75">
        <v>45000</v>
      </c>
      <c r="R524" s="75">
        <v>45000</v>
      </c>
      <c r="S524" s="75">
        <v>45000</v>
      </c>
      <c r="T524" s="75">
        <v>45000</v>
      </c>
      <c r="U524" s="75"/>
      <c r="V524" s="75">
        <f t="shared" si="591"/>
        <v>45000</v>
      </c>
      <c r="W524" s="108"/>
      <c r="X524" s="84"/>
      <c r="Y524" s="92">
        <f t="shared" ref="Y524:AA536" si="611">IF($D524=Y$5,$T524,0)</f>
        <v>0</v>
      </c>
      <c r="Z524" s="319">
        <f t="shared" si="611"/>
        <v>0</v>
      </c>
      <c r="AA524" s="319">
        <f t="shared" si="611"/>
        <v>0</v>
      </c>
      <c r="AB524" s="320">
        <f t="shared" si="592"/>
        <v>45000</v>
      </c>
      <c r="AC524" s="309">
        <f t="shared" si="593"/>
        <v>0</v>
      </c>
      <c r="AD524" s="319">
        <f t="shared" si="607"/>
        <v>0</v>
      </c>
      <c r="AE524" s="326">
        <f t="shared" si="601"/>
        <v>0</v>
      </c>
      <c r="AF524" s="320">
        <f t="shared" si="602"/>
        <v>45000</v>
      </c>
      <c r="AG524" s="173">
        <f t="shared" si="594"/>
        <v>45000</v>
      </c>
      <c r="AH524" s="309">
        <f t="shared" si="595"/>
        <v>0</v>
      </c>
      <c r="AI524" s="318">
        <f t="shared" si="609"/>
        <v>0</v>
      </c>
      <c r="AJ524" s="319">
        <f t="shared" si="609"/>
        <v>0</v>
      </c>
      <c r="AK524" s="319">
        <f t="shared" si="609"/>
        <v>0</v>
      </c>
      <c r="AL524" s="320">
        <f t="shared" si="596"/>
        <v>45000</v>
      </c>
      <c r="AM524" s="309">
        <f t="shared" si="597"/>
        <v>0</v>
      </c>
      <c r="AN524" s="319">
        <f t="shared" si="603"/>
        <v>0</v>
      </c>
      <c r="AO524" s="319">
        <f t="shared" si="604"/>
        <v>0</v>
      </c>
      <c r="AP524" s="319">
        <f t="shared" si="598"/>
        <v>45000</v>
      </c>
      <c r="AQ524" s="173">
        <f t="shared" si="610"/>
        <v>45000</v>
      </c>
      <c r="AR524" s="309">
        <f t="shared" si="599"/>
        <v>0</v>
      </c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 s="7"/>
      <c r="BH524" s="7"/>
      <c r="BI524" s="7"/>
      <c r="BJ524" s="7"/>
      <c r="BK524" s="7"/>
      <c r="BL524" s="7"/>
      <c r="BN524" s="74"/>
    </row>
    <row r="525" spans="1:66" s="16" customFormat="1" ht="12" customHeight="1" x14ac:dyDescent="0.25">
      <c r="A525" s="122">
        <v>18608612</v>
      </c>
      <c r="B525" s="87" t="str">
        <f t="shared" si="605"/>
        <v>18608612</v>
      </c>
      <c r="C525" s="74" t="s">
        <v>135</v>
      </c>
      <c r="D525" s="89" t="s">
        <v>1276</v>
      </c>
      <c r="E525" s="89"/>
      <c r="F525" s="74"/>
      <c r="G525" s="89"/>
      <c r="H525" s="75">
        <v>117261.39</v>
      </c>
      <c r="I525" s="75">
        <v>117261.39</v>
      </c>
      <c r="J525" s="75">
        <v>119856.97</v>
      </c>
      <c r="K525" s="75">
        <v>121715.72</v>
      </c>
      <c r="L525" s="75">
        <v>46036.17</v>
      </c>
      <c r="M525" s="75">
        <v>46036.17</v>
      </c>
      <c r="N525" s="75">
        <v>58350.55</v>
      </c>
      <c r="O525" s="75">
        <v>58350.55</v>
      </c>
      <c r="P525" s="75">
        <v>54420.6</v>
      </c>
      <c r="Q525" s="75">
        <v>56756.23</v>
      </c>
      <c r="R525" s="75">
        <v>56756.23</v>
      </c>
      <c r="S525" s="75">
        <v>56756.23</v>
      </c>
      <c r="T525" s="75">
        <v>56756.23</v>
      </c>
      <c r="U525" s="75"/>
      <c r="V525" s="75">
        <f t="shared" si="591"/>
        <v>73275.468333333323</v>
      </c>
      <c r="W525" s="108"/>
      <c r="X525" s="84"/>
      <c r="Y525" s="92">
        <f t="shared" si="611"/>
        <v>56756.23</v>
      </c>
      <c r="Z525" s="319">
        <f t="shared" si="611"/>
        <v>0</v>
      </c>
      <c r="AA525" s="319">
        <f t="shared" si="611"/>
        <v>0</v>
      </c>
      <c r="AB525" s="320">
        <f t="shared" si="592"/>
        <v>0</v>
      </c>
      <c r="AC525" s="309">
        <f t="shared" si="593"/>
        <v>0</v>
      </c>
      <c r="AD525" s="319">
        <f t="shared" si="607"/>
        <v>0</v>
      </c>
      <c r="AE525" s="326">
        <f t="shared" si="601"/>
        <v>0</v>
      </c>
      <c r="AF525" s="320">
        <f t="shared" si="602"/>
        <v>0</v>
      </c>
      <c r="AG525" s="173">
        <f t="shared" si="594"/>
        <v>0</v>
      </c>
      <c r="AH525" s="309">
        <f t="shared" si="595"/>
        <v>0</v>
      </c>
      <c r="AI525" s="318">
        <f t="shared" si="609"/>
        <v>73275.468333333323</v>
      </c>
      <c r="AJ525" s="319">
        <f t="shared" si="609"/>
        <v>0</v>
      </c>
      <c r="AK525" s="319">
        <f t="shared" si="609"/>
        <v>0</v>
      </c>
      <c r="AL525" s="320">
        <f t="shared" si="596"/>
        <v>0</v>
      </c>
      <c r="AM525" s="309">
        <f t="shared" si="597"/>
        <v>0</v>
      </c>
      <c r="AN525" s="319">
        <f t="shared" si="603"/>
        <v>0</v>
      </c>
      <c r="AO525" s="319">
        <f t="shared" si="604"/>
        <v>0</v>
      </c>
      <c r="AP525" s="319">
        <f t="shared" si="598"/>
        <v>0</v>
      </c>
      <c r="AQ525" s="173">
        <f t="shared" si="610"/>
        <v>0</v>
      </c>
      <c r="AR525" s="309">
        <f t="shared" si="599"/>
        <v>0</v>
      </c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 s="7"/>
      <c r="BH525" s="7"/>
      <c r="BI525" s="7"/>
      <c r="BJ525" s="7"/>
      <c r="BK525" s="7"/>
      <c r="BL525" s="7"/>
      <c r="BN525" s="74"/>
    </row>
    <row r="526" spans="1:66" s="16" customFormat="1" ht="12" customHeight="1" x14ac:dyDescent="0.25">
      <c r="A526" s="122">
        <v>18608712</v>
      </c>
      <c r="B526" s="87" t="str">
        <f t="shared" si="605"/>
        <v>18608712</v>
      </c>
      <c r="C526" s="74" t="s">
        <v>136</v>
      </c>
      <c r="D526" s="89" t="s">
        <v>1276</v>
      </c>
      <c r="E526" s="89"/>
      <c r="F526" s="74"/>
      <c r="G526" s="89"/>
      <c r="H526" s="75">
        <v>17097.509999999998</v>
      </c>
      <c r="I526" s="75">
        <v>17097.509999999998</v>
      </c>
      <c r="J526" s="75">
        <v>17097.509999999998</v>
      </c>
      <c r="K526" s="75">
        <v>17097.509999999998</v>
      </c>
      <c r="L526" s="75">
        <v>8688.36</v>
      </c>
      <c r="M526" s="75">
        <v>8688.36</v>
      </c>
      <c r="N526" s="75">
        <v>8688.36</v>
      </c>
      <c r="O526" s="75">
        <v>8688.36</v>
      </c>
      <c r="P526" s="75">
        <v>10673.77</v>
      </c>
      <c r="Q526" s="75">
        <v>10673.77</v>
      </c>
      <c r="R526" s="75">
        <v>10673.77</v>
      </c>
      <c r="S526" s="75">
        <v>10673.77</v>
      </c>
      <c r="T526" s="75">
        <v>10673.77</v>
      </c>
      <c r="U526" s="75"/>
      <c r="V526" s="75">
        <f t="shared" si="591"/>
        <v>11885.557500000001</v>
      </c>
      <c r="W526" s="108"/>
      <c r="X526" s="84"/>
      <c r="Y526" s="92">
        <f t="shared" si="611"/>
        <v>10673.77</v>
      </c>
      <c r="Z526" s="319">
        <f t="shared" si="611"/>
        <v>0</v>
      </c>
      <c r="AA526" s="319">
        <f t="shared" si="611"/>
        <v>0</v>
      </c>
      <c r="AB526" s="320">
        <f t="shared" si="592"/>
        <v>0</v>
      </c>
      <c r="AC526" s="309">
        <f t="shared" si="593"/>
        <v>0</v>
      </c>
      <c r="AD526" s="319">
        <f t="shared" si="607"/>
        <v>0</v>
      </c>
      <c r="AE526" s="326">
        <f t="shared" si="601"/>
        <v>0</v>
      </c>
      <c r="AF526" s="320">
        <f t="shared" si="602"/>
        <v>0</v>
      </c>
      <c r="AG526" s="173">
        <f t="shared" si="594"/>
        <v>0</v>
      </c>
      <c r="AH526" s="309">
        <f t="shared" si="595"/>
        <v>0</v>
      </c>
      <c r="AI526" s="318">
        <f t="shared" si="609"/>
        <v>11885.557500000001</v>
      </c>
      <c r="AJ526" s="319">
        <f t="shared" si="609"/>
        <v>0</v>
      </c>
      <c r="AK526" s="319">
        <f t="shared" si="609"/>
        <v>0</v>
      </c>
      <c r="AL526" s="320">
        <f t="shared" si="596"/>
        <v>0</v>
      </c>
      <c r="AM526" s="309">
        <f t="shared" si="597"/>
        <v>0</v>
      </c>
      <c r="AN526" s="319">
        <f t="shared" si="603"/>
        <v>0</v>
      </c>
      <c r="AO526" s="319">
        <f t="shared" si="604"/>
        <v>0</v>
      </c>
      <c r="AP526" s="319">
        <f t="shared" si="598"/>
        <v>0</v>
      </c>
      <c r="AQ526" s="173">
        <f t="shared" si="610"/>
        <v>0</v>
      </c>
      <c r="AR526" s="309">
        <f t="shared" si="599"/>
        <v>0</v>
      </c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 s="7"/>
      <c r="BH526" s="7"/>
      <c r="BI526" s="7"/>
      <c r="BJ526" s="7"/>
      <c r="BK526" s="7"/>
      <c r="BL526" s="7"/>
      <c r="BN526" s="74"/>
    </row>
    <row r="527" spans="1:66" s="16" customFormat="1" ht="12" customHeight="1" x14ac:dyDescent="0.25">
      <c r="A527" s="189">
        <v>18609211</v>
      </c>
      <c r="B527" s="184" t="str">
        <f t="shared" si="605"/>
        <v>18609211</v>
      </c>
      <c r="C527" s="178" t="s">
        <v>1261</v>
      </c>
      <c r="D527" s="179" t="s">
        <v>1276</v>
      </c>
      <c r="E527" s="179"/>
      <c r="F527" s="185">
        <v>43999</v>
      </c>
      <c r="G527" s="179"/>
      <c r="H527" s="181">
        <v>1645213</v>
      </c>
      <c r="I527" s="181">
        <v>1645213</v>
      </c>
      <c r="J527" s="181">
        <v>1610937.73</v>
      </c>
      <c r="K527" s="181">
        <v>1608652.71</v>
      </c>
      <c r="L527" s="181">
        <v>1606367.69</v>
      </c>
      <c r="M527" s="181">
        <v>1604082.67</v>
      </c>
      <c r="N527" s="181">
        <v>1601797.65</v>
      </c>
      <c r="O527" s="181">
        <v>1599512.63</v>
      </c>
      <c r="P527" s="181">
        <v>1597227.61</v>
      </c>
      <c r="Q527" s="181">
        <v>1594942.59</v>
      </c>
      <c r="R527" s="181">
        <v>1592657.57</v>
      </c>
      <c r="S527" s="181">
        <v>1590372.55</v>
      </c>
      <c r="T527" s="181">
        <v>1588087.53</v>
      </c>
      <c r="U527" s="181"/>
      <c r="V527" s="181">
        <f t="shared" si="591"/>
        <v>1605701.2220833332</v>
      </c>
      <c r="W527" s="207"/>
      <c r="X527" s="408"/>
      <c r="Y527" s="409">
        <f t="shared" si="611"/>
        <v>1588087.53</v>
      </c>
      <c r="Z527" s="410">
        <f t="shared" si="611"/>
        <v>0</v>
      </c>
      <c r="AA527" s="410">
        <f t="shared" si="611"/>
        <v>0</v>
      </c>
      <c r="AB527" s="411">
        <f t="shared" si="592"/>
        <v>0</v>
      </c>
      <c r="AC527" s="412">
        <f t="shared" si="593"/>
        <v>0</v>
      </c>
      <c r="AD527" s="410">
        <f t="shared" si="607"/>
        <v>0</v>
      </c>
      <c r="AE527" s="413">
        <f t="shared" si="601"/>
        <v>0</v>
      </c>
      <c r="AF527" s="411">
        <f t="shared" si="602"/>
        <v>0</v>
      </c>
      <c r="AG527" s="414">
        <f t="shared" si="594"/>
        <v>0</v>
      </c>
      <c r="AH527" s="412">
        <f t="shared" si="595"/>
        <v>0</v>
      </c>
      <c r="AI527" s="415">
        <f t="shared" ref="AI527:AK543" si="612">IF($D527=AI$5,$V527,0)</f>
        <v>1605701.2220833332</v>
      </c>
      <c r="AJ527" s="410">
        <f t="shared" si="612"/>
        <v>0</v>
      </c>
      <c r="AK527" s="410">
        <f t="shared" si="612"/>
        <v>0</v>
      </c>
      <c r="AL527" s="411">
        <f t="shared" si="596"/>
        <v>0</v>
      </c>
      <c r="AM527" s="412">
        <f t="shared" si="597"/>
        <v>0</v>
      </c>
      <c r="AN527" s="410">
        <f t="shared" si="603"/>
        <v>0</v>
      </c>
      <c r="AO527" s="410">
        <f t="shared" si="604"/>
        <v>0</v>
      </c>
      <c r="AP527" s="410">
        <f t="shared" si="598"/>
        <v>0</v>
      </c>
      <c r="AQ527" s="414">
        <f t="shared" ref="AQ527" si="613">SUM(AN527:AP527)</f>
        <v>0</v>
      </c>
      <c r="AR527" s="412">
        <f t="shared" si="599"/>
        <v>0</v>
      </c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 s="7"/>
      <c r="BH527" s="7"/>
      <c r="BI527" s="7"/>
      <c r="BJ527" s="7"/>
      <c r="BK527" s="7"/>
      <c r="BL527" s="7"/>
      <c r="BN527" s="74"/>
    </row>
    <row r="528" spans="1:66" s="16" customFormat="1" ht="12" customHeight="1" x14ac:dyDescent="0.25">
      <c r="A528" s="128">
        <v>18609402</v>
      </c>
      <c r="B528" s="145" t="str">
        <f t="shared" si="605"/>
        <v>18609402</v>
      </c>
      <c r="C528" s="74" t="s">
        <v>937</v>
      </c>
      <c r="D528" s="89" t="s">
        <v>1276</v>
      </c>
      <c r="E528" s="89"/>
      <c r="F528" s="139">
        <v>42811</v>
      </c>
      <c r="G528" s="89"/>
      <c r="H528" s="75">
        <v>-1311651.81</v>
      </c>
      <c r="I528" s="75">
        <v>-1311651.81</v>
      </c>
      <c r="J528" s="75">
        <v>-1501178.54</v>
      </c>
      <c r="K528" s="75">
        <v>-1501178.54</v>
      </c>
      <c r="L528" s="75">
        <v>-1501178.54</v>
      </c>
      <c r="M528" s="75">
        <v>-1501178.54</v>
      </c>
      <c r="N528" s="75">
        <v>-1638470.82</v>
      </c>
      <c r="O528" s="75">
        <v>-1638470.82</v>
      </c>
      <c r="P528" s="75">
        <v>-1638470.82</v>
      </c>
      <c r="Q528" s="75">
        <v>-1694569.08</v>
      </c>
      <c r="R528" s="75">
        <v>-1694569.08</v>
      </c>
      <c r="S528" s="75">
        <v>-1694569.08</v>
      </c>
      <c r="T528" s="75">
        <v>-1694569.08</v>
      </c>
      <c r="U528" s="75"/>
      <c r="V528" s="75">
        <f t="shared" si="591"/>
        <v>-1568216.3429166668</v>
      </c>
      <c r="W528" s="108"/>
      <c r="X528" s="84"/>
      <c r="Y528" s="92">
        <f t="shared" si="611"/>
        <v>-1694569.08</v>
      </c>
      <c r="Z528" s="319">
        <f t="shared" si="611"/>
        <v>0</v>
      </c>
      <c r="AA528" s="319">
        <f t="shared" si="611"/>
        <v>0</v>
      </c>
      <c r="AB528" s="320">
        <f t="shared" si="592"/>
        <v>0</v>
      </c>
      <c r="AC528" s="309">
        <f t="shared" si="593"/>
        <v>0</v>
      </c>
      <c r="AD528" s="319">
        <f t="shared" si="607"/>
        <v>0</v>
      </c>
      <c r="AE528" s="326">
        <f t="shared" si="601"/>
        <v>0</v>
      </c>
      <c r="AF528" s="320">
        <f t="shared" si="602"/>
        <v>0</v>
      </c>
      <c r="AG528" s="173">
        <f t="shared" si="594"/>
        <v>0</v>
      </c>
      <c r="AH528" s="309">
        <f t="shared" si="595"/>
        <v>0</v>
      </c>
      <c r="AI528" s="318">
        <f t="shared" si="612"/>
        <v>-1568216.3429166668</v>
      </c>
      <c r="AJ528" s="319">
        <f t="shared" si="612"/>
        <v>0</v>
      </c>
      <c r="AK528" s="319">
        <f t="shared" si="612"/>
        <v>0</v>
      </c>
      <c r="AL528" s="320">
        <f t="shared" si="596"/>
        <v>0</v>
      </c>
      <c r="AM528" s="309">
        <f t="shared" si="597"/>
        <v>0</v>
      </c>
      <c r="AN528" s="319">
        <f t="shared" si="603"/>
        <v>0</v>
      </c>
      <c r="AO528" s="319">
        <f t="shared" si="604"/>
        <v>0</v>
      </c>
      <c r="AP528" s="319">
        <f t="shared" si="598"/>
        <v>0</v>
      </c>
      <c r="AQ528" s="173">
        <f t="shared" si="610"/>
        <v>0</v>
      </c>
      <c r="AR528" s="309">
        <f t="shared" si="599"/>
        <v>0</v>
      </c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 s="7"/>
      <c r="BH528" s="7"/>
      <c r="BI528" s="7"/>
      <c r="BJ528" s="7"/>
      <c r="BK528" s="7"/>
      <c r="BL528" s="7"/>
      <c r="BN528" s="74"/>
    </row>
    <row r="529" spans="1:66" s="16" customFormat="1" ht="12" customHeight="1" x14ac:dyDescent="0.25">
      <c r="A529" s="122">
        <v>18609422</v>
      </c>
      <c r="B529" s="87" t="str">
        <f t="shared" si="605"/>
        <v>18609422</v>
      </c>
      <c r="C529" s="74" t="s">
        <v>707</v>
      </c>
      <c r="D529" s="89" t="s">
        <v>158</v>
      </c>
      <c r="E529" s="89"/>
      <c r="F529" s="74"/>
      <c r="G529" s="89"/>
      <c r="H529" s="75">
        <v>24624688.91</v>
      </c>
      <c r="I529" s="75">
        <v>24624688.91</v>
      </c>
      <c r="J529" s="75">
        <v>24624688.91</v>
      </c>
      <c r="K529" s="75">
        <v>24740386.879999999</v>
      </c>
      <c r="L529" s="75">
        <v>24740386.879999999</v>
      </c>
      <c r="M529" s="75">
        <v>24740386.879999999</v>
      </c>
      <c r="N529" s="75">
        <v>24719508.690000001</v>
      </c>
      <c r="O529" s="75">
        <v>24719508.690000001</v>
      </c>
      <c r="P529" s="75">
        <v>24719508.690000001</v>
      </c>
      <c r="Q529" s="75">
        <v>24363453.039999999</v>
      </c>
      <c r="R529" s="75">
        <v>24363453.039999999</v>
      </c>
      <c r="S529" s="75">
        <v>24363453.039999999</v>
      </c>
      <c r="T529" s="75">
        <v>24227359.289999999</v>
      </c>
      <c r="U529" s="75"/>
      <c r="V529" s="75">
        <f t="shared" si="591"/>
        <v>24595453.979166668</v>
      </c>
      <c r="W529" s="81"/>
      <c r="X529" s="80"/>
      <c r="Y529" s="92">
        <f t="shared" si="611"/>
        <v>0</v>
      </c>
      <c r="Z529" s="319">
        <f t="shared" si="611"/>
        <v>0</v>
      </c>
      <c r="AA529" s="319">
        <f t="shared" si="611"/>
        <v>0</v>
      </c>
      <c r="AB529" s="320">
        <f t="shared" si="592"/>
        <v>24227359.289999999</v>
      </c>
      <c r="AC529" s="309">
        <f t="shared" si="593"/>
        <v>0</v>
      </c>
      <c r="AD529" s="319">
        <f t="shared" si="607"/>
        <v>0</v>
      </c>
      <c r="AE529" s="326">
        <f t="shared" si="601"/>
        <v>0</v>
      </c>
      <c r="AF529" s="320">
        <f t="shared" si="602"/>
        <v>24227359.289999999</v>
      </c>
      <c r="AG529" s="173">
        <f t="shared" si="594"/>
        <v>24227359.289999999</v>
      </c>
      <c r="AH529" s="309">
        <f t="shared" si="595"/>
        <v>0</v>
      </c>
      <c r="AI529" s="318">
        <f t="shared" si="612"/>
        <v>0</v>
      </c>
      <c r="AJ529" s="319">
        <f t="shared" si="612"/>
        <v>0</v>
      </c>
      <c r="AK529" s="319">
        <f t="shared" si="612"/>
        <v>0</v>
      </c>
      <c r="AL529" s="320">
        <f t="shared" si="596"/>
        <v>24595453.979166668</v>
      </c>
      <c r="AM529" s="309">
        <f t="shared" si="597"/>
        <v>0</v>
      </c>
      <c r="AN529" s="319">
        <f t="shared" si="603"/>
        <v>0</v>
      </c>
      <c r="AO529" s="319">
        <f t="shared" si="604"/>
        <v>0</v>
      </c>
      <c r="AP529" s="319">
        <f t="shared" si="598"/>
        <v>24595453.979166668</v>
      </c>
      <c r="AQ529" s="173">
        <f t="shared" si="610"/>
        <v>24595453.979166668</v>
      </c>
      <c r="AR529" s="309">
        <f t="shared" si="599"/>
        <v>0</v>
      </c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 s="7"/>
      <c r="BH529" s="7"/>
      <c r="BI529" s="7"/>
      <c r="BJ529" s="7"/>
      <c r="BK529" s="7"/>
      <c r="BL529" s="7"/>
      <c r="BN529" s="74"/>
    </row>
    <row r="530" spans="1:66" s="16" customFormat="1" ht="12" customHeight="1" x14ac:dyDescent="0.25">
      <c r="A530" s="122">
        <v>18609432</v>
      </c>
      <c r="B530" s="87" t="str">
        <f t="shared" si="605"/>
        <v>18609432</v>
      </c>
      <c r="C530" s="74" t="s">
        <v>708</v>
      </c>
      <c r="D530" s="89" t="s">
        <v>1276</v>
      </c>
      <c r="E530" s="89"/>
      <c r="F530" s="74"/>
      <c r="G530" s="89"/>
      <c r="H530" s="75">
        <v>7581612.8200000003</v>
      </c>
      <c r="I530" s="75">
        <v>7653182.0700000003</v>
      </c>
      <c r="J530" s="75">
        <v>7757870.0899999999</v>
      </c>
      <c r="K530" s="75">
        <v>7841225.9400000004</v>
      </c>
      <c r="L530" s="75">
        <v>3998268.32</v>
      </c>
      <c r="M530" s="75">
        <v>4078962.06</v>
      </c>
      <c r="N530" s="75">
        <v>4188928.38</v>
      </c>
      <c r="O530" s="75">
        <v>4301003.18</v>
      </c>
      <c r="P530" s="75">
        <v>4301003.18</v>
      </c>
      <c r="Q530" s="75">
        <v>4544984.03</v>
      </c>
      <c r="R530" s="75">
        <v>4618899.78</v>
      </c>
      <c r="S530" s="75">
        <v>4631424.53</v>
      </c>
      <c r="T530" s="75">
        <v>4681077.78</v>
      </c>
      <c r="U530" s="75"/>
      <c r="V530" s="75">
        <f t="shared" si="591"/>
        <v>5337258.0716666663</v>
      </c>
      <c r="W530" s="108"/>
      <c r="X530" s="84"/>
      <c r="Y530" s="92">
        <f t="shared" si="611"/>
        <v>4681077.78</v>
      </c>
      <c r="Z530" s="319">
        <f t="shared" si="611"/>
        <v>0</v>
      </c>
      <c r="AA530" s="319">
        <f t="shared" si="611"/>
        <v>0</v>
      </c>
      <c r="AB530" s="320">
        <f t="shared" si="592"/>
        <v>0</v>
      </c>
      <c r="AC530" s="309">
        <f t="shared" si="593"/>
        <v>0</v>
      </c>
      <c r="AD530" s="319">
        <f t="shared" si="607"/>
        <v>0</v>
      </c>
      <c r="AE530" s="326">
        <f t="shared" si="601"/>
        <v>0</v>
      </c>
      <c r="AF530" s="320">
        <f t="shared" si="602"/>
        <v>0</v>
      </c>
      <c r="AG530" s="173">
        <f t="shared" si="594"/>
        <v>0</v>
      </c>
      <c r="AH530" s="309">
        <f t="shared" si="595"/>
        <v>0</v>
      </c>
      <c r="AI530" s="318">
        <f t="shared" si="612"/>
        <v>5337258.0716666663</v>
      </c>
      <c r="AJ530" s="319">
        <f t="shared" si="612"/>
        <v>0</v>
      </c>
      <c r="AK530" s="319">
        <f t="shared" si="612"/>
        <v>0</v>
      </c>
      <c r="AL530" s="320">
        <f t="shared" si="596"/>
        <v>0</v>
      </c>
      <c r="AM530" s="309">
        <f t="shared" si="597"/>
        <v>0</v>
      </c>
      <c r="AN530" s="319">
        <f t="shared" si="603"/>
        <v>0</v>
      </c>
      <c r="AO530" s="319">
        <f t="shared" si="604"/>
        <v>0</v>
      </c>
      <c r="AP530" s="319">
        <f t="shared" si="598"/>
        <v>0</v>
      </c>
      <c r="AQ530" s="173">
        <f t="shared" si="610"/>
        <v>0</v>
      </c>
      <c r="AR530" s="309">
        <f t="shared" si="599"/>
        <v>0</v>
      </c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 s="7"/>
      <c r="BH530" s="7"/>
      <c r="BI530" s="7"/>
      <c r="BJ530" s="7"/>
      <c r="BK530" s="7"/>
      <c r="BL530" s="7"/>
      <c r="BN530" s="74"/>
    </row>
    <row r="531" spans="1:66" s="16" customFormat="1" ht="12" customHeight="1" x14ac:dyDescent="0.25">
      <c r="A531" s="122">
        <v>18609512</v>
      </c>
      <c r="B531" s="87" t="str">
        <f t="shared" si="605"/>
        <v>18609512</v>
      </c>
      <c r="C531" s="74" t="s">
        <v>845</v>
      </c>
      <c r="D531" s="89" t="s">
        <v>1276</v>
      </c>
      <c r="E531" s="89"/>
      <c r="F531" s="74"/>
      <c r="G531" s="89"/>
      <c r="H531" s="75">
        <v>144451.32</v>
      </c>
      <c r="I531" s="75">
        <v>199452.18</v>
      </c>
      <c r="J531" s="75">
        <v>200771.18</v>
      </c>
      <c r="K531" s="75">
        <v>254830.68</v>
      </c>
      <c r="L531" s="75">
        <v>193732.04</v>
      </c>
      <c r="M531" s="75">
        <v>218179.39</v>
      </c>
      <c r="N531" s="75">
        <v>292357.38</v>
      </c>
      <c r="O531" s="75">
        <v>311735.32</v>
      </c>
      <c r="P531" s="75">
        <v>327003.24</v>
      </c>
      <c r="Q531" s="75">
        <v>329567.23</v>
      </c>
      <c r="R531" s="75">
        <v>392470</v>
      </c>
      <c r="S531" s="75">
        <v>411711.24</v>
      </c>
      <c r="T531" s="75">
        <v>442243.53</v>
      </c>
      <c r="U531" s="75"/>
      <c r="V531" s="75">
        <f t="shared" si="591"/>
        <v>285429.77541666664</v>
      </c>
      <c r="W531" s="108"/>
      <c r="X531" s="84"/>
      <c r="Y531" s="92">
        <f t="shared" si="611"/>
        <v>442243.53</v>
      </c>
      <c r="Z531" s="319">
        <f t="shared" si="611"/>
        <v>0</v>
      </c>
      <c r="AA531" s="319">
        <f t="shared" si="611"/>
        <v>0</v>
      </c>
      <c r="AB531" s="320">
        <f t="shared" si="592"/>
        <v>0</v>
      </c>
      <c r="AC531" s="309">
        <f t="shared" si="593"/>
        <v>0</v>
      </c>
      <c r="AD531" s="319">
        <f t="shared" si="607"/>
        <v>0</v>
      </c>
      <c r="AE531" s="326">
        <f t="shared" si="601"/>
        <v>0</v>
      </c>
      <c r="AF531" s="320">
        <f t="shared" si="602"/>
        <v>0</v>
      </c>
      <c r="AG531" s="173">
        <f t="shared" si="594"/>
        <v>0</v>
      </c>
      <c r="AH531" s="309">
        <f t="shared" si="595"/>
        <v>0</v>
      </c>
      <c r="AI531" s="318">
        <f t="shared" si="612"/>
        <v>285429.77541666664</v>
      </c>
      <c r="AJ531" s="319">
        <f t="shared" si="612"/>
        <v>0</v>
      </c>
      <c r="AK531" s="319">
        <f t="shared" si="612"/>
        <v>0</v>
      </c>
      <c r="AL531" s="320">
        <f t="shared" si="596"/>
        <v>0</v>
      </c>
      <c r="AM531" s="309">
        <f t="shared" si="597"/>
        <v>0</v>
      </c>
      <c r="AN531" s="319">
        <f t="shared" si="603"/>
        <v>0</v>
      </c>
      <c r="AO531" s="319">
        <f t="shared" si="604"/>
        <v>0</v>
      </c>
      <c r="AP531" s="319">
        <f t="shared" si="598"/>
        <v>0</v>
      </c>
      <c r="AQ531" s="173">
        <f t="shared" si="610"/>
        <v>0</v>
      </c>
      <c r="AR531" s="309">
        <f t="shared" si="599"/>
        <v>0</v>
      </c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 s="7"/>
      <c r="BH531" s="7"/>
      <c r="BI531" s="7"/>
      <c r="BJ531" s="7"/>
      <c r="BK531" s="7"/>
      <c r="BL531" s="7"/>
      <c r="BN531" s="74"/>
    </row>
    <row r="532" spans="1:66" s="16" customFormat="1" ht="12" customHeight="1" x14ac:dyDescent="0.25">
      <c r="A532" s="122">
        <v>18609532</v>
      </c>
      <c r="B532" s="87" t="str">
        <f t="shared" si="605"/>
        <v>18609532</v>
      </c>
      <c r="C532" s="74" t="s">
        <v>3</v>
      </c>
      <c r="D532" s="89" t="s">
        <v>1276</v>
      </c>
      <c r="E532" s="89"/>
      <c r="F532" s="74"/>
      <c r="G532" s="89"/>
      <c r="H532" s="75">
        <v>1600882.3</v>
      </c>
      <c r="I532" s="75">
        <v>1608929.98</v>
      </c>
      <c r="J532" s="75">
        <v>1631313.48</v>
      </c>
      <c r="K532" s="75">
        <v>1631313.48</v>
      </c>
      <c r="L532" s="75">
        <v>384440.59</v>
      </c>
      <c r="M532" s="75">
        <v>409114.25</v>
      </c>
      <c r="N532" s="75">
        <v>421381.75</v>
      </c>
      <c r="O532" s="75">
        <v>421381.75</v>
      </c>
      <c r="P532" s="75">
        <v>446218.75</v>
      </c>
      <c r="Q532" s="75">
        <v>461498.75</v>
      </c>
      <c r="R532" s="75">
        <v>470443.75</v>
      </c>
      <c r="S532" s="75">
        <v>471412</v>
      </c>
      <c r="T532" s="75">
        <v>536803.31999999995</v>
      </c>
      <c r="U532" s="75"/>
      <c r="V532" s="75">
        <f t="shared" si="591"/>
        <v>785524.27833333332</v>
      </c>
      <c r="W532" s="108"/>
      <c r="X532" s="84"/>
      <c r="Y532" s="92">
        <f t="shared" si="611"/>
        <v>536803.31999999995</v>
      </c>
      <c r="Z532" s="319">
        <f t="shared" si="611"/>
        <v>0</v>
      </c>
      <c r="AA532" s="319">
        <f t="shared" si="611"/>
        <v>0</v>
      </c>
      <c r="AB532" s="320">
        <f t="shared" si="592"/>
        <v>0</v>
      </c>
      <c r="AC532" s="309">
        <f t="shared" si="593"/>
        <v>0</v>
      </c>
      <c r="AD532" s="319">
        <f t="shared" si="607"/>
        <v>0</v>
      </c>
      <c r="AE532" s="326">
        <f t="shared" si="601"/>
        <v>0</v>
      </c>
      <c r="AF532" s="320">
        <f t="shared" si="602"/>
        <v>0</v>
      </c>
      <c r="AG532" s="173">
        <f t="shared" si="594"/>
        <v>0</v>
      </c>
      <c r="AH532" s="309">
        <f t="shared" si="595"/>
        <v>0</v>
      </c>
      <c r="AI532" s="318">
        <f t="shared" si="612"/>
        <v>785524.27833333332</v>
      </c>
      <c r="AJ532" s="319">
        <f t="shared" si="612"/>
        <v>0</v>
      </c>
      <c r="AK532" s="319">
        <f t="shared" si="612"/>
        <v>0</v>
      </c>
      <c r="AL532" s="320">
        <f t="shared" si="596"/>
        <v>0</v>
      </c>
      <c r="AM532" s="309">
        <f t="shared" si="597"/>
        <v>0</v>
      </c>
      <c r="AN532" s="319">
        <f t="shared" si="603"/>
        <v>0</v>
      </c>
      <c r="AO532" s="319">
        <f t="shared" si="604"/>
        <v>0</v>
      </c>
      <c r="AP532" s="319">
        <f t="shared" si="598"/>
        <v>0</v>
      </c>
      <c r="AQ532" s="173">
        <f t="shared" si="610"/>
        <v>0</v>
      </c>
      <c r="AR532" s="309">
        <f t="shared" si="599"/>
        <v>0</v>
      </c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 s="7"/>
      <c r="BH532" s="7"/>
      <c r="BI532" s="7"/>
      <c r="BJ532" s="7"/>
      <c r="BK532" s="7"/>
      <c r="BL532" s="7"/>
      <c r="BN532" s="74"/>
    </row>
    <row r="533" spans="1:66" s="16" customFormat="1" ht="12" customHeight="1" x14ac:dyDescent="0.25">
      <c r="A533" s="122">
        <v>18609542</v>
      </c>
      <c r="B533" s="87" t="str">
        <f t="shared" si="605"/>
        <v>18609542</v>
      </c>
      <c r="C533" s="74" t="s">
        <v>351</v>
      </c>
      <c r="D533" s="89" t="s">
        <v>1276</v>
      </c>
      <c r="E533" s="89"/>
      <c r="F533" s="74"/>
      <c r="G533" s="89"/>
      <c r="H533" s="75">
        <v>116395.85</v>
      </c>
      <c r="I533" s="75">
        <v>116395.85</v>
      </c>
      <c r="J533" s="75">
        <v>116395.85</v>
      </c>
      <c r="K533" s="75">
        <v>116045.84</v>
      </c>
      <c r="L533" s="75">
        <v>14042.63</v>
      </c>
      <c r="M533" s="75">
        <v>14042.63</v>
      </c>
      <c r="N533" s="75">
        <v>14042.63</v>
      </c>
      <c r="O533" s="75">
        <v>14042.63</v>
      </c>
      <c r="P533" s="75">
        <v>13994.09</v>
      </c>
      <c r="Q533" s="75">
        <v>13994.09</v>
      </c>
      <c r="R533" s="75">
        <v>13994.09</v>
      </c>
      <c r="S533" s="75">
        <v>13994.09</v>
      </c>
      <c r="T533" s="75">
        <v>13994.09</v>
      </c>
      <c r="U533" s="75"/>
      <c r="V533" s="75">
        <f t="shared" si="591"/>
        <v>43848.282500000008</v>
      </c>
      <c r="W533" s="108"/>
      <c r="X533" s="84"/>
      <c r="Y533" s="92">
        <f t="shared" si="611"/>
        <v>13994.09</v>
      </c>
      <c r="Z533" s="319">
        <f t="shared" si="611"/>
        <v>0</v>
      </c>
      <c r="AA533" s="319">
        <f t="shared" si="611"/>
        <v>0</v>
      </c>
      <c r="AB533" s="320">
        <f t="shared" si="592"/>
        <v>0</v>
      </c>
      <c r="AC533" s="309">
        <f t="shared" si="593"/>
        <v>0</v>
      </c>
      <c r="AD533" s="319">
        <f t="shared" si="607"/>
        <v>0</v>
      </c>
      <c r="AE533" s="326">
        <f t="shared" si="601"/>
        <v>0</v>
      </c>
      <c r="AF533" s="320">
        <f t="shared" si="602"/>
        <v>0</v>
      </c>
      <c r="AG533" s="173">
        <f t="shared" si="594"/>
        <v>0</v>
      </c>
      <c r="AH533" s="309">
        <f t="shared" si="595"/>
        <v>0</v>
      </c>
      <c r="AI533" s="318">
        <f t="shared" si="612"/>
        <v>43848.282500000008</v>
      </c>
      <c r="AJ533" s="319">
        <f t="shared" si="612"/>
        <v>0</v>
      </c>
      <c r="AK533" s="319">
        <f t="shared" si="612"/>
        <v>0</v>
      </c>
      <c r="AL533" s="320">
        <f t="shared" si="596"/>
        <v>0</v>
      </c>
      <c r="AM533" s="309">
        <f t="shared" si="597"/>
        <v>0</v>
      </c>
      <c r="AN533" s="319">
        <f t="shared" si="603"/>
        <v>0</v>
      </c>
      <c r="AO533" s="319">
        <f t="shared" si="604"/>
        <v>0</v>
      </c>
      <c r="AP533" s="319">
        <f t="shared" si="598"/>
        <v>0</v>
      </c>
      <c r="AQ533" s="173">
        <f t="shared" si="610"/>
        <v>0</v>
      </c>
      <c r="AR533" s="309">
        <f t="shared" si="599"/>
        <v>0</v>
      </c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 s="7"/>
      <c r="BH533" s="7"/>
      <c r="BI533" s="7"/>
      <c r="BJ533" s="7"/>
      <c r="BK533" s="7"/>
      <c r="BL533" s="7"/>
      <c r="BN533" s="74"/>
    </row>
    <row r="534" spans="1:66" s="16" customFormat="1" ht="12" customHeight="1" x14ac:dyDescent="0.25">
      <c r="A534" s="122">
        <v>18609572</v>
      </c>
      <c r="B534" s="87" t="str">
        <f t="shared" si="605"/>
        <v>18609572</v>
      </c>
      <c r="C534" s="74" t="s">
        <v>629</v>
      </c>
      <c r="D534" s="89" t="s">
        <v>158</v>
      </c>
      <c r="E534" s="89"/>
      <c r="F534" s="74"/>
      <c r="G534" s="89"/>
      <c r="H534" s="75">
        <v>1226433.75</v>
      </c>
      <c r="I534" s="75">
        <v>1226433.75</v>
      </c>
      <c r="J534" s="75">
        <v>1226433.75</v>
      </c>
      <c r="K534" s="75">
        <v>1239970.67</v>
      </c>
      <c r="L534" s="75">
        <v>1239970.67</v>
      </c>
      <c r="M534" s="75">
        <v>1239970.67</v>
      </c>
      <c r="N534" s="75">
        <v>1262832.49</v>
      </c>
      <c r="O534" s="75">
        <v>1262832.49</v>
      </c>
      <c r="P534" s="75">
        <v>1262832.49</v>
      </c>
      <c r="Q534" s="75">
        <v>1264426.81</v>
      </c>
      <c r="R534" s="75">
        <v>1264426.81</v>
      </c>
      <c r="S534" s="75">
        <v>1264426.81</v>
      </c>
      <c r="T534" s="75">
        <v>1264426.81</v>
      </c>
      <c r="U534" s="75"/>
      <c r="V534" s="75">
        <f t="shared" si="591"/>
        <v>1249998.9741666669</v>
      </c>
      <c r="W534" s="81"/>
      <c r="X534" s="80"/>
      <c r="Y534" s="92">
        <f t="shared" si="611"/>
        <v>0</v>
      </c>
      <c r="Z534" s="319">
        <f t="shared" si="611"/>
        <v>0</v>
      </c>
      <c r="AA534" s="319">
        <f t="shared" si="611"/>
        <v>0</v>
      </c>
      <c r="AB534" s="320">
        <f t="shared" si="592"/>
        <v>1264426.81</v>
      </c>
      <c r="AC534" s="309">
        <f t="shared" si="593"/>
        <v>0</v>
      </c>
      <c r="AD534" s="319">
        <f t="shared" si="607"/>
        <v>0</v>
      </c>
      <c r="AE534" s="326">
        <f t="shared" si="601"/>
        <v>0</v>
      </c>
      <c r="AF534" s="320">
        <f t="shared" si="602"/>
        <v>1264426.81</v>
      </c>
      <c r="AG534" s="173">
        <f t="shared" si="594"/>
        <v>1264426.81</v>
      </c>
      <c r="AH534" s="309">
        <f t="shared" si="595"/>
        <v>0</v>
      </c>
      <c r="AI534" s="318">
        <f t="shared" si="612"/>
        <v>0</v>
      </c>
      <c r="AJ534" s="319">
        <f t="shared" si="612"/>
        <v>0</v>
      </c>
      <c r="AK534" s="319">
        <f t="shared" si="612"/>
        <v>0</v>
      </c>
      <c r="AL534" s="320">
        <f t="shared" si="596"/>
        <v>1249998.9741666669</v>
      </c>
      <c r="AM534" s="309">
        <f t="shared" si="597"/>
        <v>0</v>
      </c>
      <c r="AN534" s="319">
        <f t="shared" si="603"/>
        <v>0</v>
      </c>
      <c r="AO534" s="319">
        <f t="shared" si="604"/>
        <v>0</v>
      </c>
      <c r="AP534" s="319">
        <f t="shared" si="598"/>
        <v>1249998.9741666669</v>
      </c>
      <c r="AQ534" s="173">
        <f t="shared" si="610"/>
        <v>1249998.9741666669</v>
      </c>
      <c r="AR534" s="309">
        <f t="shared" si="599"/>
        <v>0</v>
      </c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 s="7"/>
      <c r="BH534" s="7"/>
      <c r="BI534" s="7"/>
      <c r="BJ534" s="7"/>
      <c r="BK534" s="7"/>
      <c r="BL534" s="7"/>
      <c r="BN534" s="74"/>
    </row>
    <row r="535" spans="1:66" s="16" customFormat="1" ht="12" customHeight="1" x14ac:dyDescent="0.25">
      <c r="A535" s="122">
        <v>18609582</v>
      </c>
      <c r="B535" s="87" t="str">
        <f t="shared" si="605"/>
        <v>18609582</v>
      </c>
      <c r="C535" s="74" t="s">
        <v>630</v>
      </c>
      <c r="D535" s="89" t="s">
        <v>158</v>
      </c>
      <c r="E535" s="89"/>
      <c r="F535" s="74"/>
      <c r="G535" s="89"/>
      <c r="H535" s="75">
        <v>561500</v>
      </c>
      <c r="I535" s="75">
        <v>561500</v>
      </c>
      <c r="J535" s="75">
        <v>561500</v>
      </c>
      <c r="K535" s="75">
        <v>550500</v>
      </c>
      <c r="L535" s="75">
        <v>550500</v>
      </c>
      <c r="M535" s="75">
        <v>550500</v>
      </c>
      <c r="N535" s="75">
        <v>572000</v>
      </c>
      <c r="O535" s="75">
        <v>572000</v>
      </c>
      <c r="P535" s="75">
        <v>572000</v>
      </c>
      <c r="Q535" s="75">
        <v>570014.59</v>
      </c>
      <c r="R535" s="75">
        <v>570014.59</v>
      </c>
      <c r="S535" s="75">
        <v>570014.59</v>
      </c>
      <c r="T535" s="75">
        <v>570014.59</v>
      </c>
      <c r="U535" s="75"/>
      <c r="V535" s="75">
        <f t="shared" si="591"/>
        <v>563858.42208333325</v>
      </c>
      <c r="W535" s="81"/>
      <c r="X535" s="80"/>
      <c r="Y535" s="92">
        <f t="shared" si="611"/>
        <v>0</v>
      </c>
      <c r="Z535" s="319">
        <f t="shared" si="611"/>
        <v>0</v>
      </c>
      <c r="AA535" s="319">
        <f t="shared" si="611"/>
        <v>0</v>
      </c>
      <c r="AB535" s="320">
        <f t="shared" si="592"/>
        <v>570014.59</v>
      </c>
      <c r="AC535" s="309">
        <f t="shared" si="593"/>
        <v>0</v>
      </c>
      <c r="AD535" s="319">
        <f t="shared" si="607"/>
        <v>0</v>
      </c>
      <c r="AE535" s="326">
        <f t="shared" si="601"/>
        <v>0</v>
      </c>
      <c r="AF535" s="320">
        <f t="shared" si="602"/>
        <v>570014.59</v>
      </c>
      <c r="AG535" s="173">
        <f t="shared" si="594"/>
        <v>570014.59</v>
      </c>
      <c r="AH535" s="309">
        <f t="shared" si="595"/>
        <v>0</v>
      </c>
      <c r="AI535" s="318">
        <f t="shared" si="612"/>
        <v>0</v>
      </c>
      <c r="AJ535" s="319">
        <f t="shared" si="612"/>
        <v>0</v>
      </c>
      <c r="AK535" s="319">
        <f t="shared" si="612"/>
        <v>0</v>
      </c>
      <c r="AL535" s="320">
        <f t="shared" si="596"/>
        <v>563858.42208333325</v>
      </c>
      <c r="AM535" s="309">
        <f t="shared" si="597"/>
        <v>0</v>
      </c>
      <c r="AN535" s="319">
        <f t="shared" si="603"/>
        <v>0</v>
      </c>
      <c r="AO535" s="319">
        <f t="shared" si="604"/>
        <v>0</v>
      </c>
      <c r="AP535" s="319">
        <f t="shared" si="598"/>
        <v>563858.42208333325</v>
      </c>
      <c r="AQ535" s="173">
        <f t="shared" si="610"/>
        <v>563858.42208333325</v>
      </c>
      <c r="AR535" s="309">
        <f t="shared" si="599"/>
        <v>0</v>
      </c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 s="7"/>
      <c r="BH535" s="7"/>
      <c r="BI535" s="7"/>
      <c r="BJ535" s="7"/>
      <c r="BK535" s="7"/>
      <c r="BL535" s="7"/>
      <c r="BN535" s="74"/>
    </row>
    <row r="536" spans="1:66" s="16" customFormat="1" ht="12" customHeight="1" x14ac:dyDescent="0.25">
      <c r="A536" s="122">
        <v>18609592</v>
      </c>
      <c r="B536" s="87" t="str">
        <f t="shared" si="605"/>
        <v>18609592</v>
      </c>
      <c r="C536" s="74" t="s">
        <v>631</v>
      </c>
      <c r="D536" s="89" t="s">
        <v>158</v>
      </c>
      <c r="E536" s="89"/>
      <c r="F536" s="74"/>
      <c r="G536" s="89"/>
      <c r="H536" s="75">
        <v>2472221.25</v>
      </c>
      <c r="I536" s="75">
        <v>2472221.25</v>
      </c>
      <c r="J536" s="75">
        <v>2472221.25</v>
      </c>
      <c r="K536" s="75">
        <v>2474745.2000000002</v>
      </c>
      <c r="L536" s="75">
        <v>2474745.2000000002</v>
      </c>
      <c r="M536" s="75">
        <v>2474745.2000000002</v>
      </c>
      <c r="N536" s="75">
        <v>2467091.7799999998</v>
      </c>
      <c r="O536" s="75">
        <v>2467091.7799999998</v>
      </c>
      <c r="P536" s="75">
        <v>2467091.7799999998</v>
      </c>
      <c r="Q536" s="75">
        <v>2468395.56</v>
      </c>
      <c r="R536" s="75">
        <v>2468395.56</v>
      </c>
      <c r="S536" s="75">
        <v>2468395.56</v>
      </c>
      <c r="T536" s="75">
        <v>2468395.56</v>
      </c>
      <c r="U536" s="75"/>
      <c r="V536" s="75">
        <f t="shared" ref="V536:V616" si="614">(H536+T536+SUM(I536:S536)*2)/24</f>
        <v>2470454.0437499997</v>
      </c>
      <c r="W536" s="81"/>
      <c r="X536" s="80"/>
      <c r="Y536" s="92">
        <f t="shared" si="611"/>
        <v>0</v>
      </c>
      <c r="Z536" s="319">
        <f t="shared" si="611"/>
        <v>0</v>
      </c>
      <c r="AA536" s="319">
        <f t="shared" si="611"/>
        <v>0</v>
      </c>
      <c r="AB536" s="320">
        <f t="shared" si="592"/>
        <v>2468395.56</v>
      </c>
      <c r="AC536" s="309">
        <f t="shared" si="593"/>
        <v>0</v>
      </c>
      <c r="AD536" s="319">
        <f t="shared" si="607"/>
        <v>0</v>
      </c>
      <c r="AE536" s="326">
        <f t="shared" si="601"/>
        <v>0</v>
      </c>
      <c r="AF536" s="320">
        <f t="shared" si="602"/>
        <v>2468395.56</v>
      </c>
      <c r="AG536" s="173">
        <f t="shared" si="594"/>
        <v>2468395.56</v>
      </c>
      <c r="AH536" s="309">
        <f t="shared" si="595"/>
        <v>0</v>
      </c>
      <c r="AI536" s="318">
        <f t="shared" si="612"/>
        <v>0</v>
      </c>
      <c r="AJ536" s="319">
        <f t="shared" si="612"/>
        <v>0</v>
      </c>
      <c r="AK536" s="319">
        <f t="shared" si="612"/>
        <v>0</v>
      </c>
      <c r="AL536" s="320">
        <f t="shared" si="596"/>
        <v>2470454.0437499997</v>
      </c>
      <c r="AM536" s="309">
        <f t="shared" si="597"/>
        <v>0</v>
      </c>
      <c r="AN536" s="319">
        <f t="shared" si="603"/>
        <v>0</v>
      </c>
      <c r="AO536" s="319">
        <f t="shared" si="604"/>
        <v>0</v>
      </c>
      <c r="AP536" s="319">
        <f t="shared" si="598"/>
        <v>2470454.0437499997</v>
      </c>
      <c r="AQ536" s="173">
        <f t="shared" si="610"/>
        <v>2470454.0437499997</v>
      </c>
      <c r="AR536" s="309">
        <f t="shared" si="599"/>
        <v>0</v>
      </c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 s="7"/>
      <c r="BH536" s="7"/>
      <c r="BI536" s="7"/>
      <c r="BJ536" s="7"/>
      <c r="BK536" s="7"/>
      <c r="BL536" s="7"/>
      <c r="BN536" s="74"/>
    </row>
    <row r="537" spans="1:66" s="16" customFormat="1" ht="12" customHeight="1" x14ac:dyDescent="0.25">
      <c r="A537" s="122">
        <v>18609602</v>
      </c>
      <c r="B537" s="87" t="str">
        <f t="shared" si="605"/>
        <v>18609602</v>
      </c>
      <c r="C537" s="74" t="s">
        <v>632</v>
      </c>
      <c r="D537" s="89" t="s">
        <v>158</v>
      </c>
      <c r="E537" s="89"/>
      <c r="F537" s="74"/>
      <c r="G537" s="89"/>
      <c r="H537" s="75">
        <v>89740</v>
      </c>
      <c r="I537" s="75">
        <v>89740</v>
      </c>
      <c r="J537" s="75">
        <v>89740</v>
      </c>
      <c r="K537" s="75">
        <v>239000</v>
      </c>
      <c r="L537" s="75">
        <v>239000</v>
      </c>
      <c r="M537" s="75">
        <v>239000</v>
      </c>
      <c r="N537" s="75">
        <v>91000</v>
      </c>
      <c r="O537" s="75">
        <v>91000</v>
      </c>
      <c r="P537" s="75">
        <v>91000</v>
      </c>
      <c r="Q537" s="75">
        <v>91000</v>
      </c>
      <c r="R537" s="75">
        <v>91000</v>
      </c>
      <c r="S537" s="75">
        <v>91000</v>
      </c>
      <c r="T537" s="75">
        <v>91000</v>
      </c>
      <c r="U537" s="75"/>
      <c r="V537" s="75">
        <f t="shared" si="614"/>
        <v>127737.5</v>
      </c>
      <c r="W537" s="81"/>
      <c r="X537" s="80"/>
      <c r="Y537" s="92">
        <f t="shared" ref="Y537:AA556" si="615">IF($D537=Y$5,$T537,0)</f>
        <v>0</v>
      </c>
      <c r="Z537" s="319">
        <f t="shared" si="615"/>
        <v>0</v>
      </c>
      <c r="AA537" s="319">
        <f t="shared" si="615"/>
        <v>0</v>
      </c>
      <c r="AB537" s="320">
        <f t="shared" ref="AB537:AB617" si="616">T537-SUM(Y537:AA537)</f>
        <v>91000</v>
      </c>
      <c r="AC537" s="309">
        <f t="shared" ref="AC537:AC617" si="617">T537-SUM(Y537:AA537)-AB537</f>
        <v>0</v>
      </c>
      <c r="AD537" s="319">
        <f t="shared" si="607"/>
        <v>0</v>
      </c>
      <c r="AE537" s="326">
        <f t="shared" si="601"/>
        <v>0</v>
      </c>
      <c r="AF537" s="320">
        <f t="shared" si="602"/>
        <v>91000</v>
      </c>
      <c r="AG537" s="173">
        <f t="shared" ref="AG537:AG617" si="618">SUM(AD537:AF537)</f>
        <v>91000</v>
      </c>
      <c r="AH537" s="309">
        <f t="shared" ref="AH537:AH617" si="619">AG537-AB537</f>
        <v>0</v>
      </c>
      <c r="AI537" s="318">
        <f t="shared" si="612"/>
        <v>0</v>
      </c>
      <c r="AJ537" s="319">
        <f t="shared" si="612"/>
        <v>0</v>
      </c>
      <c r="AK537" s="319">
        <f t="shared" si="612"/>
        <v>0</v>
      </c>
      <c r="AL537" s="320">
        <f t="shared" ref="AL537:AL617" si="620">V537-SUM(AI537:AK537)</f>
        <v>127737.5</v>
      </c>
      <c r="AM537" s="309">
        <f t="shared" ref="AM537:AM617" si="621">V537-SUM(AI537:AK537)-AL537</f>
        <v>0</v>
      </c>
      <c r="AN537" s="319">
        <f t="shared" si="603"/>
        <v>0</v>
      </c>
      <c r="AO537" s="319">
        <f t="shared" si="604"/>
        <v>0</v>
      </c>
      <c r="AP537" s="319">
        <f t="shared" ref="AP537:AP617" si="622">IF($D537=AP$5,$V537,IF($D537=AP$4, $V537*$AL$2,0))</f>
        <v>127737.5</v>
      </c>
      <c r="AQ537" s="173">
        <f t="shared" si="610"/>
        <v>127737.5</v>
      </c>
      <c r="AR537" s="309">
        <f t="shared" ref="AR537:AR617" si="623">AQ537-AL537</f>
        <v>0</v>
      </c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 s="7"/>
      <c r="BH537" s="7"/>
      <c r="BI537" s="7"/>
      <c r="BJ537" s="7"/>
      <c r="BK537" s="7"/>
      <c r="BL537" s="7"/>
      <c r="BN537" s="74"/>
    </row>
    <row r="538" spans="1:66" s="16" customFormat="1" ht="12" customHeight="1" x14ac:dyDescent="0.25">
      <c r="A538" s="122">
        <v>18609622</v>
      </c>
      <c r="B538" s="87" t="str">
        <f t="shared" si="605"/>
        <v>18609622</v>
      </c>
      <c r="C538" s="74" t="s">
        <v>633</v>
      </c>
      <c r="D538" s="89" t="s">
        <v>158</v>
      </c>
      <c r="E538" s="89"/>
      <c r="F538" s="74"/>
      <c r="G538" s="89"/>
      <c r="H538" s="75">
        <v>1745839.32</v>
      </c>
      <c r="I538" s="75">
        <v>1745839.32</v>
      </c>
      <c r="J538" s="75">
        <v>1745839.32</v>
      </c>
      <c r="K538" s="75">
        <v>1659620.64</v>
      </c>
      <c r="L538" s="75">
        <v>1659620.64</v>
      </c>
      <c r="M538" s="75">
        <v>1659620.64</v>
      </c>
      <c r="N538" s="75">
        <v>1166044.6599999999</v>
      </c>
      <c r="O538" s="75">
        <v>1166044.6599999999</v>
      </c>
      <c r="P538" s="75">
        <v>1166044.6599999999</v>
      </c>
      <c r="Q538" s="75">
        <v>3462790.15</v>
      </c>
      <c r="R538" s="75">
        <v>3462790.15</v>
      </c>
      <c r="S538" s="75">
        <v>3462790.15</v>
      </c>
      <c r="T538" s="75">
        <v>3350113.85</v>
      </c>
      <c r="U538" s="75"/>
      <c r="V538" s="75">
        <f t="shared" si="614"/>
        <v>2075418.4645833333</v>
      </c>
      <c r="W538" s="81"/>
      <c r="X538" s="80"/>
      <c r="Y538" s="92">
        <f t="shared" si="615"/>
        <v>0</v>
      </c>
      <c r="Z538" s="319">
        <f t="shared" si="615"/>
        <v>0</v>
      </c>
      <c r="AA538" s="319">
        <f t="shared" si="615"/>
        <v>0</v>
      </c>
      <c r="AB538" s="320">
        <f t="shared" si="616"/>
        <v>3350113.85</v>
      </c>
      <c r="AC538" s="309">
        <f t="shared" si="617"/>
        <v>0</v>
      </c>
      <c r="AD538" s="319">
        <f t="shared" si="607"/>
        <v>0</v>
      </c>
      <c r="AE538" s="326">
        <f t="shared" si="601"/>
        <v>0</v>
      </c>
      <c r="AF538" s="320">
        <f t="shared" si="602"/>
        <v>3350113.85</v>
      </c>
      <c r="AG538" s="173">
        <f t="shared" si="618"/>
        <v>3350113.85</v>
      </c>
      <c r="AH538" s="309">
        <f t="shared" si="619"/>
        <v>0</v>
      </c>
      <c r="AI538" s="318">
        <f t="shared" si="612"/>
        <v>0</v>
      </c>
      <c r="AJ538" s="319">
        <f t="shared" si="612"/>
        <v>0</v>
      </c>
      <c r="AK538" s="319">
        <f t="shared" si="612"/>
        <v>0</v>
      </c>
      <c r="AL538" s="320">
        <f t="shared" si="620"/>
        <v>2075418.4645833333</v>
      </c>
      <c r="AM538" s="309">
        <f t="shared" si="621"/>
        <v>0</v>
      </c>
      <c r="AN538" s="319">
        <f t="shared" si="603"/>
        <v>0</v>
      </c>
      <c r="AO538" s="319">
        <f t="shared" si="604"/>
        <v>0</v>
      </c>
      <c r="AP538" s="319">
        <f t="shared" si="622"/>
        <v>2075418.4645833333</v>
      </c>
      <c r="AQ538" s="173">
        <f t="shared" si="610"/>
        <v>2075418.4645833333</v>
      </c>
      <c r="AR538" s="309">
        <f t="shared" si="623"/>
        <v>0</v>
      </c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 s="7"/>
      <c r="BH538" s="7"/>
      <c r="BI538" s="7"/>
      <c r="BJ538" s="7"/>
      <c r="BK538" s="7"/>
      <c r="BL538" s="7"/>
      <c r="BN538" s="74"/>
    </row>
    <row r="539" spans="1:66" s="16" customFormat="1" ht="12" customHeight="1" x14ac:dyDescent="0.25">
      <c r="A539" s="122">
        <v>18609642</v>
      </c>
      <c r="B539" s="87" t="str">
        <f t="shared" si="605"/>
        <v>18609642</v>
      </c>
      <c r="C539" s="74" t="s">
        <v>634</v>
      </c>
      <c r="D539" s="89" t="s">
        <v>158</v>
      </c>
      <c r="E539" s="89"/>
      <c r="F539" s="74"/>
      <c r="G539" s="89"/>
      <c r="H539" s="75">
        <v>7535507.5899999999</v>
      </c>
      <c r="I539" s="75">
        <v>7535507.5899999999</v>
      </c>
      <c r="J539" s="75">
        <v>7535507.5899999999</v>
      </c>
      <c r="K539" s="75">
        <v>7561622.1100000003</v>
      </c>
      <c r="L539" s="75">
        <v>7561622.1100000003</v>
      </c>
      <c r="M539" s="75">
        <v>7561622.1100000003</v>
      </c>
      <c r="N539" s="75">
        <v>7671643.5</v>
      </c>
      <c r="O539" s="75">
        <v>7671643.5</v>
      </c>
      <c r="P539" s="75">
        <v>7671643.5</v>
      </c>
      <c r="Q539" s="75">
        <v>7633172.3399999999</v>
      </c>
      <c r="R539" s="75">
        <v>7633172.3399999999</v>
      </c>
      <c r="S539" s="75">
        <v>7633172.3399999999</v>
      </c>
      <c r="T539" s="75">
        <v>7584495.3600000003</v>
      </c>
      <c r="U539" s="75"/>
      <c r="V539" s="75">
        <f t="shared" si="614"/>
        <v>7602527.5420833332</v>
      </c>
      <c r="W539" s="81"/>
      <c r="X539" s="80"/>
      <c r="Y539" s="92">
        <f t="shared" si="615"/>
        <v>0</v>
      </c>
      <c r="Z539" s="319">
        <f t="shared" si="615"/>
        <v>0</v>
      </c>
      <c r="AA539" s="319">
        <f t="shared" si="615"/>
        <v>0</v>
      </c>
      <c r="AB539" s="320">
        <f t="shared" si="616"/>
        <v>7584495.3600000003</v>
      </c>
      <c r="AC539" s="309">
        <f t="shared" si="617"/>
        <v>0</v>
      </c>
      <c r="AD539" s="319">
        <f t="shared" si="607"/>
        <v>0</v>
      </c>
      <c r="AE539" s="326">
        <f t="shared" si="601"/>
        <v>0</v>
      </c>
      <c r="AF539" s="320">
        <f t="shared" si="602"/>
        <v>7584495.3600000003</v>
      </c>
      <c r="AG539" s="173">
        <f t="shared" si="618"/>
        <v>7584495.3600000003</v>
      </c>
      <c r="AH539" s="309">
        <f t="shared" si="619"/>
        <v>0</v>
      </c>
      <c r="AI539" s="318">
        <f t="shared" si="612"/>
        <v>0</v>
      </c>
      <c r="AJ539" s="319">
        <f t="shared" si="612"/>
        <v>0</v>
      </c>
      <c r="AK539" s="319">
        <f t="shared" si="612"/>
        <v>0</v>
      </c>
      <c r="AL539" s="320">
        <f t="shared" si="620"/>
        <v>7602527.5420833332</v>
      </c>
      <c r="AM539" s="309">
        <f t="shared" si="621"/>
        <v>0</v>
      </c>
      <c r="AN539" s="319">
        <f t="shared" si="603"/>
        <v>0</v>
      </c>
      <c r="AO539" s="319">
        <f t="shared" si="604"/>
        <v>0</v>
      </c>
      <c r="AP539" s="319">
        <f t="shared" si="622"/>
        <v>7602527.5420833332</v>
      </c>
      <c r="AQ539" s="173">
        <f t="shared" si="610"/>
        <v>7602527.5420833332</v>
      </c>
      <c r="AR539" s="309">
        <f t="shared" si="623"/>
        <v>0</v>
      </c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 s="7"/>
      <c r="BH539" s="7"/>
      <c r="BI539" s="7"/>
      <c r="BJ539" s="7"/>
      <c r="BK539" s="7"/>
      <c r="BL539" s="7"/>
      <c r="BN539" s="74"/>
    </row>
    <row r="540" spans="1:66" s="16" customFormat="1" ht="12" customHeight="1" x14ac:dyDescent="0.25">
      <c r="A540" s="122">
        <v>18609652</v>
      </c>
      <c r="B540" s="87" t="str">
        <f t="shared" si="605"/>
        <v>18609652</v>
      </c>
      <c r="C540" s="74" t="s">
        <v>635</v>
      </c>
      <c r="D540" s="89" t="s">
        <v>158</v>
      </c>
      <c r="E540" s="89"/>
      <c r="F540" s="74"/>
      <c r="G540" s="89"/>
      <c r="H540" s="75">
        <v>1889565.14</v>
      </c>
      <c r="I540" s="75">
        <v>1889565.14</v>
      </c>
      <c r="J540" s="75">
        <v>1889565.14</v>
      </c>
      <c r="K540" s="75">
        <v>2349568.8199999998</v>
      </c>
      <c r="L540" s="75">
        <v>2349568.8199999998</v>
      </c>
      <c r="M540" s="75">
        <v>2349568.8199999998</v>
      </c>
      <c r="N540" s="75">
        <v>4645677.07</v>
      </c>
      <c r="O540" s="75">
        <v>4645677.07</v>
      </c>
      <c r="P540" s="75">
        <v>4645677.07</v>
      </c>
      <c r="Q540" s="75">
        <v>4605560.07</v>
      </c>
      <c r="R540" s="75">
        <v>4605560.07</v>
      </c>
      <c r="S540" s="75">
        <v>4605560.07</v>
      </c>
      <c r="T540" s="75">
        <v>4530255.5</v>
      </c>
      <c r="U540" s="75"/>
      <c r="V540" s="75">
        <f t="shared" si="614"/>
        <v>3482621.5400000005</v>
      </c>
      <c r="W540" s="81"/>
      <c r="X540" s="80"/>
      <c r="Y540" s="92">
        <f t="shared" si="615"/>
        <v>0</v>
      </c>
      <c r="Z540" s="319">
        <f t="shared" si="615"/>
        <v>0</v>
      </c>
      <c r="AA540" s="319">
        <f t="shared" si="615"/>
        <v>0</v>
      </c>
      <c r="AB540" s="320">
        <f t="shared" si="616"/>
        <v>4530255.5</v>
      </c>
      <c r="AC540" s="309">
        <f t="shared" si="617"/>
        <v>0</v>
      </c>
      <c r="AD540" s="319">
        <f t="shared" si="607"/>
        <v>0</v>
      </c>
      <c r="AE540" s="326">
        <f t="shared" si="601"/>
        <v>0</v>
      </c>
      <c r="AF540" s="320">
        <f t="shared" si="602"/>
        <v>4530255.5</v>
      </c>
      <c r="AG540" s="173">
        <f t="shared" si="618"/>
        <v>4530255.5</v>
      </c>
      <c r="AH540" s="309">
        <f t="shared" si="619"/>
        <v>0</v>
      </c>
      <c r="AI540" s="318">
        <f t="shared" si="612"/>
        <v>0</v>
      </c>
      <c r="AJ540" s="319">
        <f t="shared" si="612"/>
        <v>0</v>
      </c>
      <c r="AK540" s="319">
        <f t="shared" si="612"/>
        <v>0</v>
      </c>
      <c r="AL540" s="320">
        <f t="shared" si="620"/>
        <v>3482621.5400000005</v>
      </c>
      <c r="AM540" s="309">
        <f t="shared" si="621"/>
        <v>0</v>
      </c>
      <c r="AN540" s="319">
        <f t="shared" si="603"/>
        <v>0</v>
      </c>
      <c r="AO540" s="319">
        <f t="shared" si="604"/>
        <v>0</v>
      </c>
      <c r="AP540" s="319">
        <f t="shared" si="622"/>
        <v>3482621.5400000005</v>
      </c>
      <c r="AQ540" s="173">
        <f t="shared" si="610"/>
        <v>3482621.5400000005</v>
      </c>
      <c r="AR540" s="309">
        <f t="shared" si="623"/>
        <v>0</v>
      </c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 s="7"/>
      <c r="BH540" s="7"/>
      <c r="BI540" s="7"/>
      <c r="BJ540" s="7"/>
      <c r="BK540" s="7"/>
      <c r="BL540" s="7"/>
      <c r="BN540" s="74"/>
    </row>
    <row r="541" spans="1:66" s="16" customFormat="1" ht="12" customHeight="1" x14ac:dyDescent="0.25">
      <c r="A541" s="122">
        <v>18609662</v>
      </c>
      <c r="B541" s="87" t="str">
        <f t="shared" si="605"/>
        <v>18609662</v>
      </c>
      <c r="C541" s="74" t="s">
        <v>636</v>
      </c>
      <c r="D541" s="89" t="s">
        <v>158</v>
      </c>
      <c r="E541" s="89"/>
      <c r="F541" s="74"/>
      <c r="G541" s="89"/>
      <c r="H541" s="75">
        <v>605124.97</v>
      </c>
      <c r="I541" s="75">
        <v>605124.97</v>
      </c>
      <c r="J541" s="75">
        <v>605124.97</v>
      </c>
      <c r="K541" s="75">
        <v>612150.01</v>
      </c>
      <c r="L541" s="75">
        <v>612150.01</v>
      </c>
      <c r="M541" s="75">
        <v>612150.01</v>
      </c>
      <c r="N541" s="75">
        <v>615410</v>
      </c>
      <c r="O541" s="75">
        <v>615410</v>
      </c>
      <c r="P541" s="75">
        <v>615410</v>
      </c>
      <c r="Q541" s="75">
        <v>615458.54</v>
      </c>
      <c r="R541" s="75">
        <v>615458.54</v>
      </c>
      <c r="S541" s="75">
        <v>615458.54</v>
      </c>
      <c r="T541" s="75">
        <v>615458.54</v>
      </c>
      <c r="U541" s="75"/>
      <c r="V541" s="75">
        <f t="shared" si="614"/>
        <v>612466.44541666668</v>
      </c>
      <c r="W541" s="81"/>
      <c r="X541" s="80"/>
      <c r="Y541" s="92">
        <f t="shared" si="615"/>
        <v>0</v>
      </c>
      <c r="Z541" s="319">
        <f t="shared" si="615"/>
        <v>0</v>
      </c>
      <c r="AA541" s="319">
        <f t="shared" si="615"/>
        <v>0</v>
      </c>
      <c r="AB541" s="320">
        <f t="shared" si="616"/>
        <v>615458.54</v>
      </c>
      <c r="AC541" s="309">
        <f t="shared" si="617"/>
        <v>0</v>
      </c>
      <c r="AD541" s="319">
        <f t="shared" si="607"/>
        <v>0</v>
      </c>
      <c r="AE541" s="326">
        <f t="shared" ref="AE541:AE621" si="624">IF($D541=AE$5,$T541,IF($D541=AE$4, $T541*$AK$2,0))</f>
        <v>0</v>
      </c>
      <c r="AF541" s="320">
        <f t="shared" ref="AF541:AF621" si="625">IF($D541=AF$5,$T541,IF($D541=AF$4, $T541*$AL$2,0))</f>
        <v>615458.54</v>
      </c>
      <c r="AG541" s="173">
        <f t="shared" si="618"/>
        <v>615458.54</v>
      </c>
      <c r="AH541" s="309">
        <f t="shared" si="619"/>
        <v>0</v>
      </c>
      <c r="AI541" s="318">
        <f t="shared" si="612"/>
        <v>0</v>
      </c>
      <c r="AJ541" s="319">
        <f t="shared" si="612"/>
        <v>0</v>
      </c>
      <c r="AK541" s="319">
        <f t="shared" si="612"/>
        <v>0</v>
      </c>
      <c r="AL541" s="320">
        <f t="shared" si="620"/>
        <v>612466.44541666668</v>
      </c>
      <c r="AM541" s="309">
        <f t="shared" si="621"/>
        <v>0</v>
      </c>
      <c r="AN541" s="319">
        <f t="shared" si="603"/>
        <v>0</v>
      </c>
      <c r="AO541" s="319">
        <f t="shared" si="604"/>
        <v>0</v>
      </c>
      <c r="AP541" s="319">
        <f t="shared" si="622"/>
        <v>612466.44541666668</v>
      </c>
      <c r="AQ541" s="173">
        <f t="shared" si="610"/>
        <v>612466.44541666668</v>
      </c>
      <c r="AR541" s="309">
        <f t="shared" si="623"/>
        <v>0</v>
      </c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 s="7"/>
      <c r="BH541" s="7"/>
      <c r="BI541" s="7"/>
      <c r="BJ541" s="7"/>
      <c r="BK541" s="7"/>
      <c r="BL541" s="7"/>
      <c r="BN541" s="74"/>
    </row>
    <row r="542" spans="1:66" s="16" customFormat="1" ht="12" customHeight="1" x14ac:dyDescent="0.25">
      <c r="A542" s="122">
        <v>18609672</v>
      </c>
      <c r="B542" s="87" t="str">
        <f t="shared" si="605"/>
        <v>18609672</v>
      </c>
      <c r="C542" s="74" t="s">
        <v>637</v>
      </c>
      <c r="D542" s="89" t="s">
        <v>158</v>
      </c>
      <c r="E542" s="89"/>
      <c r="F542" s="74"/>
      <c r="G542" s="89"/>
      <c r="H542" s="75">
        <v>220000</v>
      </c>
      <c r="I542" s="75">
        <v>220000</v>
      </c>
      <c r="J542" s="75">
        <v>220000</v>
      </c>
      <c r="K542" s="75">
        <v>215000</v>
      </c>
      <c r="L542" s="75">
        <v>215000</v>
      </c>
      <c r="M542" s="75">
        <v>215000</v>
      </c>
      <c r="N542" s="75">
        <v>220000</v>
      </c>
      <c r="O542" s="75">
        <v>220000</v>
      </c>
      <c r="P542" s="75">
        <v>220000</v>
      </c>
      <c r="Q542" s="75">
        <v>220000</v>
      </c>
      <c r="R542" s="75">
        <v>220000</v>
      </c>
      <c r="S542" s="75">
        <v>220000</v>
      </c>
      <c r="T542" s="75">
        <v>220000</v>
      </c>
      <c r="U542" s="75"/>
      <c r="V542" s="75">
        <f t="shared" si="614"/>
        <v>218750</v>
      </c>
      <c r="W542" s="81"/>
      <c r="X542" s="80"/>
      <c r="Y542" s="92">
        <f t="shared" si="615"/>
        <v>0</v>
      </c>
      <c r="Z542" s="319">
        <f t="shared" si="615"/>
        <v>0</v>
      </c>
      <c r="AA542" s="319">
        <f t="shared" si="615"/>
        <v>0</v>
      </c>
      <c r="AB542" s="320">
        <f t="shared" si="616"/>
        <v>220000</v>
      </c>
      <c r="AC542" s="309">
        <f t="shared" si="617"/>
        <v>0</v>
      </c>
      <c r="AD542" s="319">
        <f t="shared" si="607"/>
        <v>0</v>
      </c>
      <c r="AE542" s="326">
        <f t="shared" si="624"/>
        <v>0</v>
      </c>
      <c r="AF542" s="320">
        <f t="shared" si="625"/>
        <v>220000</v>
      </c>
      <c r="AG542" s="173">
        <f t="shared" si="618"/>
        <v>220000</v>
      </c>
      <c r="AH542" s="309">
        <f t="shared" si="619"/>
        <v>0</v>
      </c>
      <c r="AI542" s="318">
        <f t="shared" si="612"/>
        <v>0</v>
      </c>
      <c r="AJ542" s="319">
        <f t="shared" si="612"/>
        <v>0</v>
      </c>
      <c r="AK542" s="319">
        <f t="shared" si="612"/>
        <v>0</v>
      </c>
      <c r="AL542" s="320">
        <f t="shared" si="620"/>
        <v>218750</v>
      </c>
      <c r="AM542" s="309">
        <f t="shared" si="621"/>
        <v>0</v>
      </c>
      <c r="AN542" s="319">
        <f t="shared" ref="AN542:AN622" si="626">IF($D542=AN$5,$V542,IF($D542=AN$4, $V542*$AK$1,0))</f>
        <v>0</v>
      </c>
      <c r="AO542" s="319">
        <f t="shared" ref="AO542:AO622" si="627">IF($D542=AO$5,$V542,IF($D542=AO$4, $V542*$AK$2,0))</f>
        <v>0</v>
      </c>
      <c r="AP542" s="319">
        <f t="shared" si="622"/>
        <v>218750</v>
      </c>
      <c r="AQ542" s="173">
        <f t="shared" si="610"/>
        <v>218750</v>
      </c>
      <c r="AR542" s="309">
        <f t="shared" si="623"/>
        <v>0</v>
      </c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 s="7"/>
      <c r="BH542" s="7"/>
      <c r="BI542" s="7"/>
      <c r="BJ542" s="7"/>
      <c r="BK542" s="7"/>
      <c r="BL542" s="7"/>
      <c r="BN542" s="74"/>
    </row>
    <row r="543" spans="1:66" s="16" customFormat="1" ht="12" customHeight="1" x14ac:dyDescent="0.25">
      <c r="A543" s="122">
        <v>18609682</v>
      </c>
      <c r="B543" s="87" t="str">
        <f t="shared" si="605"/>
        <v>18609682</v>
      </c>
      <c r="C543" s="74" t="s">
        <v>643</v>
      </c>
      <c r="D543" s="89" t="s">
        <v>158</v>
      </c>
      <c r="E543" s="89"/>
      <c r="F543" s="74"/>
      <c r="G543" s="89"/>
      <c r="H543" s="75">
        <v>149000</v>
      </c>
      <c r="I543" s="75">
        <v>149000</v>
      </c>
      <c r="J543" s="75">
        <v>149000</v>
      </c>
      <c r="K543" s="75">
        <v>149000</v>
      </c>
      <c r="L543" s="75">
        <v>149000</v>
      </c>
      <c r="M543" s="75">
        <v>149000</v>
      </c>
      <c r="N543" s="75">
        <v>149000</v>
      </c>
      <c r="O543" s="75">
        <v>149000</v>
      </c>
      <c r="P543" s="75">
        <v>149000</v>
      </c>
      <c r="Q543" s="75">
        <v>149000</v>
      </c>
      <c r="R543" s="75">
        <v>149000</v>
      </c>
      <c r="S543" s="75">
        <v>149000</v>
      </c>
      <c r="T543" s="75">
        <v>149000</v>
      </c>
      <c r="U543" s="75"/>
      <c r="V543" s="75">
        <f t="shared" si="614"/>
        <v>149000</v>
      </c>
      <c r="W543" s="81"/>
      <c r="X543" s="80"/>
      <c r="Y543" s="92">
        <f t="shared" si="615"/>
        <v>0</v>
      </c>
      <c r="Z543" s="319">
        <f t="shared" si="615"/>
        <v>0</v>
      </c>
      <c r="AA543" s="319">
        <f t="shared" si="615"/>
        <v>0</v>
      </c>
      <c r="AB543" s="320">
        <f t="shared" si="616"/>
        <v>149000</v>
      </c>
      <c r="AC543" s="309">
        <f t="shared" si="617"/>
        <v>0</v>
      </c>
      <c r="AD543" s="319">
        <f t="shared" si="607"/>
        <v>0</v>
      </c>
      <c r="AE543" s="326">
        <f t="shared" si="624"/>
        <v>0</v>
      </c>
      <c r="AF543" s="320">
        <f t="shared" si="625"/>
        <v>149000</v>
      </c>
      <c r="AG543" s="173">
        <f t="shared" si="618"/>
        <v>149000</v>
      </c>
      <c r="AH543" s="309">
        <f t="shared" si="619"/>
        <v>0</v>
      </c>
      <c r="AI543" s="318">
        <f t="shared" si="612"/>
        <v>0</v>
      </c>
      <c r="AJ543" s="319">
        <f t="shared" si="612"/>
        <v>0</v>
      </c>
      <c r="AK543" s="319">
        <f t="shared" si="612"/>
        <v>0</v>
      </c>
      <c r="AL543" s="320">
        <f t="shared" si="620"/>
        <v>149000</v>
      </c>
      <c r="AM543" s="309">
        <f t="shared" si="621"/>
        <v>0</v>
      </c>
      <c r="AN543" s="319">
        <f t="shared" si="626"/>
        <v>0</v>
      </c>
      <c r="AO543" s="319">
        <f t="shared" si="627"/>
        <v>0</v>
      </c>
      <c r="AP543" s="319">
        <f t="shared" si="622"/>
        <v>149000</v>
      </c>
      <c r="AQ543" s="173">
        <f t="shared" si="610"/>
        <v>149000</v>
      </c>
      <c r="AR543" s="309">
        <f t="shared" si="623"/>
        <v>0</v>
      </c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 s="7"/>
      <c r="BH543" s="7"/>
      <c r="BI543" s="7"/>
      <c r="BJ543" s="7"/>
      <c r="BK543" s="7"/>
      <c r="BL543" s="7"/>
      <c r="BN543" s="74"/>
    </row>
    <row r="544" spans="1:66" s="16" customFormat="1" ht="12" customHeight="1" x14ac:dyDescent="0.25">
      <c r="A544" s="122">
        <v>18609692</v>
      </c>
      <c r="B544" s="87" t="str">
        <f t="shared" si="605"/>
        <v>18609692</v>
      </c>
      <c r="C544" s="74" t="s">
        <v>644</v>
      </c>
      <c r="D544" s="89" t="s">
        <v>158</v>
      </c>
      <c r="E544" s="89"/>
      <c r="F544" s="74"/>
      <c r="G544" s="89"/>
      <c r="H544" s="75">
        <v>107000</v>
      </c>
      <c r="I544" s="75">
        <v>107000</v>
      </c>
      <c r="J544" s="75">
        <v>107000</v>
      </c>
      <c r="K544" s="75">
        <v>107000</v>
      </c>
      <c r="L544" s="75">
        <v>107000</v>
      </c>
      <c r="M544" s="75">
        <v>107000</v>
      </c>
      <c r="N544" s="75">
        <v>107000</v>
      </c>
      <c r="O544" s="75">
        <v>107000</v>
      </c>
      <c r="P544" s="75">
        <v>107000</v>
      </c>
      <c r="Q544" s="75">
        <v>107000</v>
      </c>
      <c r="R544" s="75">
        <v>107000</v>
      </c>
      <c r="S544" s="75">
        <v>107000</v>
      </c>
      <c r="T544" s="75">
        <v>107000</v>
      </c>
      <c r="U544" s="75"/>
      <c r="V544" s="75">
        <f t="shared" si="614"/>
        <v>107000</v>
      </c>
      <c r="W544" s="81"/>
      <c r="X544" s="80"/>
      <c r="Y544" s="92">
        <f t="shared" si="615"/>
        <v>0</v>
      </c>
      <c r="Z544" s="319">
        <f t="shared" si="615"/>
        <v>0</v>
      </c>
      <c r="AA544" s="319">
        <f t="shared" si="615"/>
        <v>0</v>
      </c>
      <c r="AB544" s="320">
        <f t="shared" si="616"/>
        <v>107000</v>
      </c>
      <c r="AC544" s="309">
        <f t="shared" si="617"/>
        <v>0</v>
      </c>
      <c r="AD544" s="319">
        <f t="shared" si="607"/>
        <v>0</v>
      </c>
      <c r="AE544" s="326">
        <f t="shared" si="624"/>
        <v>0</v>
      </c>
      <c r="AF544" s="320">
        <f t="shared" si="625"/>
        <v>107000</v>
      </c>
      <c r="AG544" s="173">
        <f t="shared" si="618"/>
        <v>107000</v>
      </c>
      <c r="AH544" s="309">
        <f t="shared" si="619"/>
        <v>0</v>
      </c>
      <c r="AI544" s="318">
        <f t="shared" ref="AI544:AK569" si="628">IF($D544=AI$5,$V544,0)</f>
        <v>0</v>
      </c>
      <c r="AJ544" s="319">
        <f t="shared" si="628"/>
        <v>0</v>
      </c>
      <c r="AK544" s="319">
        <f t="shared" si="628"/>
        <v>0</v>
      </c>
      <c r="AL544" s="320">
        <f t="shared" si="620"/>
        <v>107000</v>
      </c>
      <c r="AM544" s="309">
        <f t="shared" si="621"/>
        <v>0</v>
      </c>
      <c r="AN544" s="319">
        <f t="shared" si="626"/>
        <v>0</v>
      </c>
      <c r="AO544" s="319">
        <f t="shared" si="627"/>
        <v>0</v>
      </c>
      <c r="AP544" s="319">
        <f t="shared" si="622"/>
        <v>107000</v>
      </c>
      <c r="AQ544" s="173">
        <f t="shared" si="610"/>
        <v>107000</v>
      </c>
      <c r="AR544" s="309">
        <f t="shared" si="623"/>
        <v>0</v>
      </c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 s="7"/>
      <c r="BH544" s="7"/>
      <c r="BI544" s="7"/>
      <c r="BJ544" s="7"/>
      <c r="BK544" s="7"/>
      <c r="BL544" s="7"/>
      <c r="BN544" s="74"/>
    </row>
    <row r="545" spans="1:66" s="16" customFormat="1" ht="12" customHeight="1" x14ac:dyDescent="0.35">
      <c r="A545" s="183">
        <v>18609722</v>
      </c>
      <c r="B545" s="184" t="str">
        <f t="shared" si="605"/>
        <v>18609722</v>
      </c>
      <c r="C545" s="401" t="s">
        <v>1133</v>
      </c>
      <c r="D545" s="179" t="s">
        <v>158</v>
      </c>
      <c r="E545" s="179"/>
      <c r="F545" s="185">
        <v>43525</v>
      </c>
      <c r="G545" s="179"/>
      <c r="H545" s="181">
        <v>1316178</v>
      </c>
      <c r="I545" s="181">
        <v>1386362</v>
      </c>
      <c r="J545" s="181">
        <v>1455149</v>
      </c>
      <c r="K545" s="181">
        <v>1522538</v>
      </c>
      <c r="L545" s="181">
        <v>1792202</v>
      </c>
      <c r="M545" s="181">
        <v>2057780</v>
      </c>
      <c r="N545" s="181">
        <v>2319271</v>
      </c>
      <c r="O545" s="181">
        <v>2576676</v>
      </c>
      <c r="P545" s="181">
        <v>2829995</v>
      </c>
      <c r="Q545" s="181">
        <v>3079228</v>
      </c>
      <c r="R545" s="181">
        <v>3324375</v>
      </c>
      <c r="S545" s="181">
        <v>3565436</v>
      </c>
      <c r="T545" s="181">
        <v>3802410</v>
      </c>
      <c r="U545" s="181"/>
      <c r="V545" s="181">
        <f t="shared" si="614"/>
        <v>2372358.8333333335</v>
      </c>
      <c r="W545" s="204"/>
      <c r="X545" s="226"/>
      <c r="Y545" s="409">
        <f t="shared" si="615"/>
        <v>0</v>
      </c>
      <c r="Z545" s="410">
        <f t="shared" si="615"/>
        <v>0</v>
      </c>
      <c r="AA545" s="410">
        <f t="shared" si="615"/>
        <v>0</v>
      </c>
      <c r="AB545" s="411">
        <f t="shared" si="616"/>
        <v>3802410</v>
      </c>
      <c r="AC545" s="412">
        <f t="shared" si="617"/>
        <v>0</v>
      </c>
      <c r="AD545" s="410">
        <f t="shared" si="607"/>
        <v>0</v>
      </c>
      <c r="AE545" s="413">
        <f t="shared" si="624"/>
        <v>0</v>
      </c>
      <c r="AF545" s="411">
        <f t="shared" si="625"/>
        <v>3802410</v>
      </c>
      <c r="AG545" s="414">
        <f t="shared" si="618"/>
        <v>3802410</v>
      </c>
      <c r="AH545" s="412">
        <f t="shared" si="619"/>
        <v>0</v>
      </c>
      <c r="AI545" s="415">
        <f t="shared" si="628"/>
        <v>0</v>
      </c>
      <c r="AJ545" s="410">
        <f t="shared" si="628"/>
        <v>0</v>
      </c>
      <c r="AK545" s="410">
        <f t="shared" si="628"/>
        <v>0</v>
      </c>
      <c r="AL545" s="411">
        <f t="shared" si="620"/>
        <v>2372358.8333333335</v>
      </c>
      <c r="AM545" s="412">
        <f t="shared" si="621"/>
        <v>0</v>
      </c>
      <c r="AN545" s="410">
        <f t="shared" si="626"/>
        <v>0</v>
      </c>
      <c r="AO545" s="410">
        <f t="shared" si="627"/>
        <v>0</v>
      </c>
      <c r="AP545" s="410">
        <f t="shared" si="622"/>
        <v>2372358.8333333335</v>
      </c>
      <c r="AQ545" s="414">
        <f t="shared" ref="AQ545" si="629">SUM(AN545:AP545)</f>
        <v>2372358.8333333335</v>
      </c>
      <c r="AR545" s="412">
        <f t="shared" si="623"/>
        <v>0</v>
      </c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 s="7"/>
      <c r="BH545" s="7"/>
      <c r="BI545" s="7"/>
      <c r="BJ545" s="7"/>
      <c r="BK545" s="7"/>
      <c r="BL545" s="7"/>
      <c r="BN545" s="74"/>
    </row>
    <row r="546" spans="1:66" s="16" customFormat="1" ht="12" customHeight="1" x14ac:dyDescent="0.35">
      <c r="A546" s="189">
        <v>18609732</v>
      </c>
      <c r="B546" s="184" t="str">
        <f t="shared" ref="B546:B626" si="630">TEXT(A546,"##")</f>
        <v>18609732</v>
      </c>
      <c r="C546" s="401" t="s">
        <v>1267</v>
      </c>
      <c r="D546" s="179" t="s">
        <v>158</v>
      </c>
      <c r="E546" s="179"/>
      <c r="F546" s="185">
        <v>44029</v>
      </c>
      <c r="G546" s="179"/>
      <c r="H546" s="181"/>
      <c r="I546" s="181">
        <v>1335207.6299999999</v>
      </c>
      <c r="J546" s="181">
        <v>1780276.84</v>
      </c>
      <c r="K546" s="181">
        <v>2225346.0499999998</v>
      </c>
      <c r="L546" s="181">
        <v>2225346.0499999998</v>
      </c>
      <c r="M546" s="181">
        <v>2225346.0499999998</v>
      </c>
      <c r="N546" s="181">
        <v>2225346.0499999998</v>
      </c>
      <c r="O546" s="181">
        <v>2225346.0499999998</v>
      </c>
      <c r="P546" s="181">
        <v>2225346.0499999998</v>
      </c>
      <c r="Q546" s="181">
        <v>2225346.0499999998</v>
      </c>
      <c r="R546" s="181">
        <v>2225346.0499999998</v>
      </c>
      <c r="S546" s="181">
        <v>2225346.0499999998</v>
      </c>
      <c r="T546" s="181">
        <v>2225346.0499999998</v>
      </c>
      <c r="U546" s="181"/>
      <c r="V546" s="181">
        <f t="shared" si="614"/>
        <v>2021355.9954166666</v>
      </c>
      <c r="W546" s="204"/>
      <c r="X546" s="226"/>
      <c r="Y546" s="409">
        <f t="shared" si="615"/>
        <v>0</v>
      </c>
      <c r="Z546" s="410">
        <f t="shared" si="615"/>
        <v>0</v>
      </c>
      <c r="AA546" s="410">
        <f t="shared" si="615"/>
        <v>0</v>
      </c>
      <c r="AB546" s="411">
        <f t="shared" si="616"/>
        <v>2225346.0499999998</v>
      </c>
      <c r="AC546" s="412">
        <f t="shared" si="617"/>
        <v>0</v>
      </c>
      <c r="AD546" s="410">
        <f t="shared" si="607"/>
        <v>0</v>
      </c>
      <c r="AE546" s="413">
        <f t="shared" si="624"/>
        <v>0</v>
      </c>
      <c r="AF546" s="411">
        <f t="shared" si="625"/>
        <v>2225346.0499999998</v>
      </c>
      <c r="AG546" s="414">
        <f t="shared" si="618"/>
        <v>2225346.0499999998</v>
      </c>
      <c r="AH546" s="412">
        <f t="shared" si="619"/>
        <v>0</v>
      </c>
      <c r="AI546" s="415">
        <f t="shared" si="628"/>
        <v>0</v>
      </c>
      <c r="AJ546" s="410">
        <f t="shared" si="628"/>
        <v>0</v>
      </c>
      <c r="AK546" s="410">
        <f t="shared" si="628"/>
        <v>0</v>
      </c>
      <c r="AL546" s="411">
        <f t="shared" si="620"/>
        <v>2021355.9954166666</v>
      </c>
      <c r="AM546" s="412">
        <f t="shared" si="621"/>
        <v>0</v>
      </c>
      <c r="AN546" s="410">
        <f t="shared" si="626"/>
        <v>0</v>
      </c>
      <c r="AO546" s="410">
        <f t="shared" si="627"/>
        <v>0</v>
      </c>
      <c r="AP546" s="410">
        <f t="shared" si="622"/>
        <v>2021355.9954166666</v>
      </c>
      <c r="AQ546" s="414">
        <f>SUM(AN546:AP546)</f>
        <v>2021355.9954166666</v>
      </c>
      <c r="AR546" s="412">
        <f t="shared" si="623"/>
        <v>0</v>
      </c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 s="7"/>
      <c r="BH546" s="7"/>
      <c r="BI546" s="7"/>
      <c r="BJ546" s="7"/>
      <c r="BK546" s="7"/>
      <c r="BL546" s="7"/>
      <c r="BN546" s="74"/>
    </row>
    <row r="547" spans="1:66" s="16" customFormat="1" ht="12" customHeight="1" x14ac:dyDescent="0.35">
      <c r="A547" s="189">
        <v>18609742</v>
      </c>
      <c r="B547" s="184" t="str">
        <f t="shared" si="630"/>
        <v>18609742</v>
      </c>
      <c r="C547" s="401" t="s">
        <v>1268</v>
      </c>
      <c r="D547" s="179" t="s">
        <v>158</v>
      </c>
      <c r="E547" s="179"/>
      <c r="F547" s="185">
        <v>44029</v>
      </c>
      <c r="G547" s="179"/>
      <c r="H547" s="181"/>
      <c r="I547" s="181">
        <v>-1335207.6299999999</v>
      </c>
      <c r="J547" s="181">
        <v>-1780276.84</v>
      </c>
      <c r="K547" s="181">
        <v>-2225346.0499999998</v>
      </c>
      <c r="L547" s="181">
        <v>-2225346.0499999998</v>
      </c>
      <c r="M547" s="181">
        <v>-2225346.0499999998</v>
      </c>
      <c r="N547" s="181">
        <v>-2225346.0499999998</v>
      </c>
      <c r="O547" s="181">
        <v>-2225346.0499999998</v>
      </c>
      <c r="P547" s="181">
        <v>-2225346.0499999998</v>
      </c>
      <c r="Q547" s="181">
        <v>-2225346.0499999998</v>
      </c>
      <c r="R547" s="181">
        <v>-2225346.0499999998</v>
      </c>
      <c r="S547" s="181">
        <v>-2225346.0499999998</v>
      </c>
      <c r="T547" s="181">
        <v>-2225346.0499999998</v>
      </c>
      <c r="U547" s="181"/>
      <c r="V547" s="181">
        <f t="shared" si="614"/>
        <v>-2021355.9954166666</v>
      </c>
      <c r="W547" s="204"/>
      <c r="X547" s="226"/>
      <c r="Y547" s="409">
        <f t="shared" si="615"/>
        <v>0</v>
      </c>
      <c r="Z547" s="410">
        <f t="shared" si="615"/>
        <v>0</v>
      </c>
      <c r="AA547" s="410">
        <f t="shared" si="615"/>
        <v>0</v>
      </c>
      <c r="AB547" s="411">
        <f t="shared" si="616"/>
        <v>-2225346.0499999998</v>
      </c>
      <c r="AC547" s="412">
        <f t="shared" si="617"/>
        <v>0</v>
      </c>
      <c r="AD547" s="410">
        <f t="shared" si="607"/>
        <v>0</v>
      </c>
      <c r="AE547" s="413">
        <f t="shared" si="624"/>
        <v>0</v>
      </c>
      <c r="AF547" s="411">
        <f t="shared" si="625"/>
        <v>-2225346.0499999998</v>
      </c>
      <c r="AG547" s="414">
        <f t="shared" si="618"/>
        <v>-2225346.0499999998</v>
      </c>
      <c r="AH547" s="412">
        <f t="shared" si="619"/>
        <v>0</v>
      </c>
      <c r="AI547" s="415">
        <f t="shared" si="628"/>
        <v>0</v>
      </c>
      <c r="AJ547" s="410">
        <f t="shared" si="628"/>
        <v>0</v>
      </c>
      <c r="AK547" s="410">
        <f t="shared" si="628"/>
        <v>0</v>
      </c>
      <c r="AL547" s="411">
        <f t="shared" si="620"/>
        <v>-2021355.9954166666</v>
      </c>
      <c r="AM547" s="412">
        <f t="shared" si="621"/>
        <v>0</v>
      </c>
      <c r="AN547" s="410">
        <f t="shared" si="626"/>
        <v>0</v>
      </c>
      <c r="AO547" s="410">
        <f t="shared" si="627"/>
        <v>0</v>
      </c>
      <c r="AP547" s="410">
        <f t="shared" si="622"/>
        <v>-2021355.9954166666</v>
      </c>
      <c r="AQ547" s="414">
        <f>SUM(AN547:AP547)</f>
        <v>-2021355.9954166666</v>
      </c>
      <c r="AR547" s="412">
        <f t="shared" si="623"/>
        <v>0</v>
      </c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 s="7"/>
      <c r="BH547" s="7"/>
      <c r="BI547" s="7"/>
      <c r="BJ547" s="7"/>
      <c r="BK547" s="7"/>
      <c r="BL547" s="7"/>
      <c r="BN547" s="74"/>
    </row>
    <row r="548" spans="1:66" s="16" customFormat="1" ht="12" customHeight="1" x14ac:dyDescent="0.35">
      <c r="A548" s="189">
        <v>18609752</v>
      </c>
      <c r="B548" s="184" t="str">
        <f t="shared" si="630"/>
        <v>18609752</v>
      </c>
      <c r="C548" s="401" t="s">
        <v>1387</v>
      </c>
      <c r="D548" s="179" t="s">
        <v>866</v>
      </c>
      <c r="E548" s="179"/>
      <c r="F548" s="185">
        <v>44182</v>
      </c>
      <c r="G548" s="179"/>
      <c r="H548" s="181"/>
      <c r="I548" s="181"/>
      <c r="J548" s="181"/>
      <c r="K548" s="181"/>
      <c r="L548" s="181"/>
      <c r="M548" s="181"/>
      <c r="N548" s="181">
        <v>1416385.35</v>
      </c>
      <c r="O548" s="181">
        <v>2064611.88</v>
      </c>
      <c r="P548" s="181">
        <v>2938799.6</v>
      </c>
      <c r="Q548" s="181">
        <v>3602488.99</v>
      </c>
      <c r="R548" s="181">
        <v>3834749.66</v>
      </c>
      <c r="S548" s="181">
        <v>4048261.11</v>
      </c>
      <c r="T548" s="181">
        <v>4124945.08</v>
      </c>
      <c r="U548" s="181"/>
      <c r="V548" s="181">
        <f t="shared" ref="V548:V549" si="631">(H548+T548+SUM(I548:S548)*2)/24</f>
        <v>1663980.7608333332</v>
      </c>
      <c r="W548" s="204"/>
      <c r="X548" s="226" t="s">
        <v>534</v>
      </c>
      <c r="Y548" s="409">
        <f t="shared" si="615"/>
        <v>0</v>
      </c>
      <c r="Z548" s="410">
        <f t="shared" si="615"/>
        <v>0</v>
      </c>
      <c r="AA548" s="410">
        <f t="shared" si="615"/>
        <v>0</v>
      </c>
      <c r="AB548" s="411">
        <f t="shared" ref="AB548:AB549" si="632">T548-SUM(Y548:AA548)</f>
        <v>4124945.08</v>
      </c>
      <c r="AC548" s="412">
        <f t="shared" ref="AC548:AC549" si="633">T548-SUM(Y548:AA548)-AB548</f>
        <v>0</v>
      </c>
      <c r="AD548" s="410">
        <f t="shared" si="607"/>
        <v>0</v>
      </c>
      <c r="AE548" s="413">
        <f t="shared" si="624"/>
        <v>4124945.08</v>
      </c>
      <c r="AF548" s="411">
        <f t="shared" si="625"/>
        <v>0</v>
      </c>
      <c r="AG548" s="414">
        <f t="shared" ref="AG548:AG549" si="634">SUM(AD548:AF548)</f>
        <v>4124945.08</v>
      </c>
      <c r="AH548" s="412">
        <f t="shared" ref="AH548:AH549" si="635">AG548-AB548</f>
        <v>0</v>
      </c>
      <c r="AI548" s="415">
        <f t="shared" si="628"/>
        <v>0</v>
      </c>
      <c r="AJ548" s="410">
        <f t="shared" si="628"/>
        <v>0</v>
      </c>
      <c r="AK548" s="410">
        <f t="shared" si="628"/>
        <v>0</v>
      </c>
      <c r="AL548" s="411">
        <f t="shared" ref="AL548:AL549" si="636">V548-SUM(AI548:AK548)</f>
        <v>1663980.7608333332</v>
      </c>
      <c r="AM548" s="412">
        <f t="shared" ref="AM548:AM549" si="637">V548-SUM(AI548:AK548)-AL548</f>
        <v>0</v>
      </c>
      <c r="AN548" s="410">
        <f t="shared" si="626"/>
        <v>0</v>
      </c>
      <c r="AO548" s="410">
        <f t="shared" si="627"/>
        <v>1663980.7608333332</v>
      </c>
      <c r="AP548" s="410">
        <f t="shared" si="622"/>
        <v>0</v>
      </c>
      <c r="AQ548" s="414">
        <f t="shared" ref="AQ548:AQ549" si="638">SUM(AN548:AP548)</f>
        <v>1663980.7608333332</v>
      </c>
      <c r="AR548" s="412">
        <f t="shared" ref="AR548:AR549" si="639">AQ548-AL548</f>
        <v>0</v>
      </c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 s="7"/>
      <c r="BH548" s="7"/>
      <c r="BI548" s="7"/>
      <c r="BJ548" s="7"/>
      <c r="BK548" s="7"/>
      <c r="BL548" s="7"/>
      <c r="BN548" s="74"/>
    </row>
    <row r="549" spans="1:66" s="16" customFormat="1" ht="12" customHeight="1" x14ac:dyDescent="0.35">
      <c r="A549" s="189">
        <v>18609762</v>
      </c>
      <c r="B549" s="184" t="str">
        <f t="shared" si="630"/>
        <v>18609762</v>
      </c>
      <c r="C549" s="401" t="s">
        <v>1388</v>
      </c>
      <c r="D549" s="179" t="s">
        <v>158</v>
      </c>
      <c r="E549" s="179"/>
      <c r="F549" s="185">
        <v>44182</v>
      </c>
      <c r="G549" s="179"/>
      <c r="H549" s="181"/>
      <c r="I549" s="181"/>
      <c r="J549" s="181"/>
      <c r="K549" s="181"/>
      <c r="L549" s="181"/>
      <c r="M549" s="181"/>
      <c r="N549" s="181">
        <v>-1416385.35</v>
      </c>
      <c r="O549" s="181">
        <v>-2064611.88</v>
      </c>
      <c r="P549" s="181">
        <v>-2938799.6</v>
      </c>
      <c r="Q549" s="181">
        <v>-3602488.99</v>
      </c>
      <c r="R549" s="181">
        <v>-3834749.66</v>
      </c>
      <c r="S549" s="181">
        <v>-4048261.11</v>
      </c>
      <c r="T549" s="181">
        <v>0</v>
      </c>
      <c r="U549" s="181"/>
      <c r="V549" s="181">
        <f t="shared" si="631"/>
        <v>-1492108.0491666666</v>
      </c>
      <c r="W549" s="204"/>
      <c r="X549" s="226"/>
      <c r="Y549" s="409">
        <f t="shared" si="615"/>
        <v>0</v>
      </c>
      <c r="Z549" s="410">
        <f t="shared" si="615"/>
        <v>0</v>
      </c>
      <c r="AA549" s="410">
        <f t="shared" si="615"/>
        <v>0</v>
      </c>
      <c r="AB549" s="411">
        <f t="shared" si="632"/>
        <v>0</v>
      </c>
      <c r="AC549" s="412">
        <f t="shared" si="633"/>
        <v>0</v>
      </c>
      <c r="AD549" s="410">
        <f t="shared" si="607"/>
        <v>0</v>
      </c>
      <c r="AE549" s="413">
        <f t="shared" si="624"/>
        <v>0</v>
      </c>
      <c r="AF549" s="411">
        <f t="shared" si="625"/>
        <v>0</v>
      </c>
      <c r="AG549" s="414">
        <f t="shared" si="634"/>
        <v>0</v>
      </c>
      <c r="AH549" s="412">
        <f t="shared" si="635"/>
        <v>0</v>
      </c>
      <c r="AI549" s="415">
        <f t="shared" si="628"/>
        <v>0</v>
      </c>
      <c r="AJ549" s="410">
        <f t="shared" si="628"/>
        <v>0</v>
      </c>
      <c r="AK549" s="410">
        <f t="shared" si="628"/>
        <v>0</v>
      </c>
      <c r="AL549" s="411">
        <f t="shared" si="636"/>
        <v>-1492108.0491666666</v>
      </c>
      <c r="AM549" s="412">
        <f t="shared" si="637"/>
        <v>0</v>
      </c>
      <c r="AN549" s="410">
        <f t="shared" si="626"/>
        <v>0</v>
      </c>
      <c r="AO549" s="410">
        <f t="shared" si="627"/>
        <v>0</v>
      </c>
      <c r="AP549" s="410">
        <f t="shared" si="622"/>
        <v>-1492108.0491666666</v>
      </c>
      <c r="AQ549" s="414">
        <f t="shared" si="638"/>
        <v>-1492108.0491666666</v>
      </c>
      <c r="AR549" s="412">
        <f t="shared" si="639"/>
        <v>0</v>
      </c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 s="7"/>
      <c r="BH549" s="7"/>
      <c r="BI549" s="7"/>
      <c r="BJ549" s="7"/>
      <c r="BK549" s="7"/>
      <c r="BL549" s="7"/>
      <c r="BN549" s="74"/>
    </row>
    <row r="550" spans="1:66" s="16" customFormat="1" ht="12" customHeight="1" x14ac:dyDescent="0.25">
      <c r="A550" s="122">
        <v>18609801</v>
      </c>
      <c r="B550" s="87" t="str">
        <f t="shared" si="630"/>
        <v>18609801</v>
      </c>
      <c r="C550" s="74" t="s">
        <v>406</v>
      </c>
      <c r="D550" s="89" t="s">
        <v>158</v>
      </c>
      <c r="E550" s="89"/>
      <c r="F550" s="74"/>
      <c r="G550" s="89"/>
      <c r="H550" s="75">
        <v>171038.38</v>
      </c>
      <c r="I550" s="75">
        <v>171038.38</v>
      </c>
      <c r="J550" s="75">
        <v>171038.38</v>
      </c>
      <c r="K550" s="75">
        <v>171038.38</v>
      </c>
      <c r="L550" s="75">
        <v>171118.88</v>
      </c>
      <c r="M550" s="75">
        <v>171118.88</v>
      </c>
      <c r="N550" s="75">
        <v>171118.88</v>
      </c>
      <c r="O550" s="75">
        <v>171118.88</v>
      </c>
      <c r="P550" s="75">
        <v>171118.88</v>
      </c>
      <c r="Q550" s="75">
        <v>171118.88</v>
      </c>
      <c r="R550" s="75">
        <v>171118.88</v>
      </c>
      <c r="S550" s="75">
        <v>171118.88</v>
      </c>
      <c r="T550" s="75">
        <v>171118.88</v>
      </c>
      <c r="U550" s="75"/>
      <c r="V550" s="75">
        <f t="shared" si="614"/>
        <v>171095.40083333329</v>
      </c>
      <c r="W550" s="108"/>
      <c r="X550" s="84"/>
      <c r="Y550" s="92">
        <f t="shared" si="615"/>
        <v>0</v>
      </c>
      <c r="Z550" s="319">
        <f t="shared" si="615"/>
        <v>0</v>
      </c>
      <c r="AA550" s="319">
        <f t="shared" si="615"/>
        <v>0</v>
      </c>
      <c r="AB550" s="320">
        <f t="shared" si="616"/>
        <v>171118.88</v>
      </c>
      <c r="AC550" s="309">
        <f t="shared" si="617"/>
        <v>0</v>
      </c>
      <c r="AD550" s="319">
        <f t="shared" si="607"/>
        <v>0</v>
      </c>
      <c r="AE550" s="326">
        <f t="shared" si="624"/>
        <v>0</v>
      </c>
      <c r="AF550" s="320">
        <f t="shared" si="625"/>
        <v>171118.88</v>
      </c>
      <c r="AG550" s="173">
        <f t="shared" si="618"/>
        <v>171118.88</v>
      </c>
      <c r="AH550" s="309">
        <f t="shared" si="619"/>
        <v>0</v>
      </c>
      <c r="AI550" s="318">
        <f t="shared" si="628"/>
        <v>0</v>
      </c>
      <c r="AJ550" s="319">
        <f t="shared" si="628"/>
        <v>0</v>
      </c>
      <c r="AK550" s="319">
        <f t="shared" si="628"/>
        <v>0</v>
      </c>
      <c r="AL550" s="320">
        <f t="shared" si="620"/>
        <v>171095.40083333329</v>
      </c>
      <c r="AM550" s="309">
        <f t="shared" si="621"/>
        <v>0</v>
      </c>
      <c r="AN550" s="319">
        <f t="shared" si="626"/>
        <v>0</v>
      </c>
      <c r="AO550" s="319">
        <f t="shared" si="627"/>
        <v>0</v>
      </c>
      <c r="AP550" s="319">
        <f t="shared" si="622"/>
        <v>171095.40083333329</v>
      </c>
      <c r="AQ550" s="173">
        <f t="shared" si="610"/>
        <v>171095.40083333329</v>
      </c>
      <c r="AR550" s="309">
        <f t="shared" si="623"/>
        <v>0</v>
      </c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 s="7"/>
      <c r="BH550" s="7"/>
      <c r="BI550" s="7"/>
      <c r="BJ550" s="7"/>
      <c r="BK550" s="7"/>
      <c r="BL550" s="7"/>
      <c r="BN550" s="74"/>
    </row>
    <row r="551" spans="1:66" s="16" customFormat="1" ht="12" customHeight="1" x14ac:dyDescent="0.25">
      <c r="A551" s="122">
        <v>18609821</v>
      </c>
      <c r="B551" s="87" t="str">
        <f t="shared" si="630"/>
        <v>18609821</v>
      </c>
      <c r="C551" s="74" t="s">
        <v>405</v>
      </c>
      <c r="D551" s="89" t="s">
        <v>158</v>
      </c>
      <c r="E551" s="89"/>
      <c r="F551" s="74"/>
      <c r="G551" s="89"/>
      <c r="H551" s="75">
        <v>934287.35</v>
      </c>
      <c r="I551" s="75">
        <v>934287.35</v>
      </c>
      <c r="J551" s="75">
        <v>934287.35</v>
      </c>
      <c r="K551" s="75">
        <v>934287.35</v>
      </c>
      <c r="L551" s="75">
        <v>936508.56</v>
      </c>
      <c r="M551" s="75">
        <v>936508.56</v>
      </c>
      <c r="N551" s="75">
        <v>936508.56</v>
      </c>
      <c r="O551" s="75">
        <v>936508.56</v>
      </c>
      <c r="P551" s="75">
        <v>936508.56</v>
      </c>
      <c r="Q551" s="75">
        <v>936508.56</v>
      </c>
      <c r="R551" s="75">
        <v>936508.56</v>
      </c>
      <c r="S551" s="75">
        <v>936508.56</v>
      </c>
      <c r="T551" s="75">
        <v>936508.56</v>
      </c>
      <c r="U551" s="75"/>
      <c r="V551" s="75">
        <f t="shared" si="614"/>
        <v>935860.70708333363</v>
      </c>
      <c r="W551" s="108"/>
      <c r="X551" s="84"/>
      <c r="Y551" s="92">
        <f t="shared" si="615"/>
        <v>0</v>
      </c>
      <c r="Z551" s="319">
        <f t="shared" si="615"/>
        <v>0</v>
      </c>
      <c r="AA551" s="319">
        <f t="shared" si="615"/>
        <v>0</v>
      </c>
      <c r="AB551" s="320">
        <f t="shared" si="616"/>
        <v>936508.56</v>
      </c>
      <c r="AC551" s="309">
        <f t="shared" si="617"/>
        <v>0</v>
      </c>
      <c r="AD551" s="319">
        <f t="shared" si="607"/>
        <v>0</v>
      </c>
      <c r="AE551" s="326">
        <f t="shared" si="624"/>
        <v>0</v>
      </c>
      <c r="AF551" s="320">
        <f t="shared" si="625"/>
        <v>936508.56</v>
      </c>
      <c r="AG551" s="173">
        <f t="shared" si="618"/>
        <v>936508.56</v>
      </c>
      <c r="AH551" s="309">
        <f t="shared" si="619"/>
        <v>0</v>
      </c>
      <c r="AI551" s="318">
        <f t="shared" si="628"/>
        <v>0</v>
      </c>
      <c r="AJ551" s="319">
        <f t="shared" si="628"/>
        <v>0</v>
      </c>
      <c r="AK551" s="319">
        <f t="shared" si="628"/>
        <v>0</v>
      </c>
      <c r="AL551" s="320">
        <f t="shared" si="620"/>
        <v>935860.70708333363</v>
      </c>
      <c r="AM551" s="309">
        <f t="shared" si="621"/>
        <v>0</v>
      </c>
      <c r="AN551" s="319">
        <f t="shared" si="626"/>
        <v>0</v>
      </c>
      <c r="AO551" s="319">
        <f t="shared" si="627"/>
        <v>0</v>
      </c>
      <c r="AP551" s="319">
        <f t="shared" si="622"/>
        <v>935860.70708333363</v>
      </c>
      <c r="AQ551" s="173">
        <f t="shared" si="610"/>
        <v>935860.70708333363</v>
      </c>
      <c r="AR551" s="309">
        <f t="shared" si="623"/>
        <v>0</v>
      </c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 s="7"/>
      <c r="BH551" s="7"/>
      <c r="BI551" s="7"/>
      <c r="BJ551" s="7"/>
      <c r="BK551" s="7"/>
      <c r="BL551" s="7"/>
      <c r="BN551" s="74"/>
    </row>
    <row r="552" spans="1:66" s="16" customFormat="1" ht="12" customHeight="1" x14ac:dyDescent="0.25">
      <c r="A552" s="122">
        <v>18609841</v>
      </c>
      <c r="B552" s="87" t="str">
        <f t="shared" si="630"/>
        <v>18609841</v>
      </c>
      <c r="C552" s="74" t="s">
        <v>407</v>
      </c>
      <c r="D552" s="89" t="s">
        <v>158</v>
      </c>
      <c r="E552" s="89"/>
      <c r="F552" s="74"/>
      <c r="G552" s="89"/>
      <c r="H552" s="75">
        <v>1453585.62</v>
      </c>
      <c r="I552" s="75">
        <v>1453585.62</v>
      </c>
      <c r="J552" s="75">
        <v>1453585.62</v>
      </c>
      <c r="K552" s="75">
        <v>1453585.62</v>
      </c>
      <c r="L552" s="75">
        <v>1453657.41</v>
      </c>
      <c r="M552" s="75">
        <v>1453657.41</v>
      </c>
      <c r="N552" s="75">
        <v>1453657.41</v>
      </c>
      <c r="O552" s="75">
        <v>1453657.41</v>
      </c>
      <c r="P552" s="75">
        <v>1453657.41</v>
      </c>
      <c r="Q552" s="75">
        <v>1453657.41</v>
      </c>
      <c r="R552" s="75">
        <v>1453657.41</v>
      </c>
      <c r="S552" s="75">
        <v>1453657.41</v>
      </c>
      <c r="T552" s="75">
        <v>1453657.41</v>
      </c>
      <c r="U552" s="75"/>
      <c r="V552" s="75">
        <f t="shared" si="614"/>
        <v>1453636.4712500002</v>
      </c>
      <c r="W552" s="108"/>
      <c r="X552" s="84"/>
      <c r="Y552" s="92">
        <f t="shared" si="615"/>
        <v>0</v>
      </c>
      <c r="Z552" s="319">
        <f t="shared" si="615"/>
        <v>0</v>
      </c>
      <c r="AA552" s="319">
        <f t="shared" si="615"/>
        <v>0</v>
      </c>
      <c r="AB552" s="320">
        <f t="shared" si="616"/>
        <v>1453657.41</v>
      </c>
      <c r="AC552" s="309">
        <f t="shared" si="617"/>
        <v>0</v>
      </c>
      <c r="AD552" s="319">
        <f t="shared" ref="AD552:AD630" si="640">IF($D552=AD$5,$T552,IF($D552=AD$4, $T552*$AK$1,0))</f>
        <v>0</v>
      </c>
      <c r="AE552" s="326">
        <f t="shared" si="624"/>
        <v>0</v>
      </c>
      <c r="AF552" s="320">
        <f t="shared" si="625"/>
        <v>1453657.41</v>
      </c>
      <c r="AG552" s="173">
        <f t="shared" si="618"/>
        <v>1453657.41</v>
      </c>
      <c r="AH552" s="309">
        <f t="shared" si="619"/>
        <v>0</v>
      </c>
      <c r="AI552" s="318">
        <f t="shared" si="628"/>
        <v>0</v>
      </c>
      <c r="AJ552" s="319">
        <f t="shared" si="628"/>
        <v>0</v>
      </c>
      <c r="AK552" s="319">
        <f t="shared" si="628"/>
        <v>0</v>
      </c>
      <c r="AL552" s="320">
        <f t="shared" si="620"/>
        <v>1453636.4712500002</v>
      </c>
      <c r="AM552" s="309">
        <f t="shared" si="621"/>
        <v>0</v>
      </c>
      <c r="AN552" s="319">
        <f t="shared" si="626"/>
        <v>0</v>
      </c>
      <c r="AO552" s="319">
        <f t="shared" si="627"/>
        <v>0</v>
      </c>
      <c r="AP552" s="319">
        <f t="shared" si="622"/>
        <v>1453636.4712500002</v>
      </c>
      <c r="AQ552" s="173">
        <f t="shared" si="610"/>
        <v>1453636.4712500002</v>
      </c>
      <c r="AR552" s="309">
        <f t="shared" si="623"/>
        <v>0</v>
      </c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 s="7"/>
      <c r="BH552" s="7"/>
      <c r="BI552" s="7"/>
      <c r="BJ552" s="7"/>
      <c r="BK552" s="7"/>
      <c r="BL552" s="7"/>
      <c r="BN552" s="74"/>
    </row>
    <row r="553" spans="1:66" s="16" customFormat="1" ht="12" customHeight="1" x14ac:dyDescent="0.35">
      <c r="A553" s="453">
        <v>18609851</v>
      </c>
      <c r="B553" s="184" t="str">
        <f t="shared" si="630"/>
        <v>18609851</v>
      </c>
      <c r="C553" s="401" t="s">
        <v>1269</v>
      </c>
      <c r="D553" s="179" t="s">
        <v>158</v>
      </c>
      <c r="E553" s="179"/>
      <c r="F553" s="185">
        <v>44029</v>
      </c>
      <c r="G553" s="179"/>
      <c r="H553" s="181"/>
      <c r="I553" s="181">
        <v>3021531.47</v>
      </c>
      <c r="J553" s="181">
        <v>4028708.63</v>
      </c>
      <c r="K553" s="181">
        <v>5035885.79</v>
      </c>
      <c r="L553" s="181">
        <v>5490739.9900000002</v>
      </c>
      <c r="M553" s="181">
        <v>5490739.9900000002</v>
      </c>
      <c r="N553" s="181">
        <v>5490739.9900000002</v>
      </c>
      <c r="O553" s="181">
        <v>5490739.9900000002</v>
      </c>
      <c r="P553" s="181">
        <v>5490739.9900000002</v>
      </c>
      <c r="Q553" s="181">
        <v>5490739.9900000002</v>
      </c>
      <c r="R553" s="181">
        <v>5490739.9900000002</v>
      </c>
      <c r="S553" s="181">
        <v>5490739.9900000002</v>
      </c>
      <c r="T553" s="181">
        <v>5490739.9900000002</v>
      </c>
      <c r="U553" s="181"/>
      <c r="V553" s="181">
        <f t="shared" si="614"/>
        <v>4896451.3170833346</v>
      </c>
      <c r="W553" s="204"/>
      <c r="X553" s="408"/>
      <c r="Y553" s="409">
        <f t="shared" si="615"/>
        <v>0</v>
      </c>
      <c r="Z553" s="410">
        <f t="shared" si="615"/>
        <v>0</v>
      </c>
      <c r="AA553" s="410">
        <f t="shared" si="615"/>
        <v>0</v>
      </c>
      <c r="AB553" s="411">
        <f t="shared" si="616"/>
        <v>5490739.9900000002</v>
      </c>
      <c r="AC553" s="412">
        <f t="shared" si="617"/>
        <v>0</v>
      </c>
      <c r="AD553" s="410">
        <f t="shared" si="640"/>
        <v>0</v>
      </c>
      <c r="AE553" s="413">
        <f t="shared" si="624"/>
        <v>0</v>
      </c>
      <c r="AF553" s="411">
        <f t="shared" si="625"/>
        <v>5490739.9900000002</v>
      </c>
      <c r="AG553" s="414">
        <f t="shared" si="618"/>
        <v>5490739.9900000002</v>
      </c>
      <c r="AH553" s="412">
        <f t="shared" si="619"/>
        <v>0</v>
      </c>
      <c r="AI553" s="415">
        <f t="shared" si="628"/>
        <v>0</v>
      </c>
      <c r="AJ553" s="410">
        <f t="shared" si="628"/>
        <v>0</v>
      </c>
      <c r="AK553" s="410">
        <f t="shared" si="628"/>
        <v>0</v>
      </c>
      <c r="AL553" s="411">
        <f t="shared" si="620"/>
        <v>4896451.3170833346</v>
      </c>
      <c r="AM553" s="412">
        <f t="shared" si="621"/>
        <v>0</v>
      </c>
      <c r="AN553" s="410">
        <f t="shared" si="626"/>
        <v>0</v>
      </c>
      <c r="AO553" s="410">
        <f t="shared" si="627"/>
        <v>0</v>
      </c>
      <c r="AP553" s="410">
        <f t="shared" si="622"/>
        <v>4896451.3170833346</v>
      </c>
      <c r="AQ553" s="414">
        <f t="shared" ref="AQ553" si="641">SUM(AN553:AP553)</f>
        <v>4896451.3170833346</v>
      </c>
      <c r="AR553" s="412">
        <f t="shared" si="623"/>
        <v>0</v>
      </c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 s="7"/>
      <c r="BH553" s="7"/>
      <c r="BI553" s="7"/>
      <c r="BJ553" s="7"/>
      <c r="BK553" s="7"/>
      <c r="BL553" s="7"/>
      <c r="BN553" s="74"/>
    </row>
    <row r="554" spans="1:66" s="16" customFormat="1" ht="12" customHeight="1" x14ac:dyDescent="0.25">
      <c r="A554" s="122">
        <v>18609861</v>
      </c>
      <c r="B554" s="87" t="str">
        <f t="shared" si="630"/>
        <v>18609861</v>
      </c>
      <c r="C554" s="74" t="s">
        <v>408</v>
      </c>
      <c r="D554" s="89" t="s">
        <v>158</v>
      </c>
      <c r="E554" s="89"/>
      <c r="F554" s="74"/>
      <c r="G554" s="89"/>
      <c r="H554" s="75">
        <v>1889398.18</v>
      </c>
      <c r="I554" s="75">
        <v>1889398.18</v>
      </c>
      <c r="J554" s="75">
        <v>1889398.18</v>
      </c>
      <c r="K554" s="75">
        <v>1853629.56</v>
      </c>
      <c r="L554" s="75">
        <v>1855617.83</v>
      </c>
      <c r="M554" s="75">
        <v>1855617.83</v>
      </c>
      <c r="N554" s="75">
        <v>1745321.86</v>
      </c>
      <c r="O554" s="75">
        <v>1745321.86</v>
      </c>
      <c r="P554" s="75">
        <v>1745321.86</v>
      </c>
      <c r="Q554" s="75">
        <v>1738358.33</v>
      </c>
      <c r="R554" s="75">
        <v>1738358.33</v>
      </c>
      <c r="S554" s="75">
        <v>1738358.33</v>
      </c>
      <c r="T554" s="75">
        <v>1730674.68</v>
      </c>
      <c r="U554" s="75"/>
      <c r="V554" s="75">
        <f t="shared" si="614"/>
        <v>1800394.8816666666</v>
      </c>
      <c r="W554" s="108"/>
      <c r="X554" s="84"/>
      <c r="Y554" s="92">
        <f t="shared" si="615"/>
        <v>0</v>
      </c>
      <c r="Z554" s="319">
        <f t="shared" si="615"/>
        <v>0</v>
      </c>
      <c r="AA554" s="319">
        <f t="shared" si="615"/>
        <v>0</v>
      </c>
      <c r="AB554" s="320">
        <f t="shared" si="616"/>
        <v>1730674.68</v>
      </c>
      <c r="AC554" s="309">
        <f t="shared" si="617"/>
        <v>0</v>
      </c>
      <c r="AD554" s="319">
        <f t="shared" si="640"/>
        <v>0</v>
      </c>
      <c r="AE554" s="326">
        <f t="shared" si="624"/>
        <v>0</v>
      </c>
      <c r="AF554" s="320">
        <f t="shared" si="625"/>
        <v>1730674.68</v>
      </c>
      <c r="AG554" s="173">
        <f t="shared" si="618"/>
        <v>1730674.68</v>
      </c>
      <c r="AH554" s="309">
        <f t="shared" si="619"/>
        <v>0</v>
      </c>
      <c r="AI554" s="318">
        <f t="shared" si="628"/>
        <v>0</v>
      </c>
      <c r="AJ554" s="319">
        <f t="shared" si="628"/>
        <v>0</v>
      </c>
      <c r="AK554" s="319">
        <f t="shared" si="628"/>
        <v>0</v>
      </c>
      <c r="AL554" s="320">
        <f t="shared" si="620"/>
        <v>1800394.8816666666</v>
      </c>
      <c r="AM554" s="309">
        <f t="shared" si="621"/>
        <v>0</v>
      </c>
      <c r="AN554" s="319">
        <f t="shared" si="626"/>
        <v>0</v>
      </c>
      <c r="AO554" s="319">
        <f t="shared" si="627"/>
        <v>0</v>
      </c>
      <c r="AP554" s="319">
        <f t="shared" si="622"/>
        <v>1800394.8816666666</v>
      </c>
      <c r="AQ554" s="173">
        <f t="shared" si="610"/>
        <v>1800394.8816666666</v>
      </c>
      <c r="AR554" s="309">
        <f t="shared" si="623"/>
        <v>0</v>
      </c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 s="7"/>
      <c r="BH554" s="7"/>
      <c r="BI554" s="7"/>
      <c r="BJ554" s="7"/>
      <c r="BK554" s="7"/>
      <c r="BL554" s="7"/>
      <c r="BN554" s="74"/>
    </row>
    <row r="555" spans="1:66" s="16" customFormat="1" ht="12" customHeight="1" x14ac:dyDescent="0.25">
      <c r="A555" s="183">
        <v>18609871</v>
      </c>
      <c r="B555" s="184" t="str">
        <f t="shared" si="630"/>
        <v>18609871</v>
      </c>
      <c r="C555" s="178" t="s">
        <v>1134</v>
      </c>
      <c r="D555" s="179" t="s">
        <v>158</v>
      </c>
      <c r="E555" s="179"/>
      <c r="F555" s="185">
        <v>43525</v>
      </c>
      <c r="G555" s="179"/>
      <c r="H555" s="181">
        <v>3717049</v>
      </c>
      <c r="I555" s="181">
        <v>3919977</v>
      </c>
      <c r="J555" s="181">
        <v>4119569</v>
      </c>
      <c r="K555" s="181">
        <v>4315825</v>
      </c>
      <c r="L555" s="181">
        <v>4752248</v>
      </c>
      <c r="M555" s="181">
        <v>5378279</v>
      </c>
      <c r="N555" s="181">
        <v>5993386</v>
      </c>
      <c r="O555" s="181">
        <v>6597569</v>
      </c>
      <c r="P555" s="181">
        <v>7190827</v>
      </c>
      <c r="Q555" s="181">
        <v>7773161</v>
      </c>
      <c r="R555" s="181">
        <v>8344571</v>
      </c>
      <c r="S555" s="181">
        <v>8905057</v>
      </c>
      <c r="T555" s="181">
        <v>9454619</v>
      </c>
      <c r="U555" s="181"/>
      <c r="V555" s="181">
        <f t="shared" si="614"/>
        <v>6156358.583333333</v>
      </c>
      <c r="W555" s="207"/>
      <c r="X555" s="408"/>
      <c r="Y555" s="409">
        <f t="shared" si="615"/>
        <v>0</v>
      </c>
      <c r="Z555" s="410">
        <f t="shared" si="615"/>
        <v>0</v>
      </c>
      <c r="AA555" s="410">
        <f t="shared" si="615"/>
        <v>0</v>
      </c>
      <c r="AB555" s="411">
        <f t="shared" si="616"/>
        <v>9454619</v>
      </c>
      <c r="AC555" s="412">
        <f t="shared" si="617"/>
        <v>0</v>
      </c>
      <c r="AD555" s="410">
        <f t="shared" si="640"/>
        <v>0</v>
      </c>
      <c r="AE555" s="413">
        <f t="shared" si="624"/>
        <v>0</v>
      </c>
      <c r="AF555" s="411">
        <f t="shared" si="625"/>
        <v>9454619</v>
      </c>
      <c r="AG555" s="414">
        <f t="shared" si="618"/>
        <v>9454619</v>
      </c>
      <c r="AH555" s="412">
        <f t="shared" si="619"/>
        <v>0</v>
      </c>
      <c r="AI555" s="415">
        <f t="shared" si="628"/>
        <v>0</v>
      </c>
      <c r="AJ555" s="410">
        <f t="shared" si="628"/>
        <v>0</v>
      </c>
      <c r="AK555" s="410">
        <f t="shared" si="628"/>
        <v>0</v>
      </c>
      <c r="AL555" s="411">
        <f t="shared" si="620"/>
        <v>6156358.583333333</v>
      </c>
      <c r="AM555" s="412">
        <f t="shared" si="621"/>
        <v>0</v>
      </c>
      <c r="AN555" s="410">
        <f t="shared" si="626"/>
        <v>0</v>
      </c>
      <c r="AO555" s="410">
        <f t="shared" si="627"/>
        <v>0</v>
      </c>
      <c r="AP555" s="410">
        <f t="shared" si="622"/>
        <v>6156358.583333333</v>
      </c>
      <c r="AQ555" s="414">
        <f t="shared" ref="AQ555" si="642">SUM(AN555:AP555)</f>
        <v>6156358.583333333</v>
      </c>
      <c r="AR555" s="412">
        <f t="shared" si="623"/>
        <v>0</v>
      </c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 s="7"/>
      <c r="BH555" s="7"/>
      <c r="BI555" s="7"/>
      <c r="BJ555" s="7"/>
      <c r="BK555" s="7"/>
      <c r="BL555" s="7"/>
      <c r="BN555" s="74"/>
    </row>
    <row r="556" spans="1:66" s="16" customFormat="1" ht="12" customHeight="1" x14ac:dyDescent="0.25">
      <c r="A556" s="189">
        <v>18609893</v>
      </c>
      <c r="B556" s="197" t="str">
        <f t="shared" si="630"/>
        <v>18609893</v>
      </c>
      <c r="C556" s="178" t="s">
        <v>1121</v>
      </c>
      <c r="D556" s="179" t="s">
        <v>158</v>
      </c>
      <c r="E556" s="179"/>
      <c r="F556" s="185">
        <v>43466</v>
      </c>
      <c r="G556" s="179"/>
      <c r="H556" s="181">
        <v>179658443.22</v>
      </c>
      <c r="I556" s="181">
        <v>164180657.52000001</v>
      </c>
      <c r="J556" s="181">
        <v>176742651.78999999</v>
      </c>
      <c r="K556" s="181">
        <v>175091112.62</v>
      </c>
      <c r="L556" s="181">
        <v>174198462.19</v>
      </c>
      <c r="M556" s="181">
        <v>172868218.30000001</v>
      </c>
      <c r="N556" s="181">
        <v>172167297.44999999</v>
      </c>
      <c r="O556" s="181">
        <v>171076753.97999999</v>
      </c>
      <c r="P556" s="181">
        <v>195676544.06</v>
      </c>
      <c r="Q556" s="181">
        <v>194244866.63999999</v>
      </c>
      <c r="R556" s="181">
        <v>193279641.34999999</v>
      </c>
      <c r="S556" s="181">
        <v>192643791.83000001</v>
      </c>
      <c r="T556" s="181">
        <v>191498249.5</v>
      </c>
      <c r="U556" s="181"/>
      <c r="V556" s="181">
        <f t="shared" si="614"/>
        <v>180645695.34083334</v>
      </c>
      <c r="W556" s="207"/>
      <c r="X556" s="408"/>
      <c r="Y556" s="409">
        <f t="shared" si="615"/>
        <v>0</v>
      </c>
      <c r="Z556" s="410">
        <f t="shared" si="615"/>
        <v>0</v>
      </c>
      <c r="AA556" s="410">
        <f t="shared" si="615"/>
        <v>0</v>
      </c>
      <c r="AB556" s="411">
        <f t="shared" si="616"/>
        <v>191498249.5</v>
      </c>
      <c r="AC556" s="412">
        <f t="shared" si="617"/>
        <v>0</v>
      </c>
      <c r="AD556" s="410">
        <f t="shared" si="640"/>
        <v>0</v>
      </c>
      <c r="AE556" s="413">
        <f t="shared" si="624"/>
        <v>0</v>
      </c>
      <c r="AF556" s="411">
        <f t="shared" si="625"/>
        <v>191498249.5</v>
      </c>
      <c r="AG556" s="414">
        <f t="shared" si="618"/>
        <v>191498249.5</v>
      </c>
      <c r="AH556" s="412">
        <f t="shared" si="619"/>
        <v>0</v>
      </c>
      <c r="AI556" s="415">
        <f t="shared" si="628"/>
        <v>0</v>
      </c>
      <c r="AJ556" s="410">
        <f t="shared" si="628"/>
        <v>0</v>
      </c>
      <c r="AK556" s="410">
        <f t="shared" si="628"/>
        <v>0</v>
      </c>
      <c r="AL556" s="411">
        <f t="shared" si="620"/>
        <v>180645695.34083334</v>
      </c>
      <c r="AM556" s="412">
        <f t="shared" si="621"/>
        <v>0</v>
      </c>
      <c r="AN556" s="410">
        <f t="shared" si="626"/>
        <v>0</v>
      </c>
      <c r="AO556" s="410">
        <f t="shared" si="627"/>
        <v>0</v>
      </c>
      <c r="AP556" s="410">
        <f t="shared" si="622"/>
        <v>180645695.34083334</v>
      </c>
      <c r="AQ556" s="414">
        <f t="shared" ref="AQ556" si="643">SUM(AN556:AP556)</f>
        <v>180645695.34083334</v>
      </c>
      <c r="AR556" s="412">
        <f t="shared" si="623"/>
        <v>0</v>
      </c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 s="7"/>
      <c r="BH556" s="7"/>
      <c r="BI556" s="7"/>
      <c r="BJ556" s="7"/>
      <c r="BK556" s="7"/>
      <c r="BL556" s="7"/>
      <c r="BN556" s="74"/>
    </row>
    <row r="557" spans="1:66" s="16" customFormat="1" ht="12" customHeight="1" x14ac:dyDescent="0.25">
      <c r="A557" s="189">
        <v>18609901</v>
      </c>
      <c r="B557" s="197" t="str">
        <f t="shared" si="630"/>
        <v>18609901</v>
      </c>
      <c r="C557" s="178" t="s">
        <v>1248</v>
      </c>
      <c r="D557" s="179" t="s">
        <v>1276</v>
      </c>
      <c r="E557" s="179"/>
      <c r="F557" s="185">
        <v>43922</v>
      </c>
      <c r="G557" s="179"/>
      <c r="H557" s="181">
        <v>253733.95</v>
      </c>
      <c r="I557" s="181">
        <v>253733.95</v>
      </c>
      <c r="J557" s="181">
        <v>253733.95</v>
      </c>
      <c r="K557" s="181">
        <v>253733.95</v>
      </c>
      <c r="L557" s="181">
        <v>254424.87</v>
      </c>
      <c r="M557" s="181">
        <v>256286.58</v>
      </c>
      <c r="N557" s="181">
        <v>269143.09000000003</v>
      </c>
      <c r="O557" s="181">
        <v>285847.94</v>
      </c>
      <c r="P557" s="181">
        <v>295365.86</v>
      </c>
      <c r="Q557" s="181">
        <v>319087.7</v>
      </c>
      <c r="R557" s="181">
        <v>1511966.48</v>
      </c>
      <c r="S557" s="181">
        <v>3876151.89</v>
      </c>
      <c r="T557" s="181">
        <v>4309544.25</v>
      </c>
      <c r="U557" s="181"/>
      <c r="V557" s="181">
        <f t="shared" si="614"/>
        <v>842592.94666666666</v>
      </c>
      <c r="W557" s="207"/>
      <c r="X557" s="408"/>
      <c r="Y557" s="409">
        <f t="shared" ref="Y557:AA601" si="644">IF($D557=Y$5,$T557,0)</f>
        <v>4309544.25</v>
      </c>
      <c r="Z557" s="410">
        <f t="shared" si="644"/>
        <v>0</v>
      </c>
      <c r="AA557" s="410">
        <f t="shared" si="644"/>
        <v>0</v>
      </c>
      <c r="AB557" s="411">
        <f t="shared" si="616"/>
        <v>0</v>
      </c>
      <c r="AC557" s="412">
        <f t="shared" si="617"/>
        <v>0</v>
      </c>
      <c r="AD557" s="410">
        <f t="shared" si="640"/>
        <v>0</v>
      </c>
      <c r="AE557" s="413">
        <f t="shared" si="624"/>
        <v>0</v>
      </c>
      <c r="AF557" s="411">
        <f t="shared" si="625"/>
        <v>0</v>
      </c>
      <c r="AG557" s="414">
        <f t="shared" si="618"/>
        <v>0</v>
      </c>
      <c r="AH557" s="412">
        <f t="shared" si="619"/>
        <v>0</v>
      </c>
      <c r="AI557" s="415">
        <f t="shared" si="628"/>
        <v>842592.94666666666</v>
      </c>
      <c r="AJ557" s="410">
        <f t="shared" si="628"/>
        <v>0</v>
      </c>
      <c r="AK557" s="410">
        <f t="shared" si="628"/>
        <v>0</v>
      </c>
      <c r="AL557" s="411">
        <f t="shared" si="620"/>
        <v>0</v>
      </c>
      <c r="AM557" s="412">
        <f t="shared" si="621"/>
        <v>0</v>
      </c>
      <c r="AN557" s="410">
        <f t="shared" si="626"/>
        <v>0</v>
      </c>
      <c r="AO557" s="410">
        <f t="shared" si="627"/>
        <v>0</v>
      </c>
      <c r="AP557" s="410">
        <f t="shared" si="622"/>
        <v>0</v>
      </c>
      <c r="AQ557" s="414">
        <f t="shared" ref="AQ557:AQ558" si="645">SUM(AN557:AP557)</f>
        <v>0</v>
      </c>
      <c r="AR557" s="412">
        <f t="shared" si="623"/>
        <v>0</v>
      </c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 s="7"/>
      <c r="BH557" s="7"/>
      <c r="BI557" s="7"/>
      <c r="BJ557" s="7"/>
      <c r="BK557" s="7"/>
      <c r="BL557" s="7"/>
      <c r="BN557" s="74"/>
    </row>
    <row r="558" spans="1:66" s="16" customFormat="1" ht="12" customHeight="1" x14ac:dyDescent="0.25">
      <c r="A558" s="189">
        <v>18609911</v>
      </c>
      <c r="B558" s="197" t="str">
        <f t="shared" si="630"/>
        <v>18609911</v>
      </c>
      <c r="C558" s="178" t="s">
        <v>1270</v>
      </c>
      <c r="D558" s="179" t="s">
        <v>158</v>
      </c>
      <c r="E558" s="179"/>
      <c r="F558" s="185">
        <v>44029</v>
      </c>
      <c r="G558" s="179"/>
      <c r="H558" s="181"/>
      <c r="I558" s="181">
        <v>-3021531.47</v>
      </c>
      <c r="J558" s="181">
        <v>-4028708.63</v>
      </c>
      <c r="K558" s="181">
        <v>-5035885.79</v>
      </c>
      <c r="L558" s="181">
        <v>-5490739.9900000002</v>
      </c>
      <c r="M558" s="181">
        <v>-5490739.9900000002</v>
      </c>
      <c r="N558" s="181">
        <v>-5490739.9900000002</v>
      </c>
      <c r="O558" s="181">
        <v>-5490739.9900000002</v>
      </c>
      <c r="P558" s="181">
        <v>-5490739.9900000002</v>
      </c>
      <c r="Q558" s="181">
        <v>-5490739.9900000002</v>
      </c>
      <c r="R558" s="181">
        <v>-5490739.9900000002</v>
      </c>
      <c r="S558" s="181">
        <v>-5490739.9900000002</v>
      </c>
      <c r="T558" s="181">
        <v>-5490739.9900000002</v>
      </c>
      <c r="U558" s="181"/>
      <c r="V558" s="181">
        <f t="shared" si="614"/>
        <v>-4896451.3170833346</v>
      </c>
      <c r="W558" s="204"/>
      <c r="X558" s="408"/>
      <c r="Y558" s="409">
        <f t="shared" si="644"/>
        <v>0</v>
      </c>
      <c r="Z558" s="410">
        <f t="shared" si="644"/>
        <v>0</v>
      </c>
      <c r="AA558" s="410">
        <f t="shared" si="644"/>
        <v>0</v>
      </c>
      <c r="AB558" s="411">
        <f t="shared" si="616"/>
        <v>-5490739.9900000002</v>
      </c>
      <c r="AC558" s="412">
        <f t="shared" si="617"/>
        <v>0</v>
      </c>
      <c r="AD558" s="410">
        <f t="shared" si="640"/>
        <v>0</v>
      </c>
      <c r="AE558" s="413">
        <f t="shared" si="624"/>
        <v>0</v>
      </c>
      <c r="AF558" s="411">
        <f t="shared" si="625"/>
        <v>-5490739.9900000002</v>
      </c>
      <c r="AG558" s="414">
        <f t="shared" si="618"/>
        <v>-5490739.9900000002</v>
      </c>
      <c r="AH558" s="412">
        <f t="shared" si="619"/>
        <v>0</v>
      </c>
      <c r="AI558" s="415">
        <f t="shared" si="628"/>
        <v>0</v>
      </c>
      <c r="AJ558" s="410">
        <f t="shared" si="628"/>
        <v>0</v>
      </c>
      <c r="AK558" s="410">
        <f t="shared" si="628"/>
        <v>0</v>
      </c>
      <c r="AL558" s="411">
        <f t="shared" si="620"/>
        <v>-4896451.3170833346</v>
      </c>
      <c r="AM558" s="412">
        <f t="shared" si="621"/>
        <v>0</v>
      </c>
      <c r="AN558" s="410">
        <f t="shared" si="626"/>
        <v>0</v>
      </c>
      <c r="AO558" s="410">
        <f t="shared" si="627"/>
        <v>0</v>
      </c>
      <c r="AP558" s="410">
        <f t="shared" si="622"/>
        <v>-4896451.3170833346</v>
      </c>
      <c r="AQ558" s="414">
        <f t="shared" si="645"/>
        <v>-4896451.3170833346</v>
      </c>
      <c r="AR558" s="412">
        <f t="shared" si="623"/>
        <v>0</v>
      </c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 s="7"/>
      <c r="BH558" s="7"/>
      <c r="BI558" s="7"/>
      <c r="BJ558" s="7"/>
      <c r="BK558" s="7"/>
      <c r="BL558" s="7"/>
      <c r="BN558" s="74"/>
    </row>
    <row r="559" spans="1:66" s="16" customFormat="1" ht="12" customHeight="1" x14ac:dyDescent="0.25">
      <c r="A559" s="189">
        <v>18609921</v>
      </c>
      <c r="B559" s="197" t="str">
        <f t="shared" si="630"/>
        <v>18609921</v>
      </c>
      <c r="C559" s="178" t="s">
        <v>1396</v>
      </c>
      <c r="D559" s="179" t="s">
        <v>865</v>
      </c>
      <c r="E559" s="179"/>
      <c r="F559" s="185">
        <v>44213</v>
      </c>
      <c r="G559" s="179"/>
      <c r="H559" s="181"/>
      <c r="I559" s="181"/>
      <c r="J559" s="181"/>
      <c r="K559" s="181"/>
      <c r="L559" s="181"/>
      <c r="M559" s="181"/>
      <c r="N559" s="181"/>
      <c r="O559" s="181">
        <v>173494.08</v>
      </c>
      <c r="P559" s="181">
        <v>370113.4</v>
      </c>
      <c r="Q559" s="181">
        <v>662028.56000000006</v>
      </c>
      <c r="R559" s="181">
        <v>988448.2</v>
      </c>
      <c r="S559" s="181">
        <v>1188942.04</v>
      </c>
      <c r="T559" s="181">
        <v>1518128.21</v>
      </c>
      <c r="U559" s="181"/>
      <c r="V559" s="181">
        <f t="shared" ref="V559" si="646">(H559+T559+SUM(I559:S559)*2)/24</f>
        <v>345174.19875000004</v>
      </c>
      <c r="W559" s="204" t="s">
        <v>1420</v>
      </c>
      <c r="X559" s="408"/>
      <c r="Y559" s="409">
        <f t="shared" si="644"/>
        <v>0</v>
      </c>
      <c r="Z559" s="410">
        <f t="shared" si="644"/>
        <v>0</v>
      </c>
      <c r="AA559" s="410">
        <f t="shared" si="644"/>
        <v>0</v>
      </c>
      <c r="AB559" s="411">
        <f t="shared" ref="AB559" si="647">T559-SUM(Y559:AA559)</f>
        <v>1518128.21</v>
      </c>
      <c r="AC559" s="412">
        <f t="shared" ref="AC559" si="648">T559-SUM(Y559:AA559)-AB559</f>
        <v>0</v>
      </c>
      <c r="AD559" s="410">
        <f t="shared" si="640"/>
        <v>1518128.21</v>
      </c>
      <c r="AE559" s="413">
        <f t="shared" si="624"/>
        <v>0</v>
      </c>
      <c r="AF559" s="411">
        <f t="shared" si="625"/>
        <v>0</v>
      </c>
      <c r="AG559" s="414">
        <f t="shared" ref="AG559" si="649">SUM(AD559:AF559)</f>
        <v>1518128.21</v>
      </c>
      <c r="AH559" s="412">
        <f t="shared" ref="AH559" si="650">AG559-AB559</f>
        <v>0</v>
      </c>
      <c r="AI559" s="415">
        <f t="shared" si="628"/>
        <v>0</v>
      </c>
      <c r="AJ559" s="410">
        <f t="shared" si="628"/>
        <v>0</v>
      </c>
      <c r="AK559" s="410">
        <f t="shared" si="628"/>
        <v>0</v>
      </c>
      <c r="AL559" s="411">
        <f t="shared" ref="AL559" si="651">V559-SUM(AI559:AK559)</f>
        <v>345174.19875000004</v>
      </c>
      <c r="AM559" s="412">
        <f t="shared" ref="AM559" si="652">V559-SUM(AI559:AK559)-AL559</f>
        <v>0</v>
      </c>
      <c r="AN559" s="410">
        <f t="shared" si="626"/>
        <v>345174.19875000004</v>
      </c>
      <c r="AO559" s="410">
        <f t="shared" si="627"/>
        <v>0</v>
      </c>
      <c r="AP559" s="410">
        <f t="shared" si="622"/>
        <v>0</v>
      </c>
      <c r="AQ559" s="414">
        <f t="shared" ref="AQ559" si="653">SUM(AN559:AP559)</f>
        <v>345174.19875000004</v>
      </c>
      <c r="AR559" s="412">
        <f t="shared" ref="AR559" si="654">AQ559-AL559</f>
        <v>0</v>
      </c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 s="7"/>
      <c r="BH559" s="7"/>
      <c r="BI559" s="7"/>
      <c r="BJ559" s="7"/>
      <c r="BK559" s="7"/>
      <c r="BL559" s="7"/>
      <c r="BN559" s="74"/>
    </row>
    <row r="560" spans="1:66" s="16" customFormat="1" ht="12" customHeight="1" x14ac:dyDescent="0.25">
      <c r="A560" s="189">
        <v>18610001</v>
      </c>
      <c r="B560" s="197" t="str">
        <f t="shared" si="630"/>
        <v>18610001</v>
      </c>
      <c r="C560" s="178" t="s">
        <v>1182</v>
      </c>
      <c r="D560" s="179" t="s">
        <v>1276</v>
      </c>
      <c r="E560" s="179"/>
      <c r="F560" s="185">
        <v>43647</v>
      </c>
      <c r="G560" s="179"/>
      <c r="H560" s="181">
        <v>57293.96</v>
      </c>
      <c r="I560" s="181">
        <v>57293.96</v>
      </c>
      <c r="J560" s="181">
        <v>53237.58</v>
      </c>
      <c r="K560" s="181">
        <v>17904.7</v>
      </c>
      <c r="L560" s="181">
        <v>17904.7</v>
      </c>
      <c r="M560" s="181">
        <v>17904.7</v>
      </c>
      <c r="N560" s="181">
        <v>17904.7</v>
      </c>
      <c r="O560" s="181">
        <v>17904.7</v>
      </c>
      <c r="P560" s="181">
        <v>17904.7</v>
      </c>
      <c r="Q560" s="181">
        <v>17904.7</v>
      </c>
      <c r="R560" s="181">
        <v>17904.7</v>
      </c>
      <c r="S560" s="181">
        <v>17904.7</v>
      </c>
      <c r="T560" s="181">
        <v>17904.7</v>
      </c>
      <c r="U560" s="181"/>
      <c r="V560" s="181">
        <f t="shared" si="614"/>
        <v>25772.764166666675</v>
      </c>
      <c r="W560" s="207"/>
      <c r="X560" s="408"/>
      <c r="Y560" s="409">
        <f t="shared" si="644"/>
        <v>17904.7</v>
      </c>
      <c r="Z560" s="410">
        <f t="shared" si="644"/>
        <v>0</v>
      </c>
      <c r="AA560" s="410">
        <f t="shared" si="644"/>
        <v>0</v>
      </c>
      <c r="AB560" s="411">
        <f t="shared" si="616"/>
        <v>0</v>
      </c>
      <c r="AC560" s="412">
        <f t="shared" si="617"/>
        <v>0</v>
      </c>
      <c r="AD560" s="410">
        <f t="shared" si="640"/>
        <v>0</v>
      </c>
      <c r="AE560" s="413">
        <f t="shared" si="624"/>
        <v>0</v>
      </c>
      <c r="AF560" s="411">
        <f t="shared" si="625"/>
        <v>0</v>
      </c>
      <c r="AG560" s="414">
        <f t="shared" si="618"/>
        <v>0</v>
      </c>
      <c r="AH560" s="412">
        <f t="shared" si="619"/>
        <v>0</v>
      </c>
      <c r="AI560" s="415">
        <f t="shared" si="628"/>
        <v>25772.764166666675</v>
      </c>
      <c r="AJ560" s="410">
        <f t="shared" si="628"/>
        <v>0</v>
      </c>
      <c r="AK560" s="410">
        <f t="shared" si="628"/>
        <v>0</v>
      </c>
      <c r="AL560" s="411">
        <f t="shared" si="620"/>
        <v>0</v>
      </c>
      <c r="AM560" s="412">
        <f t="shared" si="621"/>
        <v>0</v>
      </c>
      <c r="AN560" s="410">
        <f t="shared" si="626"/>
        <v>0</v>
      </c>
      <c r="AO560" s="410">
        <f t="shared" si="627"/>
        <v>0</v>
      </c>
      <c r="AP560" s="410">
        <f t="shared" si="622"/>
        <v>0</v>
      </c>
      <c r="AQ560" s="414">
        <f t="shared" ref="AQ560" si="655">SUM(AN560:AP560)</f>
        <v>0</v>
      </c>
      <c r="AR560" s="412">
        <f t="shared" si="623"/>
        <v>0</v>
      </c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 s="7"/>
      <c r="BH560" s="7"/>
      <c r="BI560" s="7"/>
      <c r="BJ560" s="7"/>
      <c r="BK560" s="7"/>
      <c r="BL560" s="7"/>
      <c r="BN560" s="74"/>
    </row>
    <row r="561" spans="1:66" s="16" customFormat="1" ht="12" customHeight="1" x14ac:dyDescent="0.25">
      <c r="A561" s="189">
        <v>18610011</v>
      </c>
      <c r="B561" s="197" t="str">
        <f t="shared" si="630"/>
        <v>18610011</v>
      </c>
      <c r="C561" s="178" t="s">
        <v>1159</v>
      </c>
      <c r="D561" s="179" t="s">
        <v>158</v>
      </c>
      <c r="E561" s="179"/>
      <c r="F561" s="185">
        <v>43586</v>
      </c>
      <c r="G561" s="179"/>
      <c r="H561" s="181">
        <v>70543.87</v>
      </c>
      <c r="I561" s="181">
        <v>70543.87</v>
      </c>
      <c r="J561" s="181">
        <v>70543.87</v>
      </c>
      <c r="K561" s="181">
        <v>139389.26</v>
      </c>
      <c r="L561" s="181">
        <v>139389.26</v>
      </c>
      <c r="M561" s="181">
        <v>139389.26</v>
      </c>
      <c r="N561" s="181">
        <v>100000</v>
      </c>
      <c r="O561" s="181">
        <v>100000</v>
      </c>
      <c r="P561" s="181">
        <v>100000</v>
      </c>
      <c r="Q561" s="181">
        <v>100000</v>
      </c>
      <c r="R561" s="181">
        <v>100000</v>
      </c>
      <c r="S561" s="181">
        <v>100000</v>
      </c>
      <c r="T561" s="181">
        <v>100000</v>
      </c>
      <c r="U561" s="181"/>
      <c r="V561" s="181">
        <f t="shared" si="614"/>
        <v>103710.62125000001</v>
      </c>
      <c r="W561" s="207"/>
      <c r="X561" s="408"/>
      <c r="Y561" s="409">
        <f t="shared" si="644"/>
        <v>0</v>
      </c>
      <c r="Z561" s="410">
        <f t="shared" si="644"/>
        <v>0</v>
      </c>
      <c r="AA561" s="410">
        <f t="shared" si="644"/>
        <v>0</v>
      </c>
      <c r="AB561" s="411">
        <f t="shared" si="616"/>
        <v>100000</v>
      </c>
      <c r="AC561" s="412">
        <f t="shared" si="617"/>
        <v>0</v>
      </c>
      <c r="AD561" s="410">
        <f t="shared" si="640"/>
        <v>0</v>
      </c>
      <c r="AE561" s="413">
        <f t="shared" si="624"/>
        <v>0</v>
      </c>
      <c r="AF561" s="411">
        <f t="shared" si="625"/>
        <v>100000</v>
      </c>
      <c r="AG561" s="414">
        <f t="shared" si="618"/>
        <v>100000</v>
      </c>
      <c r="AH561" s="412">
        <f t="shared" si="619"/>
        <v>0</v>
      </c>
      <c r="AI561" s="415">
        <f t="shared" si="628"/>
        <v>0</v>
      </c>
      <c r="AJ561" s="410">
        <f t="shared" si="628"/>
        <v>0</v>
      </c>
      <c r="AK561" s="410">
        <f t="shared" si="628"/>
        <v>0</v>
      </c>
      <c r="AL561" s="411">
        <f t="shared" si="620"/>
        <v>103710.62125000001</v>
      </c>
      <c r="AM561" s="412">
        <f t="shared" si="621"/>
        <v>0</v>
      </c>
      <c r="AN561" s="410">
        <f t="shared" si="626"/>
        <v>0</v>
      </c>
      <c r="AO561" s="410">
        <f t="shared" si="627"/>
        <v>0</v>
      </c>
      <c r="AP561" s="410">
        <f t="shared" si="622"/>
        <v>103710.62125000001</v>
      </c>
      <c r="AQ561" s="414">
        <f t="shared" ref="AQ561" si="656">SUM(AN561:AP561)</f>
        <v>103710.62125000001</v>
      </c>
      <c r="AR561" s="412">
        <f t="shared" si="623"/>
        <v>0</v>
      </c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 s="7"/>
      <c r="BH561" s="7"/>
      <c r="BI561" s="7"/>
      <c r="BJ561" s="7"/>
      <c r="BK561" s="7"/>
      <c r="BL561" s="7"/>
      <c r="BN561" s="74"/>
    </row>
    <row r="562" spans="1:66" s="16" customFormat="1" ht="12" customHeight="1" x14ac:dyDescent="0.25">
      <c r="A562" s="189">
        <v>18610021</v>
      </c>
      <c r="B562" s="197" t="str">
        <f t="shared" si="630"/>
        <v>18610021</v>
      </c>
      <c r="C562" s="178" t="s">
        <v>1213</v>
      </c>
      <c r="D562" s="179" t="s">
        <v>158</v>
      </c>
      <c r="E562" s="179"/>
      <c r="F562" s="185">
        <v>43800</v>
      </c>
      <c r="G562" s="179"/>
      <c r="H562" s="181">
        <v>2651.65</v>
      </c>
      <c r="I562" s="181">
        <v>2651.65</v>
      </c>
      <c r="J562" s="181">
        <v>2651.65</v>
      </c>
      <c r="K562" s="181">
        <v>2651.65</v>
      </c>
      <c r="L562" s="181">
        <v>2651.65</v>
      </c>
      <c r="M562" s="181">
        <v>2651.65</v>
      </c>
      <c r="N562" s="181">
        <v>-1269.22</v>
      </c>
      <c r="O562" s="181">
        <v>-1269.22</v>
      </c>
      <c r="P562" s="181">
        <v>-1269.22</v>
      </c>
      <c r="Q562" s="181">
        <v>-1269.22</v>
      </c>
      <c r="R562" s="181">
        <v>-1269.22</v>
      </c>
      <c r="S562" s="181">
        <v>-1269.22</v>
      </c>
      <c r="T562" s="181">
        <v>-1269.22</v>
      </c>
      <c r="U562" s="181"/>
      <c r="V562" s="181">
        <f t="shared" si="614"/>
        <v>527.84541666666678</v>
      </c>
      <c r="W562" s="207"/>
      <c r="X562" s="408"/>
      <c r="Y562" s="409">
        <f t="shared" si="644"/>
        <v>0</v>
      </c>
      <c r="Z562" s="410">
        <f t="shared" si="644"/>
        <v>0</v>
      </c>
      <c r="AA562" s="410">
        <f t="shared" si="644"/>
        <v>0</v>
      </c>
      <c r="AB562" s="411">
        <f t="shared" si="616"/>
        <v>-1269.22</v>
      </c>
      <c r="AC562" s="412">
        <f t="shared" si="617"/>
        <v>0</v>
      </c>
      <c r="AD562" s="410">
        <f t="shared" si="640"/>
        <v>0</v>
      </c>
      <c r="AE562" s="413">
        <f t="shared" si="624"/>
        <v>0</v>
      </c>
      <c r="AF562" s="411">
        <f t="shared" si="625"/>
        <v>-1269.22</v>
      </c>
      <c r="AG562" s="414">
        <f t="shared" si="618"/>
        <v>-1269.22</v>
      </c>
      <c r="AH562" s="412">
        <f t="shared" si="619"/>
        <v>0</v>
      </c>
      <c r="AI562" s="415">
        <f t="shared" si="628"/>
        <v>0</v>
      </c>
      <c r="AJ562" s="410">
        <f t="shared" si="628"/>
        <v>0</v>
      </c>
      <c r="AK562" s="410">
        <f t="shared" si="628"/>
        <v>0</v>
      </c>
      <c r="AL562" s="411">
        <f t="shared" si="620"/>
        <v>527.84541666666678</v>
      </c>
      <c r="AM562" s="412">
        <f t="shared" si="621"/>
        <v>0</v>
      </c>
      <c r="AN562" s="410">
        <f t="shared" si="626"/>
        <v>0</v>
      </c>
      <c r="AO562" s="410">
        <f t="shared" si="627"/>
        <v>0</v>
      </c>
      <c r="AP562" s="410">
        <f t="shared" si="622"/>
        <v>527.84541666666678</v>
      </c>
      <c r="AQ562" s="414">
        <f t="shared" ref="AQ562:AQ563" si="657">SUM(AN562:AP562)</f>
        <v>527.84541666666678</v>
      </c>
      <c r="AR562" s="412">
        <f t="shared" si="623"/>
        <v>0</v>
      </c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 s="7"/>
      <c r="BH562" s="7"/>
      <c r="BI562" s="7"/>
      <c r="BJ562" s="7"/>
      <c r="BK562" s="7"/>
      <c r="BL562" s="7"/>
      <c r="BN562" s="74"/>
    </row>
    <row r="563" spans="1:66" s="16" customFormat="1" ht="12" customHeight="1" x14ac:dyDescent="0.25">
      <c r="A563" s="189">
        <v>18610031</v>
      </c>
      <c r="B563" s="197" t="str">
        <f t="shared" si="630"/>
        <v>18610031</v>
      </c>
      <c r="C563" s="178" t="s">
        <v>1202</v>
      </c>
      <c r="D563" s="179" t="s">
        <v>1276</v>
      </c>
      <c r="E563" s="179"/>
      <c r="F563" s="185">
        <v>43770</v>
      </c>
      <c r="G563" s="179"/>
      <c r="H563" s="181">
        <v>127348.35</v>
      </c>
      <c r="I563" s="181">
        <v>127348.35</v>
      </c>
      <c r="J563" s="181">
        <v>127348.35</v>
      </c>
      <c r="K563" s="181">
        <v>127348.35</v>
      </c>
      <c r="L563" s="181">
        <v>127348.35</v>
      </c>
      <c r="M563" s="181">
        <v>131269.22</v>
      </c>
      <c r="N563" s="181">
        <v>131269.22</v>
      </c>
      <c r="O563" s="181">
        <v>131269.22</v>
      </c>
      <c r="P563" s="181">
        <v>131269.22</v>
      </c>
      <c r="Q563" s="181">
        <v>131269.22</v>
      </c>
      <c r="R563" s="181">
        <v>131269.22</v>
      </c>
      <c r="S563" s="181">
        <v>131269.22</v>
      </c>
      <c r="T563" s="181">
        <v>131269.22</v>
      </c>
      <c r="U563" s="181"/>
      <c r="V563" s="181">
        <f t="shared" si="614"/>
        <v>129798.89374999999</v>
      </c>
      <c r="W563" s="207"/>
      <c r="X563" s="408"/>
      <c r="Y563" s="409">
        <f t="shared" si="644"/>
        <v>131269.22</v>
      </c>
      <c r="Z563" s="410">
        <f t="shared" si="644"/>
        <v>0</v>
      </c>
      <c r="AA563" s="410">
        <f t="shared" si="644"/>
        <v>0</v>
      </c>
      <c r="AB563" s="411">
        <f t="shared" si="616"/>
        <v>0</v>
      </c>
      <c r="AC563" s="412">
        <f t="shared" si="617"/>
        <v>0</v>
      </c>
      <c r="AD563" s="410">
        <f t="shared" si="640"/>
        <v>0</v>
      </c>
      <c r="AE563" s="413">
        <f t="shared" si="624"/>
        <v>0</v>
      </c>
      <c r="AF563" s="411">
        <f t="shared" si="625"/>
        <v>0</v>
      </c>
      <c r="AG563" s="414">
        <f t="shared" si="618"/>
        <v>0</v>
      </c>
      <c r="AH563" s="412">
        <f t="shared" si="619"/>
        <v>0</v>
      </c>
      <c r="AI563" s="415">
        <f t="shared" si="628"/>
        <v>129798.89374999999</v>
      </c>
      <c r="AJ563" s="410">
        <f t="shared" si="628"/>
        <v>0</v>
      </c>
      <c r="AK563" s="410">
        <f t="shared" si="628"/>
        <v>0</v>
      </c>
      <c r="AL563" s="411">
        <f t="shared" si="620"/>
        <v>0</v>
      </c>
      <c r="AM563" s="412">
        <f t="shared" si="621"/>
        <v>0</v>
      </c>
      <c r="AN563" s="410">
        <f t="shared" si="626"/>
        <v>0</v>
      </c>
      <c r="AO563" s="410">
        <f t="shared" si="627"/>
        <v>0</v>
      </c>
      <c r="AP563" s="410">
        <f t="shared" si="622"/>
        <v>0</v>
      </c>
      <c r="AQ563" s="414">
        <f t="shared" si="657"/>
        <v>0</v>
      </c>
      <c r="AR563" s="412">
        <f t="shared" si="623"/>
        <v>0</v>
      </c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 s="7"/>
      <c r="BH563" s="7"/>
      <c r="BI563" s="7"/>
      <c r="BJ563" s="7"/>
      <c r="BK563" s="7"/>
      <c r="BL563" s="7"/>
      <c r="BN563" s="74"/>
    </row>
    <row r="564" spans="1:66" s="16" customFormat="1" ht="12" customHeight="1" x14ac:dyDescent="0.25">
      <c r="A564" s="189">
        <v>18610041</v>
      </c>
      <c r="B564" s="197" t="str">
        <f t="shared" si="630"/>
        <v>18610041</v>
      </c>
      <c r="C564" s="178" t="s">
        <v>1292</v>
      </c>
      <c r="D564" s="179" t="s">
        <v>158</v>
      </c>
      <c r="E564" s="179"/>
      <c r="F564" s="185">
        <v>44075</v>
      </c>
      <c r="G564" s="179"/>
      <c r="H564" s="181"/>
      <c r="I564" s="181"/>
      <c r="J564" s="181"/>
      <c r="K564" s="181">
        <v>23496000</v>
      </c>
      <c r="L564" s="181">
        <v>23496000</v>
      </c>
      <c r="M564" s="181">
        <v>23496000</v>
      </c>
      <c r="N564" s="181">
        <v>39002500</v>
      </c>
      <c r="O564" s="181">
        <v>39002500</v>
      </c>
      <c r="P564" s="181">
        <v>39002500</v>
      </c>
      <c r="Q564" s="181">
        <v>39002500</v>
      </c>
      <c r="R564" s="181">
        <v>39002500</v>
      </c>
      <c r="S564" s="181">
        <v>39002500</v>
      </c>
      <c r="T564" s="181">
        <v>39002500</v>
      </c>
      <c r="U564" s="181"/>
      <c r="V564" s="181">
        <f t="shared" ref="V564" si="658">(H564+T564+SUM(I564:S564)*2)/24</f>
        <v>27000354.166666668</v>
      </c>
      <c r="W564" s="207"/>
      <c r="X564" s="408"/>
      <c r="Y564" s="409">
        <f t="shared" si="644"/>
        <v>0</v>
      </c>
      <c r="Z564" s="410">
        <f t="shared" si="644"/>
        <v>0</v>
      </c>
      <c r="AA564" s="410">
        <f t="shared" si="644"/>
        <v>0</v>
      </c>
      <c r="AB564" s="411">
        <f t="shared" ref="AB564" si="659">T564-SUM(Y564:AA564)</f>
        <v>39002500</v>
      </c>
      <c r="AC564" s="412">
        <f t="shared" ref="AC564" si="660">T564-SUM(Y564:AA564)-AB564</f>
        <v>0</v>
      </c>
      <c r="AD564" s="410">
        <f t="shared" si="640"/>
        <v>0</v>
      </c>
      <c r="AE564" s="413">
        <f t="shared" si="624"/>
        <v>0</v>
      </c>
      <c r="AF564" s="411">
        <f t="shared" si="625"/>
        <v>39002500</v>
      </c>
      <c r="AG564" s="414">
        <f t="shared" ref="AG564" si="661">SUM(AD564:AF564)</f>
        <v>39002500</v>
      </c>
      <c r="AH564" s="412">
        <f t="shared" ref="AH564" si="662">AG564-AB564</f>
        <v>0</v>
      </c>
      <c r="AI564" s="415">
        <f t="shared" si="628"/>
        <v>0</v>
      </c>
      <c r="AJ564" s="410">
        <f t="shared" si="628"/>
        <v>0</v>
      </c>
      <c r="AK564" s="410">
        <f t="shared" si="628"/>
        <v>0</v>
      </c>
      <c r="AL564" s="411">
        <f t="shared" ref="AL564" si="663">V564-SUM(AI564:AK564)</f>
        <v>27000354.166666668</v>
      </c>
      <c r="AM564" s="412">
        <f t="shared" ref="AM564" si="664">V564-SUM(AI564:AK564)-AL564</f>
        <v>0</v>
      </c>
      <c r="AN564" s="410">
        <f t="shared" si="626"/>
        <v>0</v>
      </c>
      <c r="AO564" s="410">
        <f t="shared" si="627"/>
        <v>0</v>
      </c>
      <c r="AP564" s="410">
        <f t="shared" si="622"/>
        <v>27000354.166666668</v>
      </c>
      <c r="AQ564" s="414">
        <f t="shared" ref="AQ564" si="665">SUM(AN564:AP564)</f>
        <v>27000354.166666668</v>
      </c>
      <c r="AR564" s="412">
        <f t="shared" ref="AR564" si="666">AQ564-AL564</f>
        <v>0</v>
      </c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 s="7"/>
      <c r="BH564" s="7"/>
      <c r="BI564" s="7"/>
      <c r="BJ564" s="7"/>
      <c r="BK564" s="7"/>
      <c r="BL564" s="7"/>
      <c r="BN564" s="74"/>
    </row>
    <row r="565" spans="1:66" s="16" customFormat="1" ht="12" customHeight="1" x14ac:dyDescent="0.25">
      <c r="A565" s="189">
        <v>18610051</v>
      </c>
      <c r="B565" s="197" t="str">
        <f t="shared" ref="B565:B568" si="667">TEXT(A565,"##")</f>
        <v>18610051</v>
      </c>
      <c r="C565" s="178" t="s">
        <v>1281</v>
      </c>
      <c r="D565" s="179" t="s">
        <v>1276</v>
      </c>
      <c r="E565" s="179"/>
      <c r="F565" s="185">
        <v>44044</v>
      </c>
      <c r="G565" s="179"/>
      <c r="H565" s="181"/>
      <c r="I565" s="181"/>
      <c r="J565" s="181">
        <v>5713.76</v>
      </c>
      <c r="K565" s="181">
        <v>5810.53</v>
      </c>
      <c r="L565" s="181">
        <v>5810.53</v>
      </c>
      <c r="M565" s="181">
        <v>5810.53</v>
      </c>
      <c r="N565" s="181">
        <v>5810.53</v>
      </c>
      <c r="O565" s="181">
        <v>5810.53</v>
      </c>
      <c r="P565" s="181">
        <v>5810.53</v>
      </c>
      <c r="Q565" s="181">
        <v>5810.53</v>
      </c>
      <c r="R565" s="181">
        <v>5810.53</v>
      </c>
      <c r="S565" s="181">
        <v>5810.53</v>
      </c>
      <c r="T565" s="181">
        <v>5810.53</v>
      </c>
      <c r="U565" s="181"/>
      <c r="V565" s="181">
        <f t="shared" ref="V565" si="668">(H565+T565+SUM(I565:S565)*2)/24</f>
        <v>5076.1495833333329</v>
      </c>
      <c r="W565" s="207"/>
      <c r="X565" s="408"/>
      <c r="Y565" s="409">
        <f t="shared" si="644"/>
        <v>5810.53</v>
      </c>
      <c r="Z565" s="410">
        <f t="shared" si="644"/>
        <v>0</v>
      </c>
      <c r="AA565" s="410">
        <f t="shared" si="644"/>
        <v>0</v>
      </c>
      <c r="AB565" s="411">
        <f t="shared" ref="AB565" si="669">T565-SUM(Y565:AA565)</f>
        <v>0</v>
      </c>
      <c r="AC565" s="412">
        <f t="shared" ref="AC565" si="670">T565-SUM(Y565:AA565)-AB565</f>
        <v>0</v>
      </c>
      <c r="AD565" s="410">
        <f t="shared" si="640"/>
        <v>0</v>
      </c>
      <c r="AE565" s="413">
        <f t="shared" si="624"/>
        <v>0</v>
      </c>
      <c r="AF565" s="411">
        <f t="shared" si="625"/>
        <v>0</v>
      </c>
      <c r="AG565" s="414">
        <f t="shared" ref="AG565" si="671">SUM(AD565:AF565)</f>
        <v>0</v>
      </c>
      <c r="AH565" s="412">
        <f t="shared" ref="AH565" si="672">AG565-AB565</f>
        <v>0</v>
      </c>
      <c r="AI565" s="415">
        <f t="shared" si="628"/>
        <v>5076.1495833333329</v>
      </c>
      <c r="AJ565" s="410">
        <f t="shared" si="628"/>
        <v>0</v>
      </c>
      <c r="AK565" s="410">
        <f t="shared" si="628"/>
        <v>0</v>
      </c>
      <c r="AL565" s="411">
        <f t="shared" ref="AL565" si="673">V565-SUM(AI565:AK565)</f>
        <v>0</v>
      </c>
      <c r="AM565" s="412">
        <f t="shared" ref="AM565" si="674">V565-SUM(AI565:AK565)-AL565</f>
        <v>0</v>
      </c>
      <c r="AN565" s="410">
        <f t="shared" si="626"/>
        <v>0</v>
      </c>
      <c r="AO565" s="410">
        <f t="shared" si="627"/>
        <v>0</v>
      </c>
      <c r="AP565" s="410">
        <f t="shared" si="622"/>
        <v>0</v>
      </c>
      <c r="AQ565" s="414">
        <f t="shared" ref="AQ565" si="675">SUM(AN565:AP565)</f>
        <v>0</v>
      </c>
      <c r="AR565" s="412">
        <f t="shared" ref="AR565" si="676">AQ565-AL565</f>
        <v>0</v>
      </c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 s="7"/>
      <c r="BH565" s="7"/>
      <c r="BI565" s="7"/>
      <c r="BJ565" s="7"/>
      <c r="BK565" s="7"/>
      <c r="BL565" s="7"/>
      <c r="BN565" s="74"/>
    </row>
    <row r="566" spans="1:66" s="16" customFormat="1" ht="12" customHeight="1" x14ac:dyDescent="0.25">
      <c r="A566" s="189">
        <v>18610061</v>
      </c>
      <c r="B566" s="197" t="str">
        <f t="shared" si="667"/>
        <v>18610061</v>
      </c>
      <c r="C566" s="178" t="s">
        <v>430</v>
      </c>
      <c r="D566" s="179" t="s">
        <v>158</v>
      </c>
      <c r="E566" s="179"/>
      <c r="F566" s="185">
        <v>44166</v>
      </c>
      <c r="G566" s="179"/>
      <c r="H566" s="181"/>
      <c r="I566" s="181"/>
      <c r="J566" s="181"/>
      <c r="K566" s="181"/>
      <c r="L566" s="181"/>
      <c r="M566" s="181"/>
      <c r="N566" s="181">
        <v>-3648.75</v>
      </c>
      <c r="O566" s="181">
        <v>-3648.75</v>
      </c>
      <c r="P566" s="181">
        <v>-3648.75</v>
      </c>
      <c r="Q566" s="181">
        <v>-3648.75</v>
      </c>
      <c r="R566" s="181">
        <v>-3648.75</v>
      </c>
      <c r="S566" s="181">
        <v>-3648.75</v>
      </c>
      <c r="T566" s="181">
        <v>-3648.75</v>
      </c>
      <c r="U566" s="181"/>
      <c r="V566" s="181">
        <f t="shared" ref="V566:V568" si="677">(H566+T566+SUM(I566:S566)*2)/24</f>
        <v>-1976.40625</v>
      </c>
      <c r="W566" s="207"/>
      <c r="X566" s="408"/>
      <c r="Y566" s="409">
        <f t="shared" si="644"/>
        <v>0</v>
      </c>
      <c r="Z566" s="410">
        <f t="shared" si="644"/>
        <v>0</v>
      </c>
      <c r="AA566" s="410">
        <f t="shared" si="644"/>
        <v>0</v>
      </c>
      <c r="AB566" s="411">
        <f t="shared" ref="AB566:AB568" si="678">T566-SUM(Y566:AA566)</f>
        <v>-3648.75</v>
      </c>
      <c r="AC566" s="412">
        <f t="shared" ref="AC566:AC568" si="679">T566-SUM(Y566:AA566)-AB566</f>
        <v>0</v>
      </c>
      <c r="AD566" s="410">
        <f t="shared" si="640"/>
        <v>0</v>
      </c>
      <c r="AE566" s="413">
        <f t="shared" si="624"/>
        <v>0</v>
      </c>
      <c r="AF566" s="411">
        <f t="shared" si="625"/>
        <v>-3648.75</v>
      </c>
      <c r="AG566" s="414">
        <f t="shared" ref="AG566:AG568" si="680">SUM(AD566:AF566)</f>
        <v>-3648.75</v>
      </c>
      <c r="AH566" s="412">
        <f t="shared" ref="AH566:AH568" si="681">AG566-AB566</f>
        <v>0</v>
      </c>
      <c r="AI566" s="415">
        <f t="shared" si="628"/>
        <v>0</v>
      </c>
      <c r="AJ566" s="410">
        <f t="shared" si="628"/>
        <v>0</v>
      </c>
      <c r="AK566" s="410">
        <f t="shared" si="628"/>
        <v>0</v>
      </c>
      <c r="AL566" s="411">
        <f t="shared" ref="AL566:AL568" si="682">V566-SUM(AI566:AK566)</f>
        <v>-1976.40625</v>
      </c>
      <c r="AM566" s="412">
        <f t="shared" ref="AM566:AM568" si="683">V566-SUM(AI566:AK566)-AL566</f>
        <v>0</v>
      </c>
      <c r="AN566" s="410">
        <f t="shared" si="626"/>
        <v>0</v>
      </c>
      <c r="AO566" s="410">
        <f t="shared" si="627"/>
        <v>0</v>
      </c>
      <c r="AP566" s="410">
        <f t="shared" si="622"/>
        <v>-1976.40625</v>
      </c>
      <c r="AQ566" s="414">
        <f t="shared" ref="AQ566:AQ568" si="684">SUM(AN566:AP566)</f>
        <v>-1976.40625</v>
      </c>
      <c r="AR566" s="412">
        <f t="shared" ref="AR566:AR568" si="685">AQ566-AL566</f>
        <v>0</v>
      </c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 s="7"/>
      <c r="BH566" s="7"/>
      <c r="BI566" s="7"/>
      <c r="BJ566" s="7"/>
      <c r="BK566" s="7"/>
      <c r="BL566" s="7"/>
      <c r="BN566" s="74"/>
    </row>
    <row r="567" spans="1:66" s="16" customFormat="1" ht="12" customHeight="1" x14ac:dyDescent="0.25">
      <c r="A567" s="189">
        <v>18610071</v>
      </c>
      <c r="B567" s="197" t="str">
        <f t="shared" si="667"/>
        <v>18610071</v>
      </c>
      <c r="C567" s="178" t="s">
        <v>1212</v>
      </c>
      <c r="D567" s="179" t="s">
        <v>158</v>
      </c>
      <c r="E567" s="179"/>
      <c r="F567" s="185">
        <v>44166</v>
      </c>
      <c r="G567" s="179"/>
      <c r="H567" s="181"/>
      <c r="I567" s="181"/>
      <c r="J567" s="181"/>
      <c r="K567" s="181"/>
      <c r="L567" s="181"/>
      <c r="M567" s="181"/>
      <c r="N567" s="181">
        <v>100000</v>
      </c>
      <c r="O567" s="181">
        <v>100000</v>
      </c>
      <c r="P567" s="181">
        <v>100000</v>
      </c>
      <c r="Q567" s="181">
        <v>100000</v>
      </c>
      <c r="R567" s="181">
        <v>100000</v>
      </c>
      <c r="S567" s="181">
        <v>100000</v>
      </c>
      <c r="T567" s="181">
        <v>100000</v>
      </c>
      <c r="U567" s="181"/>
      <c r="V567" s="181">
        <f t="shared" si="677"/>
        <v>54166.666666666664</v>
      </c>
      <c r="W567" s="207"/>
      <c r="X567" s="408"/>
      <c r="Y567" s="409">
        <f t="shared" si="644"/>
        <v>0</v>
      </c>
      <c r="Z567" s="410">
        <f t="shared" si="644"/>
        <v>0</v>
      </c>
      <c r="AA567" s="410">
        <f t="shared" si="644"/>
        <v>0</v>
      </c>
      <c r="AB567" s="411">
        <f t="shared" si="678"/>
        <v>100000</v>
      </c>
      <c r="AC567" s="412">
        <f t="shared" si="679"/>
        <v>0</v>
      </c>
      <c r="AD567" s="410">
        <f t="shared" si="640"/>
        <v>0</v>
      </c>
      <c r="AE567" s="413">
        <f t="shared" si="624"/>
        <v>0</v>
      </c>
      <c r="AF567" s="411">
        <f t="shared" si="625"/>
        <v>100000</v>
      </c>
      <c r="AG567" s="414">
        <f t="shared" si="680"/>
        <v>100000</v>
      </c>
      <c r="AH567" s="412">
        <f t="shared" si="681"/>
        <v>0</v>
      </c>
      <c r="AI567" s="415">
        <f t="shared" si="628"/>
        <v>0</v>
      </c>
      <c r="AJ567" s="410">
        <f t="shared" si="628"/>
        <v>0</v>
      </c>
      <c r="AK567" s="410">
        <f t="shared" si="628"/>
        <v>0</v>
      </c>
      <c r="AL567" s="411">
        <f t="shared" si="682"/>
        <v>54166.666666666664</v>
      </c>
      <c r="AM567" s="412">
        <f t="shared" si="683"/>
        <v>0</v>
      </c>
      <c r="AN567" s="410">
        <f t="shared" si="626"/>
        <v>0</v>
      </c>
      <c r="AO567" s="410">
        <f t="shared" si="627"/>
        <v>0</v>
      </c>
      <c r="AP567" s="410">
        <f t="shared" si="622"/>
        <v>54166.666666666664</v>
      </c>
      <c r="AQ567" s="414">
        <f t="shared" si="684"/>
        <v>54166.666666666664</v>
      </c>
      <c r="AR567" s="412">
        <f t="shared" si="685"/>
        <v>0</v>
      </c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 s="7"/>
      <c r="BH567" s="7"/>
      <c r="BI567" s="7"/>
      <c r="BJ567" s="7"/>
      <c r="BK567" s="7"/>
      <c r="BL567" s="7"/>
      <c r="BN567" s="74"/>
    </row>
    <row r="568" spans="1:66" s="16" customFormat="1" ht="12" customHeight="1" x14ac:dyDescent="0.25">
      <c r="A568" s="189">
        <v>18610081</v>
      </c>
      <c r="B568" s="197" t="str">
        <f t="shared" si="667"/>
        <v>18610081</v>
      </c>
      <c r="C568" s="178" t="s">
        <v>1158</v>
      </c>
      <c r="D568" s="179" t="s">
        <v>1276</v>
      </c>
      <c r="E568" s="179"/>
      <c r="F568" s="185">
        <v>44166</v>
      </c>
      <c r="G568" s="179"/>
      <c r="H568" s="181"/>
      <c r="I568" s="181"/>
      <c r="J568" s="181"/>
      <c r="K568" s="181"/>
      <c r="L568" s="181"/>
      <c r="M568" s="181"/>
      <c r="N568" s="181">
        <v>99931.95</v>
      </c>
      <c r="O568" s="181">
        <v>99931.95</v>
      </c>
      <c r="P568" s="181">
        <v>99931.95</v>
      </c>
      <c r="Q568" s="181">
        <v>99931.95</v>
      </c>
      <c r="R568" s="181">
        <v>99931.95</v>
      </c>
      <c r="S568" s="181">
        <v>99931.95</v>
      </c>
      <c r="T568" s="181">
        <v>99931.95</v>
      </c>
      <c r="U568" s="181"/>
      <c r="V568" s="181">
        <f t="shared" si="677"/>
        <v>54129.806249999994</v>
      </c>
      <c r="W568" s="207"/>
      <c r="X568" s="408"/>
      <c r="Y568" s="409">
        <f t="shared" si="644"/>
        <v>99931.95</v>
      </c>
      <c r="Z568" s="410">
        <f t="shared" si="644"/>
        <v>0</v>
      </c>
      <c r="AA568" s="410">
        <f t="shared" si="644"/>
        <v>0</v>
      </c>
      <c r="AB568" s="411">
        <f t="shared" si="678"/>
        <v>0</v>
      </c>
      <c r="AC568" s="412">
        <f t="shared" si="679"/>
        <v>0</v>
      </c>
      <c r="AD568" s="410">
        <f t="shared" si="640"/>
        <v>0</v>
      </c>
      <c r="AE568" s="413">
        <f t="shared" si="624"/>
        <v>0</v>
      </c>
      <c r="AF568" s="411">
        <f t="shared" si="625"/>
        <v>0</v>
      </c>
      <c r="AG568" s="414">
        <f t="shared" si="680"/>
        <v>0</v>
      </c>
      <c r="AH568" s="412">
        <f t="shared" si="681"/>
        <v>0</v>
      </c>
      <c r="AI568" s="415">
        <f t="shared" si="628"/>
        <v>54129.806249999994</v>
      </c>
      <c r="AJ568" s="410">
        <f t="shared" si="628"/>
        <v>0</v>
      </c>
      <c r="AK568" s="410">
        <f t="shared" si="628"/>
        <v>0</v>
      </c>
      <c r="AL568" s="411">
        <f t="shared" si="682"/>
        <v>0</v>
      </c>
      <c r="AM568" s="412">
        <f t="shared" si="683"/>
        <v>0</v>
      </c>
      <c r="AN568" s="410">
        <f t="shared" si="626"/>
        <v>0</v>
      </c>
      <c r="AO568" s="410">
        <f t="shared" si="627"/>
        <v>0</v>
      </c>
      <c r="AP568" s="410">
        <f t="shared" si="622"/>
        <v>0</v>
      </c>
      <c r="AQ568" s="414">
        <f t="shared" si="684"/>
        <v>0</v>
      </c>
      <c r="AR568" s="412">
        <f t="shared" si="685"/>
        <v>0</v>
      </c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 s="7"/>
      <c r="BH568" s="7"/>
      <c r="BI568" s="7"/>
      <c r="BJ568" s="7"/>
      <c r="BK568" s="7"/>
      <c r="BL568" s="7"/>
      <c r="BN568" s="74"/>
    </row>
    <row r="569" spans="1:66" s="16" customFormat="1" ht="12" customHeight="1" x14ac:dyDescent="0.25">
      <c r="A569" s="122">
        <v>18630031</v>
      </c>
      <c r="B569" s="87" t="str">
        <f t="shared" si="630"/>
        <v>18630031</v>
      </c>
      <c r="C569" s="96" t="s">
        <v>511</v>
      </c>
      <c r="D569" s="89" t="s">
        <v>158</v>
      </c>
      <c r="E569" s="89"/>
      <c r="F569" s="96"/>
      <c r="G569" s="89"/>
      <c r="H569" s="75">
        <v>1160970.97</v>
      </c>
      <c r="I569" s="75">
        <v>1599722.32</v>
      </c>
      <c r="J569" s="75">
        <v>2025974.42</v>
      </c>
      <c r="K569" s="75">
        <v>2602748.31</v>
      </c>
      <c r="L569" s="75">
        <v>3294650.43</v>
      </c>
      <c r="M569" s="75">
        <v>4129999.87</v>
      </c>
      <c r="N569" s="75">
        <v>0</v>
      </c>
      <c r="O569" s="75">
        <v>798330.34</v>
      </c>
      <c r="P569" s="75">
        <v>1429916.8</v>
      </c>
      <c r="Q569" s="75">
        <v>1985521.82</v>
      </c>
      <c r="R569" s="75">
        <v>2377913.9</v>
      </c>
      <c r="S569" s="75">
        <v>2768455.53</v>
      </c>
      <c r="T569" s="75">
        <v>3141779.42</v>
      </c>
      <c r="U569" s="75"/>
      <c r="V569" s="75">
        <f t="shared" si="614"/>
        <v>2097050.7445833336</v>
      </c>
      <c r="W569" s="81"/>
      <c r="X569" s="80"/>
      <c r="Y569" s="92">
        <f t="shared" si="644"/>
        <v>0</v>
      </c>
      <c r="Z569" s="319">
        <f t="shared" si="644"/>
        <v>0</v>
      </c>
      <c r="AA569" s="319">
        <f t="shared" si="644"/>
        <v>0</v>
      </c>
      <c r="AB569" s="320">
        <f t="shared" si="616"/>
        <v>3141779.42</v>
      </c>
      <c r="AC569" s="309">
        <f t="shared" si="617"/>
        <v>0</v>
      </c>
      <c r="AD569" s="319">
        <f t="shared" si="640"/>
        <v>0</v>
      </c>
      <c r="AE569" s="326">
        <f t="shared" si="624"/>
        <v>0</v>
      </c>
      <c r="AF569" s="320">
        <f t="shared" si="625"/>
        <v>3141779.42</v>
      </c>
      <c r="AG569" s="173">
        <f t="shared" si="618"/>
        <v>3141779.42</v>
      </c>
      <c r="AH569" s="309">
        <f t="shared" si="619"/>
        <v>0</v>
      </c>
      <c r="AI569" s="318">
        <f t="shared" si="628"/>
        <v>0</v>
      </c>
      <c r="AJ569" s="319">
        <f t="shared" si="628"/>
        <v>0</v>
      </c>
      <c r="AK569" s="319">
        <f t="shared" si="628"/>
        <v>0</v>
      </c>
      <c r="AL569" s="320">
        <f t="shared" si="620"/>
        <v>2097050.7445833336</v>
      </c>
      <c r="AM569" s="309">
        <f t="shared" si="621"/>
        <v>0</v>
      </c>
      <c r="AN569" s="319">
        <f t="shared" si="626"/>
        <v>0</v>
      </c>
      <c r="AO569" s="319">
        <f t="shared" si="627"/>
        <v>0</v>
      </c>
      <c r="AP569" s="319">
        <f t="shared" si="622"/>
        <v>2097050.7445833336</v>
      </c>
      <c r="AQ569" s="173">
        <f t="shared" si="610"/>
        <v>2097050.7445833336</v>
      </c>
      <c r="AR569" s="309">
        <f t="shared" si="623"/>
        <v>0</v>
      </c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 s="7"/>
      <c r="BH569" s="7"/>
      <c r="BI569" s="7"/>
      <c r="BJ569" s="7"/>
      <c r="BK569" s="7"/>
      <c r="BL569" s="7"/>
      <c r="BN569" s="74"/>
    </row>
    <row r="570" spans="1:66" s="16" customFormat="1" ht="12" customHeight="1" x14ac:dyDescent="0.25">
      <c r="A570" s="189">
        <v>18630041</v>
      </c>
      <c r="B570" s="184" t="str">
        <f t="shared" si="630"/>
        <v>18630041</v>
      </c>
      <c r="C570" s="203" t="s">
        <v>1235</v>
      </c>
      <c r="D570" s="179" t="s">
        <v>1276</v>
      </c>
      <c r="E570" s="179"/>
      <c r="F570" s="185">
        <v>43831</v>
      </c>
      <c r="G570" s="179"/>
      <c r="H570" s="181">
        <v>3065851.62</v>
      </c>
      <c r="I570" s="181">
        <v>3059356.17</v>
      </c>
      <c r="J570" s="181">
        <v>3052860.72</v>
      </c>
      <c r="K570" s="181">
        <v>3046365.27</v>
      </c>
      <c r="L570" s="181">
        <v>3039869.82</v>
      </c>
      <c r="M570" s="181">
        <v>3033374.37</v>
      </c>
      <c r="N570" s="181">
        <v>3026878.92</v>
      </c>
      <c r="O570" s="181">
        <v>3020383.47</v>
      </c>
      <c r="P570" s="181">
        <v>3013888.02</v>
      </c>
      <c r="Q570" s="181">
        <v>3007392.57</v>
      </c>
      <c r="R570" s="181">
        <v>3000897.12</v>
      </c>
      <c r="S570" s="181">
        <v>2994401.67</v>
      </c>
      <c r="T570" s="181">
        <v>2987906.22</v>
      </c>
      <c r="U570" s="181"/>
      <c r="V570" s="181">
        <f t="shared" si="614"/>
        <v>3026878.9200000004</v>
      </c>
      <c r="W570" s="204"/>
      <c r="X570" s="226"/>
      <c r="Y570" s="409">
        <f t="shared" si="644"/>
        <v>2987906.22</v>
      </c>
      <c r="Z570" s="410">
        <f t="shared" si="644"/>
        <v>0</v>
      </c>
      <c r="AA570" s="410">
        <f t="shared" si="644"/>
        <v>0</v>
      </c>
      <c r="AB570" s="411">
        <f t="shared" si="616"/>
        <v>0</v>
      </c>
      <c r="AC570" s="412">
        <f t="shared" si="617"/>
        <v>0</v>
      </c>
      <c r="AD570" s="410">
        <f t="shared" si="640"/>
        <v>0</v>
      </c>
      <c r="AE570" s="413">
        <f t="shared" si="624"/>
        <v>0</v>
      </c>
      <c r="AF570" s="411">
        <f t="shared" si="625"/>
        <v>0</v>
      </c>
      <c r="AG570" s="414">
        <f t="shared" si="618"/>
        <v>0</v>
      </c>
      <c r="AH570" s="412">
        <f t="shared" si="619"/>
        <v>0</v>
      </c>
      <c r="AI570" s="415">
        <f t="shared" ref="AI570:AK607" si="686">IF($D570=AI$5,$V570,0)</f>
        <v>3026878.9200000004</v>
      </c>
      <c r="AJ570" s="410">
        <f t="shared" si="686"/>
        <v>0</v>
      </c>
      <c r="AK570" s="410">
        <f t="shared" si="686"/>
        <v>0</v>
      </c>
      <c r="AL570" s="411">
        <f t="shared" si="620"/>
        <v>0</v>
      </c>
      <c r="AM570" s="412">
        <f t="shared" si="621"/>
        <v>0</v>
      </c>
      <c r="AN570" s="410">
        <f t="shared" si="626"/>
        <v>0</v>
      </c>
      <c r="AO570" s="410">
        <f t="shared" si="627"/>
        <v>0</v>
      </c>
      <c r="AP570" s="410">
        <f t="shared" si="622"/>
        <v>0</v>
      </c>
      <c r="AQ570" s="414">
        <f t="shared" ref="AQ570" si="687">SUM(AN570:AP570)</f>
        <v>0</v>
      </c>
      <c r="AR570" s="412">
        <f t="shared" si="623"/>
        <v>0</v>
      </c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 s="7"/>
      <c r="BH570" s="7"/>
      <c r="BI570" s="7"/>
      <c r="BJ570" s="7"/>
      <c r="BK570" s="7"/>
      <c r="BL570" s="7"/>
      <c r="BN570" s="74"/>
    </row>
    <row r="571" spans="1:66" s="16" customFormat="1" ht="12" customHeight="1" x14ac:dyDescent="0.25">
      <c r="A571" s="189">
        <v>18630051</v>
      </c>
      <c r="B571" s="184" t="str">
        <f t="shared" si="630"/>
        <v>18630051</v>
      </c>
      <c r="C571" s="203" t="s">
        <v>1389</v>
      </c>
      <c r="D571" s="179" t="s">
        <v>865</v>
      </c>
      <c r="E571" s="179"/>
      <c r="F571" s="185">
        <v>44166</v>
      </c>
      <c r="G571" s="179"/>
      <c r="H571" s="181"/>
      <c r="I571" s="181"/>
      <c r="J571" s="181"/>
      <c r="K571" s="181"/>
      <c r="L571" s="181"/>
      <c r="M571" s="181"/>
      <c r="N571" s="181">
        <v>5179675.93</v>
      </c>
      <c r="O571" s="181">
        <v>7241121.4900000002</v>
      </c>
      <c r="P571" s="181">
        <v>9702458.1300000008</v>
      </c>
      <c r="Q571" s="181">
        <v>11781617.050000001</v>
      </c>
      <c r="R571" s="181">
        <v>12393826.65</v>
      </c>
      <c r="S571" s="181">
        <v>14029511.17</v>
      </c>
      <c r="T571" s="181">
        <v>15933544.380000001</v>
      </c>
      <c r="U571" s="181"/>
      <c r="V571" s="181">
        <f t="shared" ref="V571:V572" si="688">(H571+T571+SUM(I571:S571)*2)/24</f>
        <v>5691248.5508333333</v>
      </c>
      <c r="W571" s="204" t="s">
        <v>1312</v>
      </c>
      <c r="X571" s="226"/>
      <c r="Y571" s="409">
        <f t="shared" si="644"/>
        <v>0</v>
      </c>
      <c r="Z571" s="410">
        <f t="shared" si="644"/>
        <v>0</v>
      </c>
      <c r="AA571" s="410">
        <f t="shared" si="644"/>
        <v>0</v>
      </c>
      <c r="AB571" s="411">
        <f t="shared" ref="AB571:AB572" si="689">T571-SUM(Y571:AA571)</f>
        <v>15933544.380000001</v>
      </c>
      <c r="AC571" s="412">
        <f t="shared" ref="AC571:AC572" si="690">T571-SUM(Y571:AA571)-AB571</f>
        <v>0</v>
      </c>
      <c r="AD571" s="410">
        <f t="shared" si="640"/>
        <v>15933544.380000001</v>
      </c>
      <c r="AE571" s="413">
        <f t="shared" si="624"/>
        <v>0</v>
      </c>
      <c r="AF571" s="411">
        <f t="shared" si="625"/>
        <v>0</v>
      </c>
      <c r="AG571" s="414">
        <f t="shared" ref="AG571:AG572" si="691">SUM(AD571:AF571)</f>
        <v>15933544.380000001</v>
      </c>
      <c r="AH571" s="412">
        <f t="shared" ref="AH571:AH572" si="692">AG571-AB571</f>
        <v>0</v>
      </c>
      <c r="AI571" s="415">
        <f t="shared" si="686"/>
        <v>0</v>
      </c>
      <c r="AJ571" s="410">
        <f t="shared" si="686"/>
        <v>0</v>
      </c>
      <c r="AK571" s="410">
        <f t="shared" si="686"/>
        <v>0</v>
      </c>
      <c r="AL571" s="411">
        <f t="shared" ref="AL571:AL572" si="693">V571-SUM(AI571:AK571)</f>
        <v>5691248.5508333333</v>
      </c>
      <c r="AM571" s="412">
        <f t="shared" ref="AM571:AM572" si="694">V571-SUM(AI571:AK571)-AL571</f>
        <v>0</v>
      </c>
      <c r="AN571" s="410">
        <f t="shared" si="626"/>
        <v>5691248.5508333333</v>
      </c>
      <c r="AO571" s="410">
        <f t="shared" si="627"/>
        <v>0</v>
      </c>
      <c r="AP571" s="410">
        <f t="shared" si="622"/>
        <v>0</v>
      </c>
      <c r="AQ571" s="414">
        <f t="shared" ref="AQ571:AQ572" si="695">SUM(AN571:AP571)</f>
        <v>5691248.5508333333</v>
      </c>
      <c r="AR571" s="412">
        <f t="shared" ref="AR571:AR572" si="696">AQ571-AL571</f>
        <v>0</v>
      </c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 s="7"/>
      <c r="BH571" s="7"/>
      <c r="BI571" s="7"/>
      <c r="BJ571" s="7"/>
      <c r="BK571" s="7"/>
      <c r="BL571" s="7"/>
      <c r="BN571" s="74"/>
    </row>
    <row r="572" spans="1:66" s="16" customFormat="1" ht="12" customHeight="1" x14ac:dyDescent="0.25">
      <c r="A572" s="189">
        <v>18630061</v>
      </c>
      <c r="B572" s="184" t="str">
        <f t="shared" si="630"/>
        <v>18630061</v>
      </c>
      <c r="C572" s="203" t="s">
        <v>1390</v>
      </c>
      <c r="D572" s="179" t="s">
        <v>158</v>
      </c>
      <c r="E572" s="179"/>
      <c r="F572" s="185">
        <v>44166</v>
      </c>
      <c r="G572" s="179"/>
      <c r="H572" s="181"/>
      <c r="I572" s="181"/>
      <c r="J572" s="181"/>
      <c r="K572" s="181"/>
      <c r="L572" s="181"/>
      <c r="M572" s="181"/>
      <c r="N572" s="181">
        <v>-5179675.93</v>
      </c>
      <c r="O572" s="181">
        <v>-7241121.4900000002</v>
      </c>
      <c r="P572" s="181">
        <v>-9702458.1300000008</v>
      </c>
      <c r="Q572" s="181">
        <v>-11781617.050000001</v>
      </c>
      <c r="R572" s="181">
        <v>-12393826.65</v>
      </c>
      <c r="S572" s="181">
        <v>-14029511.17</v>
      </c>
      <c r="T572" s="181">
        <v>0</v>
      </c>
      <c r="U572" s="181"/>
      <c r="V572" s="181">
        <f t="shared" si="688"/>
        <v>-5027350.8683333332</v>
      </c>
      <c r="W572" s="204"/>
      <c r="X572" s="226"/>
      <c r="Y572" s="409">
        <f t="shared" si="644"/>
        <v>0</v>
      </c>
      <c r="Z572" s="410">
        <f t="shared" si="644"/>
        <v>0</v>
      </c>
      <c r="AA572" s="410">
        <f t="shared" si="644"/>
        <v>0</v>
      </c>
      <c r="AB572" s="411">
        <f t="shared" si="689"/>
        <v>0</v>
      </c>
      <c r="AC572" s="412">
        <f t="shared" si="690"/>
        <v>0</v>
      </c>
      <c r="AD572" s="410">
        <f t="shared" si="640"/>
        <v>0</v>
      </c>
      <c r="AE572" s="413">
        <f t="shared" si="624"/>
        <v>0</v>
      </c>
      <c r="AF572" s="411">
        <f t="shared" si="625"/>
        <v>0</v>
      </c>
      <c r="AG572" s="414">
        <f t="shared" si="691"/>
        <v>0</v>
      </c>
      <c r="AH572" s="412">
        <f t="shared" si="692"/>
        <v>0</v>
      </c>
      <c r="AI572" s="415">
        <f t="shared" si="686"/>
        <v>0</v>
      </c>
      <c r="AJ572" s="410">
        <f t="shared" si="686"/>
        <v>0</v>
      </c>
      <c r="AK572" s="410">
        <f t="shared" si="686"/>
        <v>0</v>
      </c>
      <c r="AL572" s="411">
        <f t="shared" si="693"/>
        <v>-5027350.8683333332</v>
      </c>
      <c r="AM572" s="412">
        <f t="shared" si="694"/>
        <v>0</v>
      </c>
      <c r="AN572" s="410">
        <f t="shared" si="626"/>
        <v>0</v>
      </c>
      <c r="AO572" s="410">
        <f t="shared" si="627"/>
        <v>0</v>
      </c>
      <c r="AP572" s="410">
        <f t="shared" si="622"/>
        <v>-5027350.8683333332</v>
      </c>
      <c r="AQ572" s="414">
        <f t="shared" si="695"/>
        <v>-5027350.8683333332</v>
      </c>
      <c r="AR572" s="412">
        <f t="shared" si="696"/>
        <v>0</v>
      </c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 s="7"/>
      <c r="BH572" s="7"/>
      <c r="BI572" s="7"/>
      <c r="BJ572" s="7"/>
      <c r="BK572" s="7"/>
      <c r="BL572" s="7"/>
      <c r="BN572" s="74"/>
    </row>
    <row r="573" spans="1:66" s="16" customFormat="1" ht="12" customHeight="1" x14ac:dyDescent="0.25">
      <c r="A573" s="189">
        <v>18630071</v>
      </c>
      <c r="B573" s="184" t="str">
        <f t="shared" si="630"/>
        <v>18630071</v>
      </c>
      <c r="C573" s="203" t="s">
        <v>1407</v>
      </c>
      <c r="D573" s="179" t="s">
        <v>1276</v>
      </c>
      <c r="E573" s="179"/>
      <c r="F573" s="185">
        <v>44256</v>
      </c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>
        <v>367861.03</v>
      </c>
      <c r="R573" s="181">
        <v>367861.03</v>
      </c>
      <c r="S573" s="181">
        <v>367861.03</v>
      </c>
      <c r="T573" s="181">
        <v>0</v>
      </c>
      <c r="U573" s="181"/>
      <c r="V573" s="181">
        <f t="shared" ref="V573:V585" si="697">(H573+T573+SUM(I573:S573)*2)/24</f>
        <v>91965.257500000007</v>
      </c>
      <c r="W573" s="204"/>
      <c r="X573" s="226"/>
      <c r="Y573" s="409">
        <f t="shared" si="644"/>
        <v>0</v>
      </c>
      <c r="Z573" s="410">
        <f t="shared" si="644"/>
        <v>0</v>
      </c>
      <c r="AA573" s="410">
        <f t="shared" si="644"/>
        <v>0</v>
      </c>
      <c r="AB573" s="411">
        <f t="shared" ref="AB573:AB585" si="698">T573-SUM(Y573:AA573)</f>
        <v>0</v>
      </c>
      <c r="AC573" s="412">
        <f t="shared" ref="AC573:AC585" si="699">T573-SUM(Y573:AA573)-AB573</f>
        <v>0</v>
      </c>
      <c r="AD573" s="410">
        <f t="shared" si="640"/>
        <v>0</v>
      </c>
      <c r="AE573" s="413">
        <f t="shared" si="624"/>
        <v>0</v>
      </c>
      <c r="AF573" s="411">
        <f t="shared" si="625"/>
        <v>0</v>
      </c>
      <c r="AG573" s="414">
        <f t="shared" ref="AG573:AG585" si="700">SUM(AD573:AF573)</f>
        <v>0</v>
      </c>
      <c r="AH573" s="412">
        <f t="shared" ref="AH573:AH585" si="701">AG573-AB573</f>
        <v>0</v>
      </c>
      <c r="AI573" s="415">
        <f t="shared" si="686"/>
        <v>91965.257500000007</v>
      </c>
      <c r="AJ573" s="410">
        <f t="shared" si="686"/>
        <v>0</v>
      </c>
      <c r="AK573" s="410">
        <f t="shared" si="686"/>
        <v>0</v>
      </c>
      <c r="AL573" s="411">
        <f t="shared" ref="AL573:AL585" si="702">V573-SUM(AI573:AK573)</f>
        <v>0</v>
      </c>
      <c r="AM573" s="412">
        <f t="shared" ref="AM573:AM585" si="703">V573-SUM(AI573:AK573)-AL573</f>
        <v>0</v>
      </c>
      <c r="AN573" s="410">
        <f t="shared" si="626"/>
        <v>0</v>
      </c>
      <c r="AO573" s="410">
        <f t="shared" si="627"/>
        <v>0</v>
      </c>
      <c r="AP573" s="410">
        <f t="shared" si="622"/>
        <v>0</v>
      </c>
      <c r="AQ573" s="414">
        <f t="shared" ref="AQ573:AQ585" si="704">SUM(AN573:AP573)</f>
        <v>0</v>
      </c>
      <c r="AR573" s="412">
        <f t="shared" ref="AR573:AR585" si="705">AQ573-AL573</f>
        <v>0</v>
      </c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 s="7"/>
      <c r="BH573" s="7"/>
      <c r="BI573" s="7"/>
      <c r="BJ573" s="7"/>
      <c r="BK573" s="7"/>
      <c r="BL573" s="7"/>
      <c r="BN573" s="74"/>
    </row>
    <row r="574" spans="1:66" s="16" customFormat="1" ht="12" customHeight="1" x14ac:dyDescent="0.25">
      <c r="A574" s="189">
        <v>18630072</v>
      </c>
      <c r="B574" s="184" t="str">
        <f t="shared" si="630"/>
        <v>18630072</v>
      </c>
      <c r="C574" s="203" t="s">
        <v>1408</v>
      </c>
      <c r="D574" s="179" t="s">
        <v>1276</v>
      </c>
      <c r="E574" s="179"/>
      <c r="F574" s="185">
        <v>44256</v>
      </c>
      <c r="G574" s="179"/>
      <c r="H574" s="181"/>
      <c r="I574" s="181"/>
      <c r="J574" s="181"/>
      <c r="K574" s="181"/>
      <c r="L574" s="181"/>
      <c r="M574" s="181"/>
      <c r="N574" s="181"/>
      <c r="O574" s="181"/>
      <c r="P574" s="181"/>
      <c r="Q574" s="181">
        <v>181612.52</v>
      </c>
      <c r="R574" s="181">
        <v>181612.52</v>
      </c>
      <c r="S574" s="181">
        <v>181612.52</v>
      </c>
      <c r="T574" s="181">
        <v>0</v>
      </c>
      <c r="U574" s="181"/>
      <c r="V574" s="181">
        <f t="shared" si="697"/>
        <v>45403.13</v>
      </c>
      <c r="W574" s="204"/>
      <c r="X574" s="226"/>
      <c r="Y574" s="409">
        <f t="shared" si="644"/>
        <v>0</v>
      </c>
      <c r="Z574" s="410">
        <f t="shared" si="644"/>
        <v>0</v>
      </c>
      <c r="AA574" s="410">
        <f t="shared" si="644"/>
        <v>0</v>
      </c>
      <c r="AB574" s="411">
        <f t="shared" si="698"/>
        <v>0</v>
      </c>
      <c r="AC574" s="412">
        <f t="shared" si="699"/>
        <v>0</v>
      </c>
      <c r="AD574" s="410">
        <f t="shared" si="640"/>
        <v>0</v>
      </c>
      <c r="AE574" s="413">
        <f t="shared" si="624"/>
        <v>0</v>
      </c>
      <c r="AF574" s="411">
        <f t="shared" si="625"/>
        <v>0</v>
      </c>
      <c r="AG574" s="414">
        <f t="shared" si="700"/>
        <v>0</v>
      </c>
      <c r="AH574" s="412">
        <f t="shared" si="701"/>
        <v>0</v>
      </c>
      <c r="AI574" s="415">
        <f t="shared" si="686"/>
        <v>45403.13</v>
      </c>
      <c r="AJ574" s="410">
        <f t="shared" si="686"/>
        <v>0</v>
      </c>
      <c r="AK574" s="410">
        <f t="shared" si="686"/>
        <v>0</v>
      </c>
      <c r="AL574" s="411">
        <f t="shared" si="702"/>
        <v>0</v>
      </c>
      <c r="AM574" s="412">
        <f t="shared" si="703"/>
        <v>0</v>
      </c>
      <c r="AN574" s="410">
        <f t="shared" si="626"/>
        <v>0</v>
      </c>
      <c r="AO574" s="410">
        <f t="shared" si="627"/>
        <v>0</v>
      </c>
      <c r="AP574" s="410">
        <f t="shared" si="622"/>
        <v>0</v>
      </c>
      <c r="AQ574" s="414">
        <f t="shared" si="704"/>
        <v>0</v>
      </c>
      <c r="AR574" s="412">
        <f t="shared" si="705"/>
        <v>0</v>
      </c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 s="7"/>
      <c r="BH574" s="7"/>
      <c r="BI574" s="7"/>
      <c r="BJ574" s="7"/>
      <c r="BK574" s="7"/>
      <c r="BL574" s="7"/>
      <c r="BN574" s="74"/>
    </row>
    <row r="575" spans="1:66" s="16" customFormat="1" ht="12" customHeight="1" x14ac:dyDescent="0.25">
      <c r="A575" s="189">
        <v>18630081</v>
      </c>
      <c r="B575" s="184" t="str">
        <f t="shared" si="630"/>
        <v>18630081</v>
      </c>
      <c r="C575" s="203" t="s">
        <v>1409</v>
      </c>
      <c r="D575" s="179" t="s">
        <v>1276</v>
      </c>
      <c r="E575" s="179"/>
      <c r="F575" s="185">
        <v>44256</v>
      </c>
      <c r="G575" s="179"/>
      <c r="H575" s="181"/>
      <c r="I575" s="181"/>
      <c r="J575" s="181"/>
      <c r="K575" s="181"/>
      <c r="L575" s="181"/>
      <c r="M575" s="181"/>
      <c r="N575" s="181"/>
      <c r="O575" s="181"/>
      <c r="P575" s="181"/>
      <c r="Q575" s="181">
        <v>1694528.64</v>
      </c>
      <c r="R575" s="181">
        <v>1694528.64</v>
      </c>
      <c r="S575" s="181">
        <v>1694528.64</v>
      </c>
      <c r="T575" s="181">
        <v>0</v>
      </c>
      <c r="U575" s="181"/>
      <c r="V575" s="181">
        <f t="shared" si="697"/>
        <v>423632.16</v>
      </c>
      <c r="W575" s="204"/>
      <c r="X575" s="226"/>
      <c r="Y575" s="409">
        <f t="shared" si="644"/>
        <v>0</v>
      </c>
      <c r="Z575" s="410">
        <f t="shared" si="644"/>
        <v>0</v>
      </c>
      <c r="AA575" s="410">
        <f t="shared" si="644"/>
        <v>0</v>
      </c>
      <c r="AB575" s="411">
        <f t="shared" si="698"/>
        <v>0</v>
      </c>
      <c r="AC575" s="412">
        <f t="shared" si="699"/>
        <v>0</v>
      </c>
      <c r="AD575" s="410">
        <f t="shared" si="640"/>
        <v>0</v>
      </c>
      <c r="AE575" s="413">
        <f t="shared" si="624"/>
        <v>0</v>
      </c>
      <c r="AF575" s="411">
        <f t="shared" si="625"/>
        <v>0</v>
      </c>
      <c r="AG575" s="414">
        <f t="shared" si="700"/>
        <v>0</v>
      </c>
      <c r="AH575" s="412">
        <f t="shared" si="701"/>
        <v>0</v>
      </c>
      <c r="AI575" s="415">
        <f t="shared" si="686"/>
        <v>423632.16</v>
      </c>
      <c r="AJ575" s="410">
        <f t="shared" si="686"/>
        <v>0</v>
      </c>
      <c r="AK575" s="410">
        <f t="shared" si="686"/>
        <v>0</v>
      </c>
      <c r="AL575" s="411">
        <f t="shared" si="702"/>
        <v>0</v>
      </c>
      <c r="AM575" s="412">
        <f t="shared" si="703"/>
        <v>0</v>
      </c>
      <c r="AN575" s="410">
        <f t="shared" si="626"/>
        <v>0</v>
      </c>
      <c r="AO575" s="410">
        <f t="shared" si="627"/>
        <v>0</v>
      </c>
      <c r="AP575" s="410">
        <f t="shared" si="622"/>
        <v>0</v>
      </c>
      <c r="AQ575" s="414">
        <f t="shared" si="704"/>
        <v>0</v>
      </c>
      <c r="AR575" s="412">
        <f t="shared" si="705"/>
        <v>0</v>
      </c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 s="7"/>
      <c r="BH575" s="7"/>
      <c r="BI575" s="7"/>
      <c r="BJ575" s="7"/>
      <c r="BK575" s="7"/>
      <c r="BL575" s="7"/>
      <c r="BN575" s="74"/>
    </row>
    <row r="576" spans="1:66" s="16" customFormat="1" ht="12" customHeight="1" x14ac:dyDescent="0.25">
      <c r="A576" s="189">
        <v>18630082</v>
      </c>
      <c r="B576" s="184" t="str">
        <f t="shared" si="630"/>
        <v>18630082</v>
      </c>
      <c r="C576" s="203" t="s">
        <v>1410</v>
      </c>
      <c r="D576" s="179" t="s">
        <v>1276</v>
      </c>
      <c r="E576" s="179"/>
      <c r="F576" s="185">
        <v>44256</v>
      </c>
      <c r="G576" s="179"/>
      <c r="H576" s="181"/>
      <c r="I576" s="181"/>
      <c r="J576" s="181"/>
      <c r="K576" s="181"/>
      <c r="L576" s="181"/>
      <c r="M576" s="181"/>
      <c r="N576" s="181"/>
      <c r="O576" s="181"/>
      <c r="P576" s="181"/>
      <c r="Q576" s="181">
        <v>655380.49</v>
      </c>
      <c r="R576" s="181">
        <v>655380.49</v>
      </c>
      <c r="S576" s="181">
        <v>655380.49</v>
      </c>
      <c r="T576" s="181">
        <v>0</v>
      </c>
      <c r="U576" s="181"/>
      <c r="V576" s="181">
        <f t="shared" si="697"/>
        <v>163845.1225</v>
      </c>
      <c r="W576" s="204"/>
      <c r="X576" s="226"/>
      <c r="Y576" s="409">
        <f t="shared" si="644"/>
        <v>0</v>
      </c>
      <c r="Z576" s="410">
        <f t="shared" si="644"/>
        <v>0</v>
      </c>
      <c r="AA576" s="410">
        <f t="shared" si="644"/>
        <v>0</v>
      </c>
      <c r="AB576" s="411">
        <f t="shared" si="698"/>
        <v>0</v>
      </c>
      <c r="AC576" s="412">
        <f t="shared" si="699"/>
        <v>0</v>
      </c>
      <c r="AD576" s="410">
        <f t="shared" si="640"/>
        <v>0</v>
      </c>
      <c r="AE576" s="413">
        <f t="shared" si="624"/>
        <v>0</v>
      </c>
      <c r="AF576" s="411">
        <f t="shared" si="625"/>
        <v>0</v>
      </c>
      <c r="AG576" s="414">
        <f t="shared" si="700"/>
        <v>0</v>
      </c>
      <c r="AH576" s="412">
        <f t="shared" si="701"/>
        <v>0</v>
      </c>
      <c r="AI576" s="415">
        <f t="shared" si="686"/>
        <v>163845.1225</v>
      </c>
      <c r="AJ576" s="410">
        <f t="shared" si="686"/>
        <v>0</v>
      </c>
      <c r="AK576" s="410">
        <f t="shared" si="686"/>
        <v>0</v>
      </c>
      <c r="AL576" s="411">
        <f t="shared" si="702"/>
        <v>0</v>
      </c>
      <c r="AM576" s="412">
        <f t="shared" si="703"/>
        <v>0</v>
      </c>
      <c r="AN576" s="410">
        <f t="shared" si="626"/>
        <v>0</v>
      </c>
      <c r="AO576" s="410">
        <f t="shared" si="627"/>
        <v>0</v>
      </c>
      <c r="AP576" s="410">
        <f t="shared" si="622"/>
        <v>0</v>
      </c>
      <c r="AQ576" s="414">
        <f t="shared" si="704"/>
        <v>0</v>
      </c>
      <c r="AR576" s="412">
        <f t="shared" si="705"/>
        <v>0</v>
      </c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 s="7"/>
      <c r="BH576" s="7"/>
      <c r="BI576" s="7"/>
      <c r="BJ576" s="7"/>
      <c r="BK576" s="7"/>
      <c r="BL576" s="7"/>
      <c r="BN576" s="74"/>
    </row>
    <row r="577" spans="1:66" s="16" customFormat="1" ht="12" customHeight="1" x14ac:dyDescent="0.25">
      <c r="A577" s="189">
        <v>18630091</v>
      </c>
      <c r="B577" s="184" t="str">
        <f t="shared" si="630"/>
        <v>18630091</v>
      </c>
      <c r="C577" s="203" t="s">
        <v>1411</v>
      </c>
      <c r="D577" s="179" t="s">
        <v>1276</v>
      </c>
      <c r="E577" s="179"/>
      <c r="F577" s="185">
        <v>44256</v>
      </c>
      <c r="G577" s="179"/>
      <c r="H577" s="181"/>
      <c r="I577" s="181"/>
      <c r="J577" s="181"/>
      <c r="K577" s="181"/>
      <c r="L577" s="181"/>
      <c r="M577" s="181"/>
      <c r="N577" s="181"/>
      <c r="O577" s="181"/>
      <c r="P577" s="181"/>
      <c r="Q577" s="181">
        <v>2359177.62</v>
      </c>
      <c r="R577" s="181">
        <v>2359177.62</v>
      </c>
      <c r="S577" s="181">
        <v>2359177.62</v>
      </c>
      <c r="T577" s="181">
        <v>0</v>
      </c>
      <c r="U577" s="181"/>
      <c r="V577" s="181">
        <f t="shared" si="697"/>
        <v>589794.40500000003</v>
      </c>
      <c r="W577" s="204"/>
      <c r="X577" s="226"/>
      <c r="Y577" s="409">
        <f t="shared" si="644"/>
        <v>0</v>
      </c>
      <c r="Z577" s="410">
        <f t="shared" si="644"/>
        <v>0</v>
      </c>
      <c r="AA577" s="410">
        <f t="shared" si="644"/>
        <v>0</v>
      </c>
      <c r="AB577" s="411">
        <f t="shared" si="698"/>
        <v>0</v>
      </c>
      <c r="AC577" s="412">
        <f t="shared" si="699"/>
        <v>0</v>
      </c>
      <c r="AD577" s="410">
        <f t="shared" si="640"/>
        <v>0</v>
      </c>
      <c r="AE577" s="413">
        <f t="shared" si="624"/>
        <v>0</v>
      </c>
      <c r="AF577" s="411">
        <f t="shared" si="625"/>
        <v>0</v>
      </c>
      <c r="AG577" s="414">
        <f t="shared" si="700"/>
        <v>0</v>
      </c>
      <c r="AH577" s="412">
        <f t="shared" si="701"/>
        <v>0</v>
      </c>
      <c r="AI577" s="415">
        <f t="shared" si="686"/>
        <v>589794.40500000003</v>
      </c>
      <c r="AJ577" s="410">
        <f t="shared" si="686"/>
        <v>0</v>
      </c>
      <c r="AK577" s="410">
        <f t="shared" si="686"/>
        <v>0</v>
      </c>
      <c r="AL577" s="411">
        <f t="shared" si="702"/>
        <v>0</v>
      </c>
      <c r="AM577" s="412">
        <f t="shared" si="703"/>
        <v>0</v>
      </c>
      <c r="AN577" s="410">
        <f t="shared" si="626"/>
        <v>0</v>
      </c>
      <c r="AO577" s="410">
        <f t="shared" si="627"/>
        <v>0</v>
      </c>
      <c r="AP577" s="410">
        <f t="shared" si="622"/>
        <v>0</v>
      </c>
      <c r="AQ577" s="414">
        <f t="shared" si="704"/>
        <v>0</v>
      </c>
      <c r="AR577" s="412">
        <f t="shared" si="705"/>
        <v>0</v>
      </c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 s="7"/>
      <c r="BH577" s="7"/>
      <c r="BI577" s="7"/>
      <c r="BJ577" s="7"/>
      <c r="BK577" s="7"/>
      <c r="BL577" s="7"/>
      <c r="BN577" s="74"/>
    </row>
    <row r="578" spans="1:66" s="16" customFormat="1" ht="12" customHeight="1" x14ac:dyDescent="0.25">
      <c r="A578" s="189">
        <v>18630092</v>
      </c>
      <c r="B578" s="184" t="str">
        <f t="shared" si="630"/>
        <v>18630092</v>
      </c>
      <c r="C578" s="203" t="s">
        <v>1412</v>
      </c>
      <c r="D578" s="179" t="s">
        <v>1276</v>
      </c>
      <c r="E578" s="179"/>
      <c r="F578" s="185">
        <v>44256</v>
      </c>
      <c r="G578" s="179"/>
      <c r="H578" s="181"/>
      <c r="I578" s="181"/>
      <c r="J578" s="181"/>
      <c r="K578" s="181"/>
      <c r="L578" s="181"/>
      <c r="M578" s="181"/>
      <c r="N578" s="181"/>
      <c r="O578" s="181"/>
      <c r="P578" s="181"/>
      <c r="Q578" s="181">
        <v>818772.95</v>
      </c>
      <c r="R578" s="181">
        <v>818772.95</v>
      </c>
      <c r="S578" s="181">
        <v>818772.95</v>
      </c>
      <c r="T578" s="181">
        <v>0</v>
      </c>
      <c r="U578" s="181"/>
      <c r="V578" s="181">
        <f t="shared" si="697"/>
        <v>204693.23749999996</v>
      </c>
      <c r="W578" s="204"/>
      <c r="X578" s="226"/>
      <c r="Y578" s="409">
        <f t="shared" si="644"/>
        <v>0</v>
      </c>
      <c r="Z578" s="410">
        <f t="shared" si="644"/>
        <v>0</v>
      </c>
      <c r="AA578" s="410">
        <f t="shared" si="644"/>
        <v>0</v>
      </c>
      <c r="AB578" s="411">
        <f t="shared" si="698"/>
        <v>0</v>
      </c>
      <c r="AC578" s="412">
        <f t="shared" si="699"/>
        <v>0</v>
      </c>
      <c r="AD578" s="410">
        <f t="shared" si="640"/>
        <v>0</v>
      </c>
      <c r="AE578" s="413">
        <f t="shared" si="624"/>
        <v>0</v>
      </c>
      <c r="AF578" s="411">
        <f t="shared" si="625"/>
        <v>0</v>
      </c>
      <c r="AG578" s="414">
        <f t="shared" si="700"/>
        <v>0</v>
      </c>
      <c r="AH578" s="412">
        <f t="shared" si="701"/>
        <v>0</v>
      </c>
      <c r="AI578" s="415">
        <f t="shared" si="686"/>
        <v>204693.23749999996</v>
      </c>
      <c r="AJ578" s="410">
        <f t="shared" si="686"/>
        <v>0</v>
      </c>
      <c r="AK578" s="410">
        <f t="shared" si="686"/>
        <v>0</v>
      </c>
      <c r="AL578" s="411">
        <f t="shared" si="702"/>
        <v>0</v>
      </c>
      <c r="AM578" s="412">
        <f t="shared" si="703"/>
        <v>0</v>
      </c>
      <c r="AN578" s="410">
        <f t="shared" si="626"/>
        <v>0</v>
      </c>
      <c r="AO578" s="410">
        <f t="shared" si="627"/>
        <v>0</v>
      </c>
      <c r="AP578" s="410">
        <f t="shared" si="622"/>
        <v>0</v>
      </c>
      <c r="AQ578" s="414">
        <f t="shared" si="704"/>
        <v>0</v>
      </c>
      <c r="AR578" s="412">
        <f t="shared" si="705"/>
        <v>0</v>
      </c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 s="7"/>
      <c r="BH578" s="7"/>
      <c r="BI578" s="7"/>
      <c r="BJ578" s="7"/>
      <c r="BK578" s="7"/>
      <c r="BL578" s="7"/>
      <c r="BN578" s="74"/>
    </row>
    <row r="579" spans="1:66" s="16" customFormat="1" ht="12" customHeight="1" x14ac:dyDescent="0.25">
      <c r="A579" s="189">
        <v>18630101</v>
      </c>
      <c r="B579" s="184" t="str">
        <f t="shared" si="630"/>
        <v>18630101</v>
      </c>
      <c r="C579" s="203" t="s">
        <v>1413</v>
      </c>
      <c r="D579" s="179" t="s">
        <v>158</v>
      </c>
      <c r="E579" s="179"/>
      <c r="F579" s="185">
        <v>44256</v>
      </c>
      <c r="G579" s="179"/>
      <c r="H579" s="181"/>
      <c r="I579" s="181"/>
      <c r="J579" s="181"/>
      <c r="K579" s="181"/>
      <c r="L579" s="181"/>
      <c r="M579" s="181"/>
      <c r="N579" s="181"/>
      <c r="O579" s="181"/>
      <c r="P579" s="181"/>
      <c r="Q579" s="181">
        <v>-2359177.62</v>
      </c>
      <c r="R579" s="181">
        <v>-2359177.62</v>
      </c>
      <c r="S579" s="181">
        <v>-2359177.62</v>
      </c>
      <c r="T579" s="181">
        <v>0</v>
      </c>
      <c r="U579" s="181"/>
      <c r="V579" s="181">
        <f t="shared" si="697"/>
        <v>-589794.40500000003</v>
      </c>
      <c r="W579" s="204"/>
      <c r="X579" s="226"/>
      <c r="Y579" s="409">
        <f t="shared" si="644"/>
        <v>0</v>
      </c>
      <c r="Z579" s="410">
        <f t="shared" si="644"/>
        <v>0</v>
      </c>
      <c r="AA579" s="410">
        <f t="shared" si="644"/>
        <v>0</v>
      </c>
      <c r="AB579" s="411">
        <f t="shared" si="698"/>
        <v>0</v>
      </c>
      <c r="AC579" s="412">
        <f t="shared" si="699"/>
        <v>0</v>
      </c>
      <c r="AD579" s="410">
        <f t="shared" si="640"/>
        <v>0</v>
      </c>
      <c r="AE579" s="413">
        <f t="shared" si="624"/>
        <v>0</v>
      </c>
      <c r="AF579" s="411">
        <f t="shared" si="625"/>
        <v>0</v>
      </c>
      <c r="AG579" s="414">
        <f t="shared" si="700"/>
        <v>0</v>
      </c>
      <c r="AH579" s="412">
        <f t="shared" si="701"/>
        <v>0</v>
      </c>
      <c r="AI579" s="415">
        <f t="shared" si="686"/>
        <v>0</v>
      </c>
      <c r="AJ579" s="410">
        <f t="shared" si="686"/>
        <v>0</v>
      </c>
      <c r="AK579" s="410">
        <f t="shared" si="686"/>
        <v>0</v>
      </c>
      <c r="AL579" s="411">
        <f t="shared" si="702"/>
        <v>-589794.40500000003</v>
      </c>
      <c r="AM579" s="412">
        <f t="shared" si="703"/>
        <v>0</v>
      </c>
      <c r="AN579" s="410">
        <f t="shared" si="626"/>
        <v>0</v>
      </c>
      <c r="AO579" s="410">
        <f t="shared" si="627"/>
        <v>0</v>
      </c>
      <c r="AP579" s="410">
        <f t="shared" si="622"/>
        <v>-589794.40500000003</v>
      </c>
      <c r="AQ579" s="414">
        <f t="shared" si="704"/>
        <v>-589794.40500000003</v>
      </c>
      <c r="AR579" s="412">
        <f t="shared" si="705"/>
        <v>0</v>
      </c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 s="7"/>
      <c r="BH579" s="7"/>
      <c r="BI579" s="7"/>
      <c r="BJ579" s="7"/>
      <c r="BK579" s="7"/>
      <c r="BL579" s="7"/>
      <c r="BN579" s="74"/>
    </row>
    <row r="580" spans="1:66" s="16" customFormat="1" ht="12" customHeight="1" x14ac:dyDescent="0.25">
      <c r="A580" s="189">
        <v>18630102</v>
      </c>
      <c r="B580" s="184" t="str">
        <f t="shared" si="630"/>
        <v>18630102</v>
      </c>
      <c r="C580" s="203" t="s">
        <v>1414</v>
      </c>
      <c r="D580" s="179" t="s">
        <v>158</v>
      </c>
      <c r="E580" s="179"/>
      <c r="F580" s="185">
        <v>44256</v>
      </c>
      <c r="G580" s="179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>
        <v>-818772.95</v>
      </c>
      <c r="R580" s="181">
        <v>-818772.95</v>
      </c>
      <c r="S580" s="181">
        <v>-818772.95</v>
      </c>
      <c r="T580" s="181">
        <v>0</v>
      </c>
      <c r="U580" s="181"/>
      <c r="V580" s="181">
        <f t="shared" si="697"/>
        <v>-204693.23749999996</v>
      </c>
      <c r="W580" s="204"/>
      <c r="X580" s="226"/>
      <c r="Y580" s="409">
        <f t="shared" si="644"/>
        <v>0</v>
      </c>
      <c r="Z580" s="410">
        <f t="shared" si="644"/>
        <v>0</v>
      </c>
      <c r="AA580" s="410">
        <f t="shared" si="644"/>
        <v>0</v>
      </c>
      <c r="AB580" s="411">
        <f t="shared" si="698"/>
        <v>0</v>
      </c>
      <c r="AC580" s="412">
        <f t="shared" si="699"/>
        <v>0</v>
      </c>
      <c r="AD580" s="410">
        <f t="shared" si="640"/>
        <v>0</v>
      </c>
      <c r="AE580" s="413">
        <f t="shared" si="624"/>
        <v>0</v>
      </c>
      <c r="AF580" s="411">
        <f t="shared" si="625"/>
        <v>0</v>
      </c>
      <c r="AG580" s="414">
        <f t="shared" si="700"/>
        <v>0</v>
      </c>
      <c r="AH580" s="412">
        <f t="shared" si="701"/>
        <v>0</v>
      </c>
      <c r="AI580" s="415">
        <f t="shared" si="686"/>
        <v>0</v>
      </c>
      <c r="AJ580" s="410">
        <f t="shared" si="686"/>
        <v>0</v>
      </c>
      <c r="AK580" s="410">
        <f t="shared" si="686"/>
        <v>0</v>
      </c>
      <c r="AL580" s="411">
        <f t="shared" si="702"/>
        <v>-204693.23749999996</v>
      </c>
      <c r="AM580" s="412">
        <f t="shared" si="703"/>
        <v>0</v>
      </c>
      <c r="AN580" s="410">
        <f t="shared" si="626"/>
        <v>0</v>
      </c>
      <c r="AO580" s="410">
        <f t="shared" si="627"/>
        <v>0</v>
      </c>
      <c r="AP580" s="410">
        <f t="shared" si="622"/>
        <v>-204693.23749999996</v>
      </c>
      <c r="AQ580" s="414">
        <f t="shared" si="704"/>
        <v>-204693.23749999996</v>
      </c>
      <c r="AR580" s="412">
        <f t="shared" si="705"/>
        <v>0</v>
      </c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 s="7"/>
      <c r="BH580" s="7"/>
      <c r="BI580" s="7"/>
      <c r="BJ580" s="7"/>
      <c r="BK580" s="7"/>
      <c r="BL580" s="7"/>
      <c r="BN580" s="74"/>
    </row>
    <row r="581" spans="1:66" s="16" customFormat="1" ht="12" customHeight="1" x14ac:dyDescent="0.25">
      <c r="A581" s="189">
        <v>18630111</v>
      </c>
      <c r="B581" s="184" t="str">
        <f t="shared" si="630"/>
        <v>18630111</v>
      </c>
      <c r="C581" s="203" t="s">
        <v>1421</v>
      </c>
      <c r="D581" s="179" t="s">
        <v>1276</v>
      </c>
      <c r="E581" s="179"/>
      <c r="F581" s="185">
        <v>44287</v>
      </c>
      <c r="G581" s="179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>
        <v>4148870.57</v>
      </c>
      <c r="S581" s="181">
        <v>7689521.5199999996</v>
      </c>
      <c r="T581" s="181">
        <v>8626021.8800000008</v>
      </c>
      <c r="U581" s="181"/>
      <c r="V581" s="181">
        <f t="shared" ref="V581:V582" si="706">(H581+T581+SUM(I581:S581)*2)/24</f>
        <v>1345950.2525000002</v>
      </c>
      <c r="W581" s="204"/>
      <c r="X581" s="226"/>
      <c r="Y581" s="409">
        <f t="shared" si="644"/>
        <v>8626021.8800000008</v>
      </c>
      <c r="Z581" s="410">
        <f t="shared" si="644"/>
        <v>0</v>
      </c>
      <c r="AA581" s="410">
        <f t="shared" si="644"/>
        <v>0</v>
      </c>
      <c r="AB581" s="411">
        <f t="shared" ref="AB581:AB582" si="707">T581-SUM(Y581:AA581)</f>
        <v>0</v>
      </c>
      <c r="AC581" s="412">
        <f t="shared" ref="AC581:AC582" si="708">T581-SUM(Y581:AA581)-AB581</f>
        <v>0</v>
      </c>
      <c r="AD581" s="410">
        <f t="shared" si="640"/>
        <v>0</v>
      </c>
      <c r="AE581" s="413">
        <f t="shared" si="624"/>
        <v>0</v>
      </c>
      <c r="AF581" s="411">
        <f t="shared" si="625"/>
        <v>0</v>
      </c>
      <c r="AG581" s="414">
        <f t="shared" ref="AG581:AG582" si="709">SUM(AD581:AF581)</f>
        <v>0</v>
      </c>
      <c r="AH581" s="412">
        <f t="shared" ref="AH581:AH582" si="710">AG581-AB581</f>
        <v>0</v>
      </c>
      <c r="AI581" s="415">
        <f t="shared" si="686"/>
        <v>1345950.2525000002</v>
      </c>
      <c r="AJ581" s="410">
        <f t="shared" si="686"/>
        <v>0</v>
      </c>
      <c r="AK581" s="410">
        <f t="shared" si="686"/>
        <v>0</v>
      </c>
      <c r="AL581" s="411">
        <f t="shared" ref="AL581:AL582" si="711">V581-SUM(AI581:AK581)</f>
        <v>0</v>
      </c>
      <c r="AM581" s="412">
        <f t="shared" ref="AM581:AM582" si="712">V581-SUM(AI581:AK581)-AL581</f>
        <v>0</v>
      </c>
      <c r="AN581" s="410">
        <f t="shared" si="626"/>
        <v>0</v>
      </c>
      <c r="AO581" s="410">
        <f t="shared" si="627"/>
        <v>0</v>
      </c>
      <c r="AP581" s="410">
        <f t="shared" si="622"/>
        <v>0</v>
      </c>
      <c r="AQ581" s="414">
        <f t="shared" ref="AQ581:AQ582" si="713">SUM(AN581:AP581)</f>
        <v>0</v>
      </c>
      <c r="AR581" s="412">
        <f t="shared" ref="AR581:AR582" si="714">AQ581-AL581</f>
        <v>0</v>
      </c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 s="7"/>
      <c r="BH581" s="7"/>
      <c r="BI581" s="7"/>
      <c r="BJ581" s="7"/>
      <c r="BK581" s="7"/>
      <c r="BL581" s="7"/>
      <c r="BN581" s="74"/>
    </row>
    <row r="582" spans="1:66" s="16" customFormat="1" ht="12" customHeight="1" x14ac:dyDescent="0.25">
      <c r="A582" s="189">
        <v>18630112</v>
      </c>
      <c r="B582" s="184" t="str">
        <f t="shared" si="630"/>
        <v>18630112</v>
      </c>
      <c r="C582" s="203" t="s">
        <v>1422</v>
      </c>
      <c r="D582" s="179" t="s">
        <v>1276</v>
      </c>
      <c r="E582" s="179"/>
      <c r="F582" s="185">
        <v>44287</v>
      </c>
      <c r="G582" s="179"/>
      <c r="H582" s="181"/>
      <c r="I582" s="181"/>
      <c r="J582" s="181"/>
      <c r="K582" s="181"/>
      <c r="L582" s="181"/>
      <c r="M582" s="181"/>
      <c r="N582" s="181"/>
      <c r="O582" s="181"/>
      <c r="P582" s="181"/>
      <c r="Q582" s="181"/>
      <c r="R582" s="181">
        <v>955936.3</v>
      </c>
      <c r="S582" s="181">
        <v>1692337.75</v>
      </c>
      <c r="T582" s="181">
        <v>1912594.17</v>
      </c>
      <c r="U582" s="181"/>
      <c r="V582" s="181">
        <f t="shared" si="706"/>
        <v>300380.92791666667</v>
      </c>
      <c r="W582" s="204"/>
      <c r="X582" s="226"/>
      <c r="Y582" s="409">
        <f t="shared" si="644"/>
        <v>1912594.17</v>
      </c>
      <c r="Z582" s="410">
        <f t="shared" si="644"/>
        <v>0</v>
      </c>
      <c r="AA582" s="410">
        <f t="shared" si="644"/>
        <v>0</v>
      </c>
      <c r="AB582" s="411">
        <f t="shared" si="707"/>
        <v>0</v>
      </c>
      <c r="AC582" s="412">
        <f t="shared" si="708"/>
        <v>0</v>
      </c>
      <c r="AD582" s="410">
        <f t="shared" si="640"/>
        <v>0</v>
      </c>
      <c r="AE582" s="413">
        <f t="shared" si="624"/>
        <v>0</v>
      </c>
      <c r="AF582" s="411">
        <f t="shared" si="625"/>
        <v>0</v>
      </c>
      <c r="AG582" s="414">
        <f t="shared" si="709"/>
        <v>0</v>
      </c>
      <c r="AH582" s="412">
        <f t="shared" si="710"/>
        <v>0</v>
      </c>
      <c r="AI582" s="415">
        <f t="shared" si="686"/>
        <v>300380.92791666667</v>
      </c>
      <c r="AJ582" s="410">
        <f t="shared" si="686"/>
        <v>0</v>
      </c>
      <c r="AK582" s="410">
        <f t="shared" si="686"/>
        <v>0</v>
      </c>
      <c r="AL582" s="411">
        <f t="shared" si="711"/>
        <v>0</v>
      </c>
      <c r="AM582" s="412">
        <f t="shared" si="712"/>
        <v>0</v>
      </c>
      <c r="AN582" s="410">
        <f t="shared" si="626"/>
        <v>0</v>
      </c>
      <c r="AO582" s="410">
        <f t="shared" si="627"/>
        <v>0</v>
      </c>
      <c r="AP582" s="410">
        <f t="shared" si="622"/>
        <v>0</v>
      </c>
      <c r="AQ582" s="414">
        <f t="shared" si="713"/>
        <v>0</v>
      </c>
      <c r="AR582" s="412">
        <f t="shared" si="714"/>
        <v>0</v>
      </c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 s="7"/>
      <c r="BH582" s="7"/>
      <c r="BI582" s="7"/>
      <c r="BJ582" s="7"/>
      <c r="BK582" s="7"/>
      <c r="BL582" s="7"/>
      <c r="BN582" s="74"/>
    </row>
    <row r="583" spans="1:66" s="16" customFormat="1" ht="12" customHeight="1" x14ac:dyDescent="0.25">
      <c r="A583" s="189">
        <v>18630121</v>
      </c>
      <c r="B583" s="184" t="str">
        <f t="shared" si="630"/>
        <v>18630121</v>
      </c>
      <c r="C583" s="203" t="s">
        <v>1423</v>
      </c>
      <c r="D583" s="179" t="s">
        <v>1276</v>
      </c>
      <c r="E583" s="179"/>
      <c r="F583" s="185">
        <v>44317</v>
      </c>
      <c r="G583" s="179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>
        <v>-87.99</v>
      </c>
      <c r="T583" s="181">
        <v>-181.74</v>
      </c>
      <c r="U583" s="181"/>
      <c r="V583" s="181">
        <f t="shared" ref="V583:V584" si="715">(H583+T583+SUM(I583:S583)*2)/24</f>
        <v>-14.905000000000001</v>
      </c>
      <c r="W583" s="204"/>
      <c r="X583" s="226"/>
      <c r="Y583" s="409">
        <f t="shared" si="644"/>
        <v>-181.74</v>
      </c>
      <c r="Z583" s="410">
        <f t="shared" si="644"/>
        <v>0</v>
      </c>
      <c r="AA583" s="410">
        <f t="shared" si="644"/>
        <v>0</v>
      </c>
      <c r="AB583" s="411">
        <f t="shared" ref="AB583:AB584" si="716">T583-SUM(Y583:AA583)</f>
        <v>0</v>
      </c>
      <c r="AC583" s="412">
        <f t="shared" ref="AC583:AC584" si="717">T583-SUM(Y583:AA583)-AB583</f>
        <v>0</v>
      </c>
      <c r="AD583" s="410">
        <f t="shared" si="640"/>
        <v>0</v>
      </c>
      <c r="AE583" s="413">
        <f t="shared" si="624"/>
        <v>0</v>
      </c>
      <c r="AF583" s="411">
        <f t="shared" si="625"/>
        <v>0</v>
      </c>
      <c r="AG583" s="414">
        <f t="shared" ref="AG583:AG584" si="718">SUM(AD583:AF583)</f>
        <v>0</v>
      </c>
      <c r="AH583" s="412">
        <f t="shared" ref="AH583:AH584" si="719">AG583-AB583</f>
        <v>0</v>
      </c>
      <c r="AI583" s="415">
        <f t="shared" si="686"/>
        <v>-14.905000000000001</v>
      </c>
      <c r="AJ583" s="410">
        <f t="shared" si="686"/>
        <v>0</v>
      </c>
      <c r="AK583" s="410">
        <f t="shared" si="686"/>
        <v>0</v>
      </c>
      <c r="AL583" s="411">
        <f t="shared" ref="AL583:AL584" si="720">V583-SUM(AI583:AK583)</f>
        <v>0</v>
      </c>
      <c r="AM583" s="412">
        <f t="shared" ref="AM583:AM584" si="721">V583-SUM(AI583:AK583)-AL583</f>
        <v>0</v>
      </c>
      <c r="AN583" s="410">
        <f t="shared" si="626"/>
        <v>0</v>
      </c>
      <c r="AO583" s="410">
        <f t="shared" si="627"/>
        <v>0</v>
      </c>
      <c r="AP583" s="410">
        <f t="shared" si="622"/>
        <v>0</v>
      </c>
      <c r="AQ583" s="414">
        <f t="shared" ref="AQ583:AQ584" si="722">SUM(AN583:AP583)</f>
        <v>0</v>
      </c>
      <c r="AR583" s="412">
        <f t="shared" ref="AR583:AR584" si="723">AQ583-AL583</f>
        <v>0</v>
      </c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 s="7"/>
      <c r="BH583" s="7"/>
      <c r="BI583" s="7"/>
      <c r="BJ583" s="7"/>
      <c r="BK583" s="7"/>
      <c r="BL583" s="7"/>
      <c r="BN583" s="74"/>
    </row>
    <row r="584" spans="1:66" s="16" customFormat="1" ht="12" customHeight="1" x14ac:dyDescent="0.25">
      <c r="A584" s="189">
        <v>18630122</v>
      </c>
      <c r="B584" s="184" t="str">
        <f t="shared" si="630"/>
        <v>18630122</v>
      </c>
      <c r="C584" s="203" t="s">
        <v>1424</v>
      </c>
      <c r="D584" s="179" t="s">
        <v>1276</v>
      </c>
      <c r="E584" s="179"/>
      <c r="F584" s="185">
        <v>44317</v>
      </c>
      <c r="G584" s="179"/>
      <c r="H584" s="181"/>
      <c r="I584" s="181"/>
      <c r="J584" s="181"/>
      <c r="K584" s="181"/>
      <c r="L584" s="181"/>
      <c r="M584" s="181"/>
      <c r="N584" s="181"/>
      <c r="O584" s="181"/>
      <c r="P584" s="181"/>
      <c r="Q584" s="181"/>
      <c r="R584" s="181"/>
      <c r="S584" s="181">
        <v>-17.48</v>
      </c>
      <c r="T584" s="181">
        <v>-17.48</v>
      </c>
      <c r="U584" s="181"/>
      <c r="V584" s="181">
        <f t="shared" si="715"/>
        <v>-2.1850000000000001</v>
      </c>
      <c r="W584" s="204"/>
      <c r="X584" s="226"/>
      <c r="Y584" s="409">
        <f t="shared" si="644"/>
        <v>-17.48</v>
      </c>
      <c r="Z584" s="410">
        <f t="shared" si="644"/>
        <v>0</v>
      </c>
      <c r="AA584" s="410">
        <f t="shared" si="644"/>
        <v>0</v>
      </c>
      <c r="AB584" s="411">
        <f t="shared" si="716"/>
        <v>0</v>
      </c>
      <c r="AC584" s="412">
        <f t="shared" si="717"/>
        <v>0</v>
      </c>
      <c r="AD584" s="410">
        <f t="shared" si="640"/>
        <v>0</v>
      </c>
      <c r="AE584" s="413">
        <f t="shared" si="624"/>
        <v>0</v>
      </c>
      <c r="AF584" s="411">
        <f t="shared" si="625"/>
        <v>0</v>
      </c>
      <c r="AG584" s="414">
        <f t="shared" si="718"/>
        <v>0</v>
      </c>
      <c r="AH584" s="412">
        <f t="shared" si="719"/>
        <v>0</v>
      </c>
      <c r="AI584" s="415">
        <f t="shared" si="686"/>
        <v>-2.1850000000000001</v>
      </c>
      <c r="AJ584" s="410">
        <f t="shared" si="686"/>
        <v>0</v>
      </c>
      <c r="AK584" s="410">
        <f t="shared" si="686"/>
        <v>0</v>
      </c>
      <c r="AL584" s="411">
        <f t="shared" si="720"/>
        <v>0</v>
      </c>
      <c r="AM584" s="412">
        <f t="shared" si="721"/>
        <v>0</v>
      </c>
      <c r="AN584" s="410">
        <f t="shared" si="626"/>
        <v>0</v>
      </c>
      <c r="AO584" s="410">
        <f t="shared" si="627"/>
        <v>0</v>
      </c>
      <c r="AP584" s="410">
        <f t="shared" si="622"/>
        <v>0</v>
      </c>
      <c r="AQ584" s="414">
        <f t="shared" si="722"/>
        <v>0</v>
      </c>
      <c r="AR584" s="412">
        <f t="shared" si="723"/>
        <v>0</v>
      </c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 s="7"/>
      <c r="BH584" s="7"/>
      <c r="BI584" s="7"/>
      <c r="BJ584" s="7"/>
      <c r="BK584" s="7"/>
      <c r="BL584" s="7"/>
      <c r="BN584" s="74"/>
    </row>
    <row r="585" spans="1:66" s="16" customFormat="1" ht="12" customHeight="1" x14ac:dyDescent="0.25">
      <c r="A585" s="189">
        <v>18630131</v>
      </c>
      <c r="B585" s="184" t="str">
        <f t="shared" si="630"/>
        <v>18630131</v>
      </c>
      <c r="C585" s="203" t="s">
        <v>1415</v>
      </c>
      <c r="D585" s="179" t="s">
        <v>158</v>
      </c>
      <c r="E585" s="179"/>
      <c r="F585" s="185">
        <v>44256</v>
      </c>
      <c r="G585" s="179"/>
      <c r="H585" s="181"/>
      <c r="I585" s="181"/>
      <c r="J585" s="181"/>
      <c r="K585" s="181"/>
      <c r="L585" s="181"/>
      <c r="M585" s="181"/>
      <c r="N585" s="181"/>
      <c r="O585" s="181"/>
      <c r="P585" s="181"/>
      <c r="Q585" s="181">
        <v>1467892.68</v>
      </c>
      <c r="R585" s="181">
        <v>0</v>
      </c>
      <c r="S585" s="181">
        <v>0</v>
      </c>
      <c r="T585" s="181">
        <v>2075088.75</v>
      </c>
      <c r="U585" s="181"/>
      <c r="V585" s="181">
        <f t="shared" si="697"/>
        <v>208786.42124999998</v>
      </c>
      <c r="W585" s="204"/>
      <c r="X585" s="226"/>
      <c r="Y585" s="409">
        <f t="shared" si="644"/>
        <v>0</v>
      </c>
      <c r="Z585" s="410">
        <f t="shared" si="644"/>
        <v>0</v>
      </c>
      <c r="AA585" s="410">
        <f t="shared" si="644"/>
        <v>0</v>
      </c>
      <c r="AB585" s="411">
        <f t="shared" si="698"/>
        <v>2075088.75</v>
      </c>
      <c r="AC585" s="412">
        <f t="shared" si="699"/>
        <v>0</v>
      </c>
      <c r="AD585" s="410">
        <f t="shared" si="640"/>
        <v>0</v>
      </c>
      <c r="AE585" s="413">
        <f t="shared" si="624"/>
        <v>0</v>
      </c>
      <c r="AF585" s="411">
        <f t="shared" si="625"/>
        <v>2075088.75</v>
      </c>
      <c r="AG585" s="414">
        <f t="shared" si="700"/>
        <v>2075088.75</v>
      </c>
      <c r="AH585" s="412">
        <f t="shared" si="701"/>
        <v>0</v>
      </c>
      <c r="AI585" s="415">
        <f t="shared" si="686"/>
        <v>0</v>
      </c>
      <c r="AJ585" s="410">
        <f t="shared" si="686"/>
        <v>0</v>
      </c>
      <c r="AK585" s="410">
        <f t="shared" si="686"/>
        <v>0</v>
      </c>
      <c r="AL585" s="411">
        <f t="shared" si="702"/>
        <v>208786.42124999998</v>
      </c>
      <c r="AM585" s="412">
        <f t="shared" si="703"/>
        <v>0</v>
      </c>
      <c r="AN585" s="410">
        <f t="shared" si="626"/>
        <v>0</v>
      </c>
      <c r="AO585" s="410">
        <f t="shared" si="627"/>
        <v>0</v>
      </c>
      <c r="AP585" s="410">
        <f t="shared" si="622"/>
        <v>208786.42124999998</v>
      </c>
      <c r="AQ585" s="414">
        <f t="shared" si="704"/>
        <v>208786.42124999998</v>
      </c>
      <c r="AR585" s="412">
        <f t="shared" si="705"/>
        <v>0</v>
      </c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 s="7"/>
      <c r="BH585" s="7"/>
      <c r="BI585" s="7"/>
      <c r="BJ585" s="7"/>
      <c r="BK585" s="7"/>
      <c r="BL585" s="7"/>
      <c r="BN585" s="74"/>
    </row>
    <row r="586" spans="1:66" s="16" customFormat="1" ht="12" customHeight="1" x14ac:dyDescent="0.25">
      <c r="A586" s="189">
        <v>18630141</v>
      </c>
      <c r="B586" s="184" t="str">
        <f t="shared" si="630"/>
        <v>18630141</v>
      </c>
      <c r="C586" s="203" t="s">
        <v>1407</v>
      </c>
      <c r="D586" s="179" t="s">
        <v>1276</v>
      </c>
      <c r="E586" s="179"/>
      <c r="F586" s="185">
        <v>44348</v>
      </c>
      <c r="G586" s="179"/>
      <c r="H586" s="181"/>
      <c r="I586" s="181"/>
      <c r="J586" s="181"/>
      <c r="K586" s="181"/>
      <c r="L586" s="181"/>
      <c r="M586" s="181"/>
      <c r="N586" s="181"/>
      <c r="O586" s="181"/>
      <c r="P586" s="181"/>
      <c r="Q586" s="181"/>
      <c r="R586" s="181"/>
      <c r="S586" s="181"/>
      <c r="T586" s="181">
        <v>480702.09</v>
      </c>
      <c r="U586" s="181"/>
      <c r="V586" s="181">
        <f t="shared" ref="V586" si="724">(H586+T586+SUM(I586:S586)*2)/24</f>
        <v>20029.25375</v>
      </c>
      <c r="W586" s="204"/>
      <c r="X586" s="226"/>
      <c r="Y586" s="409">
        <f t="shared" si="644"/>
        <v>480702.09</v>
      </c>
      <c r="Z586" s="410">
        <f t="shared" si="644"/>
        <v>0</v>
      </c>
      <c r="AA586" s="410">
        <f t="shared" si="644"/>
        <v>0</v>
      </c>
      <c r="AB586" s="411">
        <f t="shared" ref="AB586" si="725">T586-SUM(Y586:AA586)</f>
        <v>0</v>
      </c>
      <c r="AC586" s="412">
        <f t="shared" ref="AC586" si="726">T586-SUM(Y586:AA586)-AB586</f>
        <v>0</v>
      </c>
      <c r="AD586" s="410">
        <f t="shared" si="640"/>
        <v>0</v>
      </c>
      <c r="AE586" s="413">
        <f t="shared" si="624"/>
        <v>0</v>
      </c>
      <c r="AF586" s="411">
        <f t="shared" si="625"/>
        <v>0</v>
      </c>
      <c r="AG586" s="414">
        <f t="shared" ref="AG586" si="727">SUM(AD586:AF586)</f>
        <v>0</v>
      </c>
      <c r="AH586" s="412">
        <f t="shared" ref="AH586" si="728">AG586-AB586</f>
        <v>0</v>
      </c>
      <c r="AI586" s="415">
        <f t="shared" si="686"/>
        <v>20029.25375</v>
      </c>
      <c r="AJ586" s="410">
        <f t="shared" si="686"/>
        <v>0</v>
      </c>
      <c r="AK586" s="410">
        <f t="shared" si="686"/>
        <v>0</v>
      </c>
      <c r="AL586" s="411">
        <f t="shared" ref="AL586" si="729">V586-SUM(AI586:AK586)</f>
        <v>0</v>
      </c>
      <c r="AM586" s="412">
        <f t="shared" ref="AM586" si="730">V586-SUM(AI586:AK586)-AL586</f>
        <v>0</v>
      </c>
      <c r="AN586" s="410">
        <f t="shared" si="626"/>
        <v>0</v>
      </c>
      <c r="AO586" s="410">
        <f t="shared" si="627"/>
        <v>0</v>
      </c>
      <c r="AP586" s="410">
        <f t="shared" si="622"/>
        <v>0</v>
      </c>
      <c r="AQ586" s="414">
        <f t="shared" ref="AQ586" si="731">SUM(AN586:AP586)</f>
        <v>0</v>
      </c>
      <c r="AR586" s="412">
        <f t="shared" ref="AR586" si="732">AQ586-AL586</f>
        <v>0</v>
      </c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 s="7"/>
      <c r="BH586" s="7"/>
      <c r="BI586" s="7"/>
      <c r="BJ586" s="7"/>
      <c r="BK586" s="7"/>
      <c r="BL586" s="7"/>
      <c r="BN586" s="74"/>
    </row>
    <row r="587" spans="1:66" s="16" customFormat="1" ht="12" customHeight="1" x14ac:dyDescent="0.25">
      <c r="A587" s="189">
        <v>18630142</v>
      </c>
      <c r="B587" s="184" t="str">
        <f t="shared" si="630"/>
        <v>18630142</v>
      </c>
      <c r="C587" s="203" t="s">
        <v>1408</v>
      </c>
      <c r="D587" s="179" t="s">
        <v>1276</v>
      </c>
      <c r="E587" s="179"/>
      <c r="F587" s="185">
        <v>44348</v>
      </c>
      <c r="G587" s="179"/>
      <c r="H587" s="181"/>
      <c r="I587" s="181"/>
      <c r="J587" s="181"/>
      <c r="K587" s="181"/>
      <c r="L587" s="181"/>
      <c r="M587" s="181"/>
      <c r="N587" s="181"/>
      <c r="O587" s="181"/>
      <c r="P587" s="181"/>
      <c r="Q587" s="181"/>
      <c r="R587" s="181"/>
      <c r="S587" s="181"/>
      <c r="T587" s="181">
        <v>237502.88</v>
      </c>
      <c r="U587" s="181"/>
      <c r="V587" s="181">
        <f t="shared" ref="V587:V593" si="733">(H587+T587+SUM(I587:S587)*2)/24</f>
        <v>9895.9533333333329</v>
      </c>
      <c r="W587" s="204"/>
      <c r="X587" s="226"/>
      <c r="Y587" s="409">
        <f t="shared" si="644"/>
        <v>237502.88</v>
      </c>
      <c r="Z587" s="410">
        <f t="shared" si="644"/>
        <v>0</v>
      </c>
      <c r="AA587" s="410">
        <f t="shared" si="644"/>
        <v>0</v>
      </c>
      <c r="AB587" s="411">
        <f t="shared" ref="AB587:AB593" si="734">T587-SUM(Y587:AA587)</f>
        <v>0</v>
      </c>
      <c r="AC587" s="412">
        <f t="shared" ref="AC587:AC593" si="735">T587-SUM(Y587:AA587)-AB587</f>
        <v>0</v>
      </c>
      <c r="AD587" s="410">
        <f t="shared" si="640"/>
        <v>0</v>
      </c>
      <c r="AE587" s="413">
        <f t="shared" si="624"/>
        <v>0</v>
      </c>
      <c r="AF587" s="411">
        <f t="shared" si="625"/>
        <v>0</v>
      </c>
      <c r="AG587" s="414">
        <f t="shared" ref="AG587:AG593" si="736">SUM(AD587:AF587)</f>
        <v>0</v>
      </c>
      <c r="AH587" s="412">
        <f t="shared" ref="AH587:AH593" si="737">AG587-AB587</f>
        <v>0</v>
      </c>
      <c r="AI587" s="415">
        <f t="shared" si="686"/>
        <v>9895.9533333333329</v>
      </c>
      <c r="AJ587" s="410">
        <f t="shared" si="686"/>
        <v>0</v>
      </c>
      <c r="AK587" s="410">
        <f t="shared" si="686"/>
        <v>0</v>
      </c>
      <c r="AL587" s="411">
        <f t="shared" ref="AL587:AL593" si="738">V587-SUM(AI587:AK587)</f>
        <v>0</v>
      </c>
      <c r="AM587" s="412">
        <f t="shared" ref="AM587:AM593" si="739">V587-SUM(AI587:AK587)-AL587</f>
        <v>0</v>
      </c>
      <c r="AN587" s="410">
        <f t="shared" si="626"/>
        <v>0</v>
      </c>
      <c r="AO587" s="410">
        <f t="shared" si="627"/>
        <v>0</v>
      </c>
      <c r="AP587" s="410">
        <f t="shared" si="622"/>
        <v>0</v>
      </c>
      <c r="AQ587" s="414">
        <f t="shared" ref="AQ587:AQ593" si="740">SUM(AN587:AP587)</f>
        <v>0</v>
      </c>
      <c r="AR587" s="412">
        <f t="shared" ref="AR587:AR593" si="741">AQ587-AL587</f>
        <v>0</v>
      </c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 s="7"/>
      <c r="BH587" s="7"/>
      <c r="BI587" s="7"/>
      <c r="BJ587" s="7"/>
      <c r="BK587" s="7"/>
      <c r="BL587" s="7"/>
      <c r="BN587" s="74"/>
    </row>
    <row r="588" spans="1:66" s="16" customFormat="1" ht="12" customHeight="1" x14ac:dyDescent="0.25">
      <c r="A588" s="189">
        <v>18630151</v>
      </c>
      <c r="B588" s="184" t="str">
        <f t="shared" si="630"/>
        <v>18630151</v>
      </c>
      <c r="C588" s="203" t="s">
        <v>1409</v>
      </c>
      <c r="D588" s="179" t="s">
        <v>1276</v>
      </c>
      <c r="E588" s="179"/>
      <c r="F588" s="185">
        <v>44348</v>
      </c>
      <c r="G588" s="179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>
        <v>4044385.99</v>
      </c>
      <c r="U588" s="181"/>
      <c r="V588" s="181">
        <f t="shared" si="733"/>
        <v>168516.08291666667</v>
      </c>
      <c r="W588" s="204"/>
      <c r="X588" s="226"/>
      <c r="Y588" s="409">
        <f t="shared" si="644"/>
        <v>4044385.99</v>
      </c>
      <c r="Z588" s="410">
        <f t="shared" si="644"/>
        <v>0</v>
      </c>
      <c r="AA588" s="410">
        <f t="shared" si="644"/>
        <v>0</v>
      </c>
      <c r="AB588" s="411">
        <f t="shared" si="734"/>
        <v>0</v>
      </c>
      <c r="AC588" s="412">
        <f t="shared" si="735"/>
        <v>0</v>
      </c>
      <c r="AD588" s="410">
        <f t="shared" si="640"/>
        <v>0</v>
      </c>
      <c r="AE588" s="413">
        <f t="shared" si="624"/>
        <v>0</v>
      </c>
      <c r="AF588" s="411">
        <f t="shared" si="625"/>
        <v>0</v>
      </c>
      <c r="AG588" s="414">
        <f t="shared" si="736"/>
        <v>0</v>
      </c>
      <c r="AH588" s="412">
        <f t="shared" si="737"/>
        <v>0</v>
      </c>
      <c r="AI588" s="415">
        <f t="shared" si="686"/>
        <v>168516.08291666667</v>
      </c>
      <c r="AJ588" s="410">
        <f t="shared" si="686"/>
        <v>0</v>
      </c>
      <c r="AK588" s="410">
        <f t="shared" si="686"/>
        <v>0</v>
      </c>
      <c r="AL588" s="411">
        <f t="shared" si="738"/>
        <v>0</v>
      </c>
      <c r="AM588" s="412">
        <f t="shared" si="739"/>
        <v>0</v>
      </c>
      <c r="AN588" s="410">
        <f t="shared" si="626"/>
        <v>0</v>
      </c>
      <c r="AO588" s="410">
        <f t="shared" si="627"/>
        <v>0</v>
      </c>
      <c r="AP588" s="410">
        <f t="shared" si="622"/>
        <v>0</v>
      </c>
      <c r="AQ588" s="414">
        <f t="shared" si="740"/>
        <v>0</v>
      </c>
      <c r="AR588" s="412">
        <f t="shared" si="741"/>
        <v>0</v>
      </c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 s="7"/>
      <c r="BH588" s="7"/>
      <c r="BI588" s="7"/>
      <c r="BJ588" s="7"/>
      <c r="BK588" s="7"/>
      <c r="BL588" s="7"/>
      <c r="BN588" s="74"/>
    </row>
    <row r="589" spans="1:66" s="16" customFormat="1" ht="12" customHeight="1" x14ac:dyDescent="0.25">
      <c r="A589" s="189">
        <v>18630152</v>
      </c>
      <c r="B589" s="184" t="str">
        <f t="shared" si="630"/>
        <v>18630152</v>
      </c>
      <c r="C589" s="203" t="s">
        <v>1410</v>
      </c>
      <c r="D589" s="179" t="s">
        <v>1276</v>
      </c>
      <c r="E589" s="179"/>
      <c r="F589" s="185">
        <v>44348</v>
      </c>
      <c r="G589" s="179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>
        <v>1124861.6399999999</v>
      </c>
      <c r="U589" s="181"/>
      <c r="V589" s="181">
        <f t="shared" si="733"/>
        <v>46869.234999999993</v>
      </c>
      <c r="W589" s="204"/>
      <c r="X589" s="226"/>
      <c r="Y589" s="409">
        <f t="shared" si="644"/>
        <v>1124861.6399999999</v>
      </c>
      <c r="Z589" s="410">
        <f t="shared" si="644"/>
        <v>0</v>
      </c>
      <c r="AA589" s="410">
        <f t="shared" si="644"/>
        <v>0</v>
      </c>
      <c r="AB589" s="411">
        <f t="shared" si="734"/>
        <v>0</v>
      </c>
      <c r="AC589" s="412">
        <f t="shared" si="735"/>
        <v>0</v>
      </c>
      <c r="AD589" s="410">
        <f t="shared" si="640"/>
        <v>0</v>
      </c>
      <c r="AE589" s="413">
        <f t="shared" si="624"/>
        <v>0</v>
      </c>
      <c r="AF589" s="411">
        <f t="shared" si="625"/>
        <v>0</v>
      </c>
      <c r="AG589" s="414">
        <f t="shared" si="736"/>
        <v>0</v>
      </c>
      <c r="AH589" s="412">
        <f t="shared" si="737"/>
        <v>0</v>
      </c>
      <c r="AI589" s="415">
        <f t="shared" si="686"/>
        <v>46869.234999999993</v>
      </c>
      <c r="AJ589" s="410">
        <f t="shared" si="686"/>
        <v>0</v>
      </c>
      <c r="AK589" s="410">
        <f t="shared" si="686"/>
        <v>0</v>
      </c>
      <c r="AL589" s="411">
        <f t="shared" si="738"/>
        <v>0</v>
      </c>
      <c r="AM589" s="412">
        <f t="shared" si="739"/>
        <v>0</v>
      </c>
      <c r="AN589" s="410">
        <f t="shared" si="626"/>
        <v>0</v>
      </c>
      <c r="AO589" s="410">
        <f t="shared" si="627"/>
        <v>0</v>
      </c>
      <c r="AP589" s="410">
        <f t="shared" si="622"/>
        <v>0</v>
      </c>
      <c r="AQ589" s="414">
        <f t="shared" si="740"/>
        <v>0</v>
      </c>
      <c r="AR589" s="412">
        <f t="shared" si="741"/>
        <v>0</v>
      </c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 s="7"/>
      <c r="BH589" s="7"/>
      <c r="BI589" s="7"/>
      <c r="BJ589" s="7"/>
      <c r="BK589" s="7"/>
      <c r="BL589" s="7"/>
      <c r="BN589" s="74"/>
    </row>
    <row r="590" spans="1:66" s="16" customFormat="1" ht="12" customHeight="1" x14ac:dyDescent="0.25">
      <c r="A590" s="189">
        <v>18630161</v>
      </c>
      <c r="B590" s="184" t="str">
        <f t="shared" si="630"/>
        <v>18630161</v>
      </c>
      <c r="C590" s="203" t="s">
        <v>1411</v>
      </c>
      <c r="D590" s="179" t="s">
        <v>1276</v>
      </c>
      <c r="E590" s="179"/>
      <c r="F590" s="185">
        <v>44348</v>
      </c>
      <c r="G590" s="179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>
        <v>3049171.14</v>
      </c>
      <c r="U590" s="181"/>
      <c r="V590" s="181">
        <f t="shared" si="733"/>
        <v>127048.7975</v>
      </c>
      <c r="W590" s="204"/>
      <c r="X590" s="226"/>
      <c r="Y590" s="409">
        <f t="shared" si="644"/>
        <v>3049171.14</v>
      </c>
      <c r="Z590" s="410">
        <f t="shared" si="644"/>
        <v>0</v>
      </c>
      <c r="AA590" s="410">
        <f t="shared" si="644"/>
        <v>0</v>
      </c>
      <c r="AB590" s="411">
        <f t="shared" si="734"/>
        <v>0</v>
      </c>
      <c r="AC590" s="412">
        <f t="shared" si="735"/>
        <v>0</v>
      </c>
      <c r="AD590" s="410">
        <f t="shared" si="640"/>
        <v>0</v>
      </c>
      <c r="AE590" s="413">
        <f t="shared" si="624"/>
        <v>0</v>
      </c>
      <c r="AF590" s="411">
        <f t="shared" si="625"/>
        <v>0</v>
      </c>
      <c r="AG590" s="414">
        <f t="shared" si="736"/>
        <v>0</v>
      </c>
      <c r="AH590" s="412">
        <f t="shared" si="737"/>
        <v>0</v>
      </c>
      <c r="AI590" s="415">
        <f t="shared" si="686"/>
        <v>127048.7975</v>
      </c>
      <c r="AJ590" s="410">
        <f t="shared" si="686"/>
        <v>0</v>
      </c>
      <c r="AK590" s="410">
        <f t="shared" si="686"/>
        <v>0</v>
      </c>
      <c r="AL590" s="411">
        <f t="shared" si="738"/>
        <v>0</v>
      </c>
      <c r="AM590" s="412">
        <f t="shared" si="739"/>
        <v>0</v>
      </c>
      <c r="AN590" s="410">
        <f t="shared" si="626"/>
        <v>0</v>
      </c>
      <c r="AO590" s="410">
        <f t="shared" si="627"/>
        <v>0</v>
      </c>
      <c r="AP590" s="410">
        <f t="shared" si="622"/>
        <v>0</v>
      </c>
      <c r="AQ590" s="414">
        <f t="shared" si="740"/>
        <v>0</v>
      </c>
      <c r="AR590" s="412">
        <f t="shared" si="741"/>
        <v>0</v>
      </c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 s="7"/>
      <c r="BH590" s="7"/>
      <c r="BI590" s="7"/>
      <c r="BJ590" s="7"/>
      <c r="BK590" s="7"/>
      <c r="BL590" s="7"/>
      <c r="BN590" s="74"/>
    </row>
    <row r="591" spans="1:66" s="16" customFormat="1" ht="12" customHeight="1" x14ac:dyDescent="0.25">
      <c r="A591" s="189">
        <v>18630162</v>
      </c>
      <c r="B591" s="184" t="str">
        <f t="shared" si="630"/>
        <v>18630162</v>
      </c>
      <c r="C591" s="203" t="s">
        <v>1412</v>
      </c>
      <c r="D591" s="179" t="s">
        <v>1276</v>
      </c>
      <c r="E591" s="179"/>
      <c r="F591" s="185">
        <v>44348</v>
      </c>
      <c r="G591" s="179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>
        <v>1025158.1</v>
      </c>
      <c r="U591" s="181"/>
      <c r="V591" s="181">
        <f t="shared" si="733"/>
        <v>42714.92083333333</v>
      </c>
      <c r="W591" s="204"/>
      <c r="X591" s="226"/>
      <c r="Y591" s="409">
        <f t="shared" si="644"/>
        <v>1025158.1</v>
      </c>
      <c r="Z591" s="410">
        <f t="shared" si="644"/>
        <v>0</v>
      </c>
      <c r="AA591" s="410">
        <f t="shared" si="644"/>
        <v>0</v>
      </c>
      <c r="AB591" s="411">
        <f t="shared" si="734"/>
        <v>0</v>
      </c>
      <c r="AC591" s="412">
        <f t="shared" si="735"/>
        <v>0</v>
      </c>
      <c r="AD591" s="410">
        <f t="shared" si="640"/>
        <v>0</v>
      </c>
      <c r="AE591" s="413">
        <f t="shared" si="624"/>
        <v>0</v>
      </c>
      <c r="AF591" s="411">
        <f t="shared" si="625"/>
        <v>0</v>
      </c>
      <c r="AG591" s="414">
        <f t="shared" si="736"/>
        <v>0</v>
      </c>
      <c r="AH591" s="412">
        <f t="shared" si="737"/>
        <v>0</v>
      </c>
      <c r="AI591" s="415">
        <f t="shared" si="686"/>
        <v>42714.92083333333</v>
      </c>
      <c r="AJ591" s="410">
        <f t="shared" si="686"/>
        <v>0</v>
      </c>
      <c r="AK591" s="410">
        <f t="shared" si="686"/>
        <v>0</v>
      </c>
      <c r="AL591" s="411">
        <f t="shared" si="738"/>
        <v>0</v>
      </c>
      <c r="AM591" s="412">
        <f t="shared" si="739"/>
        <v>0</v>
      </c>
      <c r="AN591" s="410">
        <f t="shared" si="626"/>
        <v>0</v>
      </c>
      <c r="AO591" s="410">
        <f t="shared" si="627"/>
        <v>0</v>
      </c>
      <c r="AP591" s="410">
        <f t="shared" si="622"/>
        <v>0</v>
      </c>
      <c r="AQ591" s="414">
        <f t="shared" si="740"/>
        <v>0</v>
      </c>
      <c r="AR591" s="412">
        <f t="shared" si="741"/>
        <v>0</v>
      </c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 s="7"/>
      <c r="BH591" s="7"/>
      <c r="BI591" s="7"/>
      <c r="BJ591" s="7"/>
      <c r="BK591" s="7"/>
      <c r="BL591" s="7"/>
      <c r="BN591" s="74"/>
    </row>
    <row r="592" spans="1:66" s="16" customFormat="1" ht="12" customHeight="1" x14ac:dyDescent="0.25">
      <c r="A592" s="189">
        <v>18630171</v>
      </c>
      <c r="B592" s="184" t="str">
        <f t="shared" si="630"/>
        <v>18630171</v>
      </c>
      <c r="C592" s="203" t="s">
        <v>1413</v>
      </c>
      <c r="D592" s="179" t="s">
        <v>158</v>
      </c>
      <c r="E592" s="179"/>
      <c r="F592" s="185">
        <v>44348</v>
      </c>
      <c r="G592" s="179"/>
      <c r="H592" s="181"/>
      <c r="I592" s="181"/>
      <c r="J592" s="181"/>
      <c r="K592" s="181"/>
      <c r="L592" s="181"/>
      <c r="M592" s="181"/>
      <c r="N592" s="181"/>
      <c r="O592" s="181"/>
      <c r="P592" s="181"/>
      <c r="Q592" s="181"/>
      <c r="R592" s="181"/>
      <c r="S592" s="181"/>
      <c r="T592" s="181">
        <v>-3049171.14</v>
      </c>
      <c r="U592" s="181"/>
      <c r="V592" s="181">
        <f t="shared" si="733"/>
        <v>-127048.7975</v>
      </c>
      <c r="W592" s="204"/>
      <c r="X592" s="226"/>
      <c r="Y592" s="409">
        <f t="shared" si="644"/>
        <v>0</v>
      </c>
      <c r="Z592" s="410">
        <f t="shared" si="644"/>
        <v>0</v>
      </c>
      <c r="AA592" s="410">
        <f t="shared" si="644"/>
        <v>0</v>
      </c>
      <c r="AB592" s="411">
        <f t="shared" si="734"/>
        <v>-3049171.14</v>
      </c>
      <c r="AC592" s="412">
        <f t="shared" si="735"/>
        <v>0</v>
      </c>
      <c r="AD592" s="410">
        <f t="shared" si="640"/>
        <v>0</v>
      </c>
      <c r="AE592" s="413">
        <f t="shared" si="624"/>
        <v>0</v>
      </c>
      <c r="AF592" s="411">
        <f t="shared" si="625"/>
        <v>-3049171.14</v>
      </c>
      <c r="AG592" s="414">
        <f t="shared" si="736"/>
        <v>-3049171.14</v>
      </c>
      <c r="AH592" s="412">
        <f t="shared" si="737"/>
        <v>0</v>
      </c>
      <c r="AI592" s="415">
        <f t="shared" si="686"/>
        <v>0</v>
      </c>
      <c r="AJ592" s="410">
        <f t="shared" si="686"/>
        <v>0</v>
      </c>
      <c r="AK592" s="410">
        <f t="shared" si="686"/>
        <v>0</v>
      </c>
      <c r="AL592" s="411">
        <f t="shared" si="738"/>
        <v>-127048.7975</v>
      </c>
      <c r="AM592" s="412">
        <f t="shared" si="739"/>
        <v>0</v>
      </c>
      <c r="AN592" s="410">
        <f t="shared" si="626"/>
        <v>0</v>
      </c>
      <c r="AO592" s="410">
        <f t="shared" si="627"/>
        <v>0</v>
      </c>
      <c r="AP592" s="410">
        <f t="shared" si="622"/>
        <v>-127048.7975</v>
      </c>
      <c r="AQ592" s="414">
        <f t="shared" si="740"/>
        <v>-127048.7975</v>
      </c>
      <c r="AR592" s="412">
        <f t="shared" si="741"/>
        <v>0</v>
      </c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 s="7"/>
      <c r="BH592" s="7"/>
      <c r="BI592" s="7"/>
      <c r="BJ592" s="7"/>
      <c r="BK592" s="7"/>
      <c r="BL592" s="7"/>
      <c r="BN592" s="74"/>
    </row>
    <row r="593" spans="1:66" s="16" customFormat="1" ht="12" customHeight="1" x14ac:dyDescent="0.25">
      <c r="A593" s="189">
        <v>18630172</v>
      </c>
      <c r="B593" s="184" t="str">
        <f t="shared" si="630"/>
        <v>18630172</v>
      </c>
      <c r="C593" s="203" t="s">
        <v>1414</v>
      </c>
      <c r="D593" s="179" t="s">
        <v>158</v>
      </c>
      <c r="E593" s="179"/>
      <c r="F593" s="185">
        <v>44348</v>
      </c>
      <c r="G593" s="179"/>
      <c r="H593" s="181"/>
      <c r="I593" s="181"/>
      <c r="J593" s="181"/>
      <c r="K593" s="181"/>
      <c r="L593" s="181"/>
      <c r="M593" s="181"/>
      <c r="N593" s="181"/>
      <c r="O593" s="181"/>
      <c r="P593" s="181"/>
      <c r="Q593" s="181"/>
      <c r="R593" s="181"/>
      <c r="S593" s="181"/>
      <c r="T593" s="181">
        <v>-1025158.1</v>
      </c>
      <c r="U593" s="181"/>
      <c r="V593" s="181">
        <f t="shared" si="733"/>
        <v>-42714.92083333333</v>
      </c>
      <c r="W593" s="204"/>
      <c r="X593" s="226"/>
      <c r="Y593" s="409">
        <f t="shared" si="644"/>
        <v>0</v>
      </c>
      <c r="Z593" s="410">
        <f t="shared" si="644"/>
        <v>0</v>
      </c>
      <c r="AA593" s="410">
        <f t="shared" si="644"/>
        <v>0</v>
      </c>
      <c r="AB593" s="411">
        <f t="shared" si="734"/>
        <v>-1025158.1</v>
      </c>
      <c r="AC593" s="412">
        <f t="shared" si="735"/>
        <v>0</v>
      </c>
      <c r="AD593" s="410">
        <f t="shared" si="640"/>
        <v>0</v>
      </c>
      <c r="AE593" s="413">
        <f t="shared" si="624"/>
        <v>0</v>
      </c>
      <c r="AF593" s="411">
        <f t="shared" si="625"/>
        <v>-1025158.1</v>
      </c>
      <c r="AG593" s="414">
        <f t="shared" si="736"/>
        <v>-1025158.1</v>
      </c>
      <c r="AH593" s="412">
        <f t="shared" si="737"/>
        <v>0</v>
      </c>
      <c r="AI593" s="415">
        <f t="shared" si="686"/>
        <v>0</v>
      </c>
      <c r="AJ593" s="410">
        <f t="shared" si="686"/>
        <v>0</v>
      </c>
      <c r="AK593" s="410">
        <f t="shared" si="686"/>
        <v>0</v>
      </c>
      <c r="AL593" s="411">
        <f t="shared" si="738"/>
        <v>-42714.92083333333</v>
      </c>
      <c r="AM593" s="412">
        <f t="shared" si="739"/>
        <v>0</v>
      </c>
      <c r="AN593" s="410">
        <f t="shared" si="626"/>
        <v>0</v>
      </c>
      <c r="AO593" s="410">
        <f t="shared" si="627"/>
        <v>0</v>
      </c>
      <c r="AP593" s="410">
        <f t="shared" si="622"/>
        <v>-42714.92083333333</v>
      </c>
      <c r="AQ593" s="414">
        <f t="shared" si="740"/>
        <v>-42714.92083333333</v>
      </c>
      <c r="AR593" s="412">
        <f t="shared" si="741"/>
        <v>0</v>
      </c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 s="7"/>
      <c r="BH593" s="7"/>
      <c r="BI593" s="7"/>
      <c r="BJ593" s="7"/>
      <c r="BK593" s="7"/>
      <c r="BL593" s="7"/>
      <c r="BN593" s="74"/>
    </row>
    <row r="594" spans="1:66" s="16" customFormat="1" ht="12" customHeight="1" x14ac:dyDescent="0.25">
      <c r="A594" s="122">
        <v>18700032</v>
      </c>
      <c r="B594" s="87" t="str">
        <f t="shared" si="630"/>
        <v>18700032</v>
      </c>
      <c r="C594" s="89" t="s">
        <v>237</v>
      </c>
      <c r="D594" s="89" t="s">
        <v>1276</v>
      </c>
      <c r="E594" s="89"/>
      <c r="F594" s="89"/>
      <c r="G594" s="89"/>
      <c r="H594" s="75">
        <v>1156.6199999999999</v>
      </c>
      <c r="I594" s="75">
        <v>1156.6199999999999</v>
      </c>
      <c r="J594" s="75">
        <v>1156.6199999999999</v>
      </c>
      <c r="K594" s="75">
        <v>1156.6199999999999</v>
      </c>
      <c r="L594" s="75">
        <v>0</v>
      </c>
      <c r="M594" s="75">
        <v>0</v>
      </c>
      <c r="N594" s="75">
        <v>6265484.1100000003</v>
      </c>
      <c r="O594" s="75">
        <v>6265484.1100000003</v>
      </c>
      <c r="P594" s="75">
        <v>6265484.1100000003</v>
      </c>
      <c r="Q594" s="75">
        <v>5932677.3499999996</v>
      </c>
      <c r="R594" s="75">
        <v>0</v>
      </c>
      <c r="S594" s="75">
        <v>0</v>
      </c>
      <c r="T594" s="75">
        <v>0</v>
      </c>
      <c r="U594" s="75"/>
      <c r="V594" s="75">
        <f t="shared" si="614"/>
        <v>2061098.1541666666</v>
      </c>
      <c r="W594" s="81"/>
      <c r="X594" s="80"/>
      <c r="Y594" s="92">
        <f t="shared" si="644"/>
        <v>0</v>
      </c>
      <c r="Z594" s="319">
        <f t="shared" si="644"/>
        <v>0</v>
      </c>
      <c r="AA594" s="319">
        <f t="shared" si="644"/>
        <v>0</v>
      </c>
      <c r="AB594" s="320">
        <f t="shared" si="616"/>
        <v>0</v>
      </c>
      <c r="AC594" s="309">
        <f t="shared" si="617"/>
        <v>0</v>
      </c>
      <c r="AD594" s="319">
        <f t="shared" si="640"/>
        <v>0</v>
      </c>
      <c r="AE594" s="326">
        <f t="shared" si="624"/>
        <v>0</v>
      </c>
      <c r="AF594" s="320">
        <f t="shared" si="625"/>
        <v>0</v>
      </c>
      <c r="AG594" s="173">
        <f t="shared" si="618"/>
        <v>0</v>
      </c>
      <c r="AH594" s="309">
        <f t="shared" si="619"/>
        <v>0</v>
      </c>
      <c r="AI594" s="318">
        <f t="shared" si="686"/>
        <v>2061098.1541666666</v>
      </c>
      <c r="AJ594" s="319">
        <f t="shared" si="686"/>
        <v>0</v>
      </c>
      <c r="AK594" s="319">
        <f t="shared" si="686"/>
        <v>0</v>
      </c>
      <c r="AL594" s="320">
        <f t="shared" si="620"/>
        <v>0</v>
      </c>
      <c r="AM594" s="309">
        <f t="shared" si="621"/>
        <v>0</v>
      </c>
      <c r="AN594" s="319">
        <f t="shared" si="626"/>
        <v>0</v>
      </c>
      <c r="AO594" s="319">
        <f t="shared" si="627"/>
        <v>0</v>
      </c>
      <c r="AP594" s="319">
        <f t="shared" si="622"/>
        <v>0</v>
      </c>
      <c r="AQ594" s="173">
        <f t="shared" si="610"/>
        <v>0</v>
      </c>
      <c r="AR594" s="309">
        <f t="shared" si="623"/>
        <v>0</v>
      </c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 s="7"/>
      <c r="BH594" s="7"/>
      <c r="BI594" s="7"/>
      <c r="BJ594" s="7"/>
      <c r="BK594" s="7"/>
      <c r="BL594" s="7"/>
      <c r="BN594" s="74"/>
    </row>
    <row r="595" spans="1:66" s="16" customFormat="1" ht="12" customHeight="1" x14ac:dyDescent="0.25">
      <c r="A595" s="122">
        <v>18700041</v>
      </c>
      <c r="B595" s="87" t="str">
        <f t="shared" si="630"/>
        <v>18700041</v>
      </c>
      <c r="C595" s="89" t="s">
        <v>545</v>
      </c>
      <c r="D595" s="89" t="s">
        <v>1276</v>
      </c>
      <c r="E595" s="89"/>
      <c r="F595" s="89"/>
      <c r="G595" s="89"/>
      <c r="H595" s="75">
        <v>17218.43</v>
      </c>
      <c r="I595" s="75">
        <v>17218.43</v>
      </c>
      <c r="J595" s="75">
        <v>17218.43</v>
      </c>
      <c r="K595" s="75">
        <v>17218.43</v>
      </c>
      <c r="L595" s="75">
        <v>16552.63</v>
      </c>
      <c r="M595" s="75">
        <v>16552.63</v>
      </c>
      <c r="N595" s="75">
        <v>17013.009999999998</v>
      </c>
      <c r="O595" s="75">
        <v>17013.009999999998</v>
      </c>
      <c r="P595" s="75">
        <v>17013.009999999998</v>
      </c>
      <c r="Q595" s="75">
        <v>17013.009999999998</v>
      </c>
      <c r="R595" s="75">
        <v>17013.009999999998</v>
      </c>
      <c r="S595" s="75">
        <v>17013.009999999998</v>
      </c>
      <c r="T595" s="75">
        <v>27248.18</v>
      </c>
      <c r="U595" s="75"/>
      <c r="V595" s="75">
        <f t="shared" si="614"/>
        <v>17422.659583333334</v>
      </c>
      <c r="W595" s="81"/>
      <c r="X595" s="80"/>
      <c r="Y595" s="92">
        <f t="shared" si="644"/>
        <v>27248.18</v>
      </c>
      <c r="Z595" s="319">
        <f t="shared" si="644"/>
        <v>0</v>
      </c>
      <c r="AA595" s="319">
        <f t="shared" si="644"/>
        <v>0</v>
      </c>
      <c r="AB595" s="320">
        <f t="shared" si="616"/>
        <v>0</v>
      </c>
      <c r="AC595" s="309">
        <f t="shared" si="617"/>
        <v>0</v>
      </c>
      <c r="AD595" s="319">
        <f t="shared" si="640"/>
        <v>0</v>
      </c>
      <c r="AE595" s="326">
        <f t="shared" si="624"/>
        <v>0</v>
      </c>
      <c r="AF595" s="320">
        <f t="shared" si="625"/>
        <v>0</v>
      </c>
      <c r="AG595" s="173">
        <f t="shared" si="618"/>
        <v>0</v>
      </c>
      <c r="AH595" s="309">
        <f t="shared" si="619"/>
        <v>0</v>
      </c>
      <c r="AI595" s="318">
        <f t="shared" si="686"/>
        <v>17422.659583333334</v>
      </c>
      <c r="AJ595" s="319">
        <f t="shared" si="686"/>
        <v>0</v>
      </c>
      <c r="AK595" s="319">
        <f t="shared" si="686"/>
        <v>0</v>
      </c>
      <c r="AL595" s="320">
        <f t="shared" si="620"/>
        <v>0</v>
      </c>
      <c r="AM595" s="309">
        <f t="shared" si="621"/>
        <v>0</v>
      </c>
      <c r="AN595" s="319">
        <f t="shared" si="626"/>
        <v>0</v>
      </c>
      <c r="AO595" s="319">
        <f t="shared" si="627"/>
        <v>0</v>
      </c>
      <c r="AP595" s="319">
        <f t="shared" si="622"/>
        <v>0</v>
      </c>
      <c r="AQ595" s="173">
        <f t="shared" si="610"/>
        <v>0</v>
      </c>
      <c r="AR595" s="309">
        <f t="shared" si="623"/>
        <v>0</v>
      </c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 s="7"/>
      <c r="BH595" s="7"/>
      <c r="BI595" s="7"/>
      <c r="BJ595" s="7"/>
      <c r="BK595" s="7"/>
      <c r="BL595" s="7"/>
      <c r="BN595" s="74"/>
    </row>
    <row r="596" spans="1:66" s="16" customFormat="1" ht="12" customHeight="1" x14ac:dyDescent="0.25">
      <c r="A596" s="122">
        <v>18700082</v>
      </c>
      <c r="B596" s="87" t="str">
        <f t="shared" si="630"/>
        <v>18700082</v>
      </c>
      <c r="C596" s="89" t="s">
        <v>994</v>
      </c>
      <c r="D596" s="89" t="s">
        <v>1276</v>
      </c>
      <c r="E596" s="89"/>
      <c r="F596" s="139">
        <v>43070</v>
      </c>
      <c r="G596" s="89"/>
      <c r="H596" s="75">
        <v>42580.28</v>
      </c>
      <c r="I596" s="75">
        <v>35053.5</v>
      </c>
      <c r="J596" s="75">
        <v>27526.720000000001</v>
      </c>
      <c r="K596" s="75">
        <v>19999.939999999999</v>
      </c>
      <c r="L596" s="75">
        <v>727218.71</v>
      </c>
      <c r="M596" s="75">
        <v>17890.560000000001</v>
      </c>
      <c r="N596" s="75">
        <v>16257.56</v>
      </c>
      <c r="O596" s="75">
        <v>14624.56</v>
      </c>
      <c r="P596" s="75">
        <v>12991.56</v>
      </c>
      <c r="Q596" s="75">
        <v>11358.56</v>
      </c>
      <c r="R596" s="75">
        <v>9725.56</v>
      </c>
      <c r="S596" s="75">
        <v>8092.56</v>
      </c>
      <c r="T596" s="75">
        <v>6459.56</v>
      </c>
      <c r="U596" s="75"/>
      <c r="V596" s="75">
        <f t="shared" si="614"/>
        <v>77104.975833333374</v>
      </c>
      <c r="W596" s="81"/>
      <c r="X596" s="80"/>
      <c r="Y596" s="92">
        <f t="shared" si="644"/>
        <v>6459.56</v>
      </c>
      <c r="Z596" s="319">
        <f t="shared" si="644"/>
        <v>0</v>
      </c>
      <c r="AA596" s="319">
        <f t="shared" si="644"/>
        <v>0</v>
      </c>
      <c r="AB596" s="320">
        <f t="shared" si="616"/>
        <v>0</v>
      </c>
      <c r="AC596" s="309">
        <f t="shared" si="617"/>
        <v>0</v>
      </c>
      <c r="AD596" s="319">
        <f t="shared" si="640"/>
        <v>0</v>
      </c>
      <c r="AE596" s="326">
        <f t="shared" si="624"/>
        <v>0</v>
      </c>
      <c r="AF596" s="320">
        <f t="shared" si="625"/>
        <v>0</v>
      </c>
      <c r="AG596" s="173">
        <f t="shared" si="618"/>
        <v>0</v>
      </c>
      <c r="AH596" s="309">
        <f t="shared" si="619"/>
        <v>0</v>
      </c>
      <c r="AI596" s="318">
        <f t="shared" si="686"/>
        <v>77104.975833333374</v>
      </c>
      <c r="AJ596" s="319">
        <f t="shared" si="686"/>
        <v>0</v>
      </c>
      <c r="AK596" s="319">
        <f t="shared" si="686"/>
        <v>0</v>
      </c>
      <c r="AL596" s="320">
        <f t="shared" si="620"/>
        <v>0</v>
      </c>
      <c r="AM596" s="309">
        <f t="shared" si="621"/>
        <v>0</v>
      </c>
      <c r="AN596" s="319">
        <f t="shared" si="626"/>
        <v>0</v>
      </c>
      <c r="AO596" s="319">
        <f t="shared" si="627"/>
        <v>0</v>
      </c>
      <c r="AP596" s="319">
        <f t="shared" si="622"/>
        <v>0</v>
      </c>
      <c r="AQ596" s="173">
        <f t="shared" si="610"/>
        <v>0</v>
      </c>
      <c r="AR596" s="309">
        <f t="shared" si="623"/>
        <v>0</v>
      </c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 s="7"/>
      <c r="BH596" s="7"/>
      <c r="BI596" s="7"/>
      <c r="BJ596" s="7"/>
      <c r="BK596" s="7"/>
      <c r="BL596" s="7"/>
      <c r="BN596" s="74"/>
    </row>
    <row r="597" spans="1:66" s="16" customFormat="1" ht="12" customHeight="1" x14ac:dyDescent="0.25">
      <c r="A597" s="189">
        <v>18700092</v>
      </c>
      <c r="B597" s="184" t="str">
        <f t="shared" si="630"/>
        <v>18700092</v>
      </c>
      <c r="C597" s="203" t="s">
        <v>1381</v>
      </c>
      <c r="D597" s="179" t="s">
        <v>1276</v>
      </c>
      <c r="E597" s="179"/>
      <c r="F597" s="185">
        <v>44136</v>
      </c>
      <c r="G597" s="179"/>
      <c r="H597" s="181"/>
      <c r="I597" s="181"/>
      <c r="J597" s="181"/>
      <c r="K597" s="181"/>
      <c r="L597" s="181"/>
      <c r="M597" s="181">
        <v>707695.15</v>
      </c>
      <c r="N597" s="181">
        <v>707695.15</v>
      </c>
      <c r="O597" s="181">
        <v>707695.15</v>
      </c>
      <c r="P597" s="181">
        <v>707695.15</v>
      </c>
      <c r="Q597" s="181">
        <v>707695.15</v>
      </c>
      <c r="R597" s="181">
        <v>5557955.8499999996</v>
      </c>
      <c r="S597" s="181">
        <v>5557955.8499999996</v>
      </c>
      <c r="T597" s="181">
        <v>5724543.71</v>
      </c>
      <c r="U597" s="181"/>
      <c r="V597" s="181">
        <f t="shared" ref="V597" si="742">(H597+T597+SUM(I597:S597)*2)/24</f>
        <v>1459721.6087499999</v>
      </c>
      <c r="W597" s="204"/>
      <c r="X597" s="226"/>
      <c r="Y597" s="409">
        <f t="shared" si="644"/>
        <v>5724543.71</v>
      </c>
      <c r="Z597" s="410">
        <f t="shared" si="644"/>
        <v>0</v>
      </c>
      <c r="AA597" s="410">
        <f t="shared" si="644"/>
        <v>0</v>
      </c>
      <c r="AB597" s="411">
        <f t="shared" ref="AB597" si="743">T597-SUM(Y597:AA597)</f>
        <v>0</v>
      </c>
      <c r="AC597" s="412">
        <f t="shared" ref="AC597" si="744">T597-SUM(Y597:AA597)-AB597</f>
        <v>0</v>
      </c>
      <c r="AD597" s="410">
        <f t="shared" si="640"/>
        <v>0</v>
      </c>
      <c r="AE597" s="413">
        <f t="shared" si="624"/>
        <v>0</v>
      </c>
      <c r="AF597" s="411">
        <f t="shared" si="625"/>
        <v>0</v>
      </c>
      <c r="AG597" s="414">
        <f t="shared" ref="AG597" si="745">SUM(AD597:AF597)</f>
        <v>0</v>
      </c>
      <c r="AH597" s="412">
        <f t="shared" ref="AH597" si="746">AG597-AB597</f>
        <v>0</v>
      </c>
      <c r="AI597" s="415">
        <f t="shared" si="686"/>
        <v>1459721.6087499999</v>
      </c>
      <c r="AJ597" s="410">
        <f t="shared" si="686"/>
        <v>0</v>
      </c>
      <c r="AK597" s="410">
        <f t="shared" si="686"/>
        <v>0</v>
      </c>
      <c r="AL597" s="411">
        <f t="shared" ref="AL597" si="747">V597-SUM(AI597:AK597)</f>
        <v>0</v>
      </c>
      <c r="AM597" s="412">
        <f t="shared" ref="AM597" si="748">V597-SUM(AI597:AK597)-AL597</f>
        <v>0</v>
      </c>
      <c r="AN597" s="410">
        <f t="shared" si="626"/>
        <v>0</v>
      </c>
      <c r="AO597" s="410">
        <f t="shared" si="627"/>
        <v>0</v>
      </c>
      <c r="AP597" s="410">
        <f t="shared" si="622"/>
        <v>0</v>
      </c>
      <c r="AQ597" s="414">
        <f t="shared" ref="AQ597" si="749">SUM(AN597:AP597)</f>
        <v>0</v>
      </c>
      <c r="AR597" s="412">
        <f t="shared" ref="AR597" si="750">AQ597-AL597</f>
        <v>0</v>
      </c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 s="7"/>
      <c r="BH597" s="7"/>
      <c r="BI597" s="7"/>
      <c r="BJ597" s="7"/>
      <c r="BK597" s="7"/>
      <c r="BL597" s="7"/>
      <c r="BN597" s="74"/>
    </row>
    <row r="598" spans="1:66" s="16" customFormat="1" ht="12" customHeight="1" x14ac:dyDescent="0.25">
      <c r="A598" s="122">
        <v>18900173</v>
      </c>
      <c r="B598" s="87" t="str">
        <f t="shared" si="630"/>
        <v>18900173</v>
      </c>
      <c r="C598" s="74" t="s">
        <v>276</v>
      </c>
      <c r="D598" s="89" t="s">
        <v>1040</v>
      </c>
      <c r="E598" s="89"/>
      <c r="F598" s="74"/>
      <c r="G598" s="89"/>
      <c r="H598" s="75">
        <v>605154.28</v>
      </c>
      <c r="I598" s="75">
        <v>591080.93999999994</v>
      </c>
      <c r="J598" s="75">
        <v>577007.6</v>
      </c>
      <c r="K598" s="75">
        <v>562934.26</v>
      </c>
      <c r="L598" s="75">
        <v>548860.92000000004</v>
      </c>
      <c r="M598" s="75">
        <v>534787.57999999996</v>
      </c>
      <c r="N598" s="75">
        <v>520714.23999999999</v>
      </c>
      <c r="O598" s="75">
        <v>506640.9</v>
      </c>
      <c r="P598" s="75">
        <v>492567.56</v>
      </c>
      <c r="Q598" s="75">
        <v>478494.22</v>
      </c>
      <c r="R598" s="75">
        <v>464420.88</v>
      </c>
      <c r="S598" s="75">
        <v>450347.54</v>
      </c>
      <c r="T598" s="75">
        <v>436274.2</v>
      </c>
      <c r="U598" s="75"/>
      <c r="V598" s="75">
        <f t="shared" si="614"/>
        <v>520714.23999999999</v>
      </c>
      <c r="W598" s="81"/>
      <c r="X598" s="80"/>
      <c r="Y598" s="92">
        <f t="shared" si="644"/>
        <v>0</v>
      </c>
      <c r="Z598" s="319">
        <f t="shared" si="644"/>
        <v>0</v>
      </c>
      <c r="AA598" s="319">
        <f t="shared" si="644"/>
        <v>436274.2</v>
      </c>
      <c r="AB598" s="320">
        <f t="shared" si="616"/>
        <v>0</v>
      </c>
      <c r="AC598" s="309">
        <f t="shared" si="617"/>
        <v>0</v>
      </c>
      <c r="AD598" s="319">
        <f t="shared" si="640"/>
        <v>0</v>
      </c>
      <c r="AE598" s="326">
        <f t="shared" si="624"/>
        <v>0</v>
      </c>
      <c r="AF598" s="320">
        <f t="shared" si="625"/>
        <v>0</v>
      </c>
      <c r="AG598" s="173">
        <f t="shared" si="618"/>
        <v>0</v>
      </c>
      <c r="AH598" s="309">
        <f t="shared" si="619"/>
        <v>0</v>
      </c>
      <c r="AI598" s="318">
        <f t="shared" si="686"/>
        <v>0</v>
      </c>
      <c r="AJ598" s="319">
        <f t="shared" si="686"/>
        <v>0</v>
      </c>
      <c r="AK598" s="319">
        <f t="shared" si="686"/>
        <v>520714.23999999999</v>
      </c>
      <c r="AL598" s="320">
        <f t="shared" si="620"/>
        <v>0</v>
      </c>
      <c r="AM598" s="309">
        <f t="shared" si="621"/>
        <v>0</v>
      </c>
      <c r="AN598" s="319">
        <f t="shared" si="626"/>
        <v>0</v>
      </c>
      <c r="AO598" s="319">
        <f t="shared" si="627"/>
        <v>0</v>
      </c>
      <c r="AP598" s="319">
        <f t="shared" si="622"/>
        <v>0</v>
      </c>
      <c r="AQ598" s="173">
        <f t="shared" si="610"/>
        <v>0</v>
      </c>
      <c r="AR598" s="309">
        <f t="shared" si="623"/>
        <v>0</v>
      </c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 s="7"/>
      <c r="BH598" s="7"/>
      <c r="BI598" s="7"/>
      <c r="BJ598" s="7"/>
      <c r="BK598" s="7"/>
      <c r="BL598" s="7"/>
      <c r="BN598" s="74"/>
    </row>
    <row r="599" spans="1:66" s="16" customFormat="1" ht="12" customHeight="1" x14ac:dyDescent="0.25">
      <c r="A599" s="122">
        <v>18900183</v>
      </c>
      <c r="B599" s="87" t="str">
        <f t="shared" si="630"/>
        <v>18900183</v>
      </c>
      <c r="C599" s="74" t="s">
        <v>86</v>
      </c>
      <c r="D599" s="89" t="s">
        <v>1040</v>
      </c>
      <c r="E599" s="89"/>
      <c r="F599" s="74"/>
      <c r="G599" s="89"/>
      <c r="H599" s="75">
        <v>254873.97</v>
      </c>
      <c r="I599" s="75">
        <v>253450.09</v>
      </c>
      <c r="J599" s="75">
        <v>252026.21</v>
      </c>
      <c r="K599" s="75">
        <v>250602.33</v>
      </c>
      <c r="L599" s="75">
        <v>249178.45</v>
      </c>
      <c r="M599" s="75">
        <v>247754.57</v>
      </c>
      <c r="N599" s="75">
        <v>246330.69</v>
      </c>
      <c r="O599" s="75">
        <v>244906.81</v>
      </c>
      <c r="P599" s="75">
        <v>243482.93</v>
      </c>
      <c r="Q599" s="75">
        <v>242059.05</v>
      </c>
      <c r="R599" s="75">
        <v>240635.17</v>
      </c>
      <c r="S599" s="75">
        <v>239211.29</v>
      </c>
      <c r="T599" s="75">
        <v>237787.41</v>
      </c>
      <c r="U599" s="75"/>
      <c r="V599" s="75">
        <f t="shared" si="614"/>
        <v>246330.68999999997</v>
      </c>
      <c r="W599" s="81"/>
      <c r="X599" s="80"/>
      <c r="Y599" s="92">
        <f t="shared" si="644"/>
        <v>0</v>
      </c>
      <c r="Z599" s="319">
        <f t="shared" si="644"/>
        <v>0</v>
      </c>
      <c r="AA599" s="319">
        <f t="shared" si="644"/>
        <v>237787.41</v>
      </c>
      <c r="AB599" s="320">
        <f t="shared" si="616"/>
        <v>0</v>
      </c>
      <c r="AC599" s="309">
        <f t="shared" si="617"/>
        <v>0</v>
      </c>
      <c r="AD599" s="319">
        <f t="shared" si="640"/>
        <v>0</v>
      </c>
      <c r="AE599" s="326">
        <f t="shared" si="624"/>
        <v>0</v>
      </c>
      <c r="AF599" s="320">
        <f t="shared" si="625"/>
        <v>0</v>
      </c>
      <c r="AG599" s="173">
        <f t="shared" si="618"/>
        <v>0</v>
      </c>
      <c r="AH599" s="309">
        <f t="shared" si="619"/>
        <v>0</v>
      </c>
      <c r="AI599" s="318">
        <f t="shared" si="686"/>
        <v>0</v>
      </c>
      <c r="AJ599" s="319">
        <f t="shared" si="686"/>
        <v>0</v>
      </c>
      <c r="AK599" s="319">
        <f t="shared" si="686"/>
        <v>246330.68999999997</v>
      </c>
      <c r="AL599" s="320">
        <f t="shared" si="620"/>
        <v>0</v>
      </c>
      <c r="AM599" s="309">
        <f t="shared" si="621"/>
        <v>0</v>
      </c>
      <c r="AN599" s="319">
        <f t="shared" si="626"/>
        <v>0</v>
      </c>
      <c r="AO599" s="319">
        <f t="shared" si="627"/>
        <v>0</v>
      </c>
      <c r="AP599" s="319">
        <f t="shared" si="622"/>
        <v>0</v>
      </c>
      <c r="AQ599" s="173">
        <f t="shared" si="610"/>
        <v>0</v>
      </c>
      <c r="AR599" s="309">
        <f t="shared" si="623"/>
        <v>0</v>
      </c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 s="7"/>
      <c r="BH599" s="7"/>
      <c r="BI599" s="7"/>
      <c r="BJ599" s="7"/>
      <c r="BK599" s="7"/>
      <c r="BL599" s="7"/>
      <c r="BN599" s="74"/>
    </row>
    <row r="600" spans="1:66" s="16" customFormat="1" ht="12" customHeight="1" x14ac:dyDescent="0.25">
      <c r="A600" s="122">
        <v>18900193</v>
      </c>
      <c r="B600" s="87" t="str">
        <f t="shared" si="630"/>
        <v>18900193</v>
      </c>
      <c r="C600" s="89" t="s">
        <v>134</v>
      </c>
      <c r="D600" s="89" t="s">
        <v>1040</v>
      </c>
      <c r="E600" s="89"/>
      <c r="F600" s="89"/>
      <c r="G600" s="89"/>
      <c r="H600" s="75">
        <v>1589478.31</v>
      </c>
      <c r="I600" s="75">
        <v>1570327.96</v>
      </c>
      <c r="J600" s="75">
        <v>1551177.61</v>
      </c>
      <c r="K600" s="75">
        <v>1532027.26</v>
      </c>
      <c r="L600" s="75">
        <v>1512876.91</v>
      </c>
      <c r="M600" s="75">
        <v>1493726.56</v>
      </c>
      <c r="N600" s="75">
        <v>1474576.21</v>
      </c>
      <c r="O600" s="75">
        <v>1455425.86</v>
      </c>
      <c r="P600" s="75">
        <v>1436275.51</v>
      </c>
      <c r="Q600" s="75">
        <v>1417125.16</v>
      </c>
      <c r="R600" s="75">
        <v>1397974.81</v>
      </c>
      <c r="S600" s="75">
        <v>1378824.46</v>
      </c>
      <c r="T600" s="75">
        <v>1359674.11</v>
      </c>
      <c r="U600" s="75"/>
      <c r="V600" s="75">
        <f t="shared" si="614"/>
        <v>1474576.2100000002</v>
      </c>
      <c r="W600" s="81"/>
      <c r="X600" s="80"/>
      <c r="Y600" s="92">
        <f t="shared" si="644"/>
        <v>0</v>
      </c>
      <c r="Z600" s="319">
        <f t="shared" si="644"/>
        <v>0</v>
      </c>
      <c r="AA600" s="319">
        <f t="shared" si="644"/>
        <v>1359674.11</v>
      </c>
      <c r="AB600" s="320">
        <f t="shared" si="616"/>
        <v>0</v>
      </c>
      <c r="AC600" s="309">
        <f t="shared" si="617"/>
        <v>0</v>
      </c>
      <c r="AD600" s="319">
        <f t="shared" si="640"/>
        <v>0</v>
      </c>
      <c r="AE600" s="326">
        <f t="shared" si="624"/>
        <v>0</v>
      </c>
      <c r="AF600" s="320">
        <f t="shared" si="625"/>
        <v>0</v>
      </c>
      <c r="AG600" s="173">
        <f t="shared" si="618"/>
        <v>0</v>
      </c>
      <c r="AH600" s="309">
        <f t="shared" si="619"/>
        <v>0</v>
      </c>
      <c r="AI600" s="318">
        <f t="shared" si="686"/>
        <v>0</v>
      </c>
      <c r="AJ600" s="319">
        <f t="shared" si="686"/>
        <v>0</v>
      </c>
      <c r="AK600" s="319">
        <f t="shared" si="686"/>
        <v>1474576.2100000002</v>
      </c>
      <c r="AL600" s="320">
        <f t="shared" si="620"/>
        <v>0</v>
      </c>
      <c r="AM600" s="309">
        <f t="shared" si="621"/>
        <v>0</v>
      </c>
      <c r="AN600" s="319">
        <f t="shared" si="626"/>
        <v>0</v>
      </c>
      <c r="AO600" s="319">
        <f t="shared" si="627"/>
        <v>0</v>
      </c>
      <c r="AP600" s="319">
        <f t="shared" si="622"/>
        <v>0</v>
      </c>
      <c r="AQ600" s="173">
        <f t="shared" si="610"/>
        <v>0</v>
      </c>
      <c r="AR600" s="309">
        <f t="shared" si="623"/>
        <v>0</v>
      </c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 s="7"/>
      <c r="BH600" s="7"/>
      <c r="BI600" s="7"/>
      <c r="BJ600" s="7"/>
      <c r="BK600" s="7"/>
      <c r="BL600" s="7"/>
      <c r="BN600" s="74"/>
    </row>
    <row r="601" spans="1:66" s="16" customFormat="1" ht="12" customHeight="1" x14ac:dyDescent="0.25">
      <c r="A601" s="122">
        <v>18900203</v>
      </c>
      <c r="B601" s="87" t="str">
        <f t="shared" si="630"/>
        <v>18900203</v>
      </c>
      <c r="C601" s="89" t="s">
        <v>859</v>
      </c>
      <c r="D601" s="89" t="s">
        <v>1040</v>
      </c>
      <c r="E601" s="89"/>
      <c r="F601" s="89"/>
      <c r="G601" s="89"/>
      <c r="H601" s="75">
        <v>2045249.52</v>
      </c>
      <c r="I601" s="75">
        <v>2038390.98</v>
      </c>
      <c r="J601" s="75">
        <v>2031532.44</v>
      </c>
      <c r="K601" s="75">
        <v>2024673.9</v>
      </c>
      <c r="L601" s="75">
        <v>2017815.36</v>
      </c>
      <c r="M601" s="75">
        <v>2010956.82</v>
      </c>
      <c r="N601" s="75">
        <v>2004098.28</v>
      </c>
      <c r="O601" s="75">
        <v>1997239.74</v>
      </c>
      <c r="P601" s="75">
        <v>1990381.2</v>
      </c>
      <c r="Q601" s="75">
        <v>1983522.66</v>
      </c>
      <c r="R601" s="75">
        <v>1976664.12</v>
      </c>
      <c r="S601" s="75">
        <v>1969805.58</v>
      </c>
      <c r="T601" s="75">
        <v>1962947.04</v>
      </c>
      <c r="U601" s="75"/>
      <c r="V601" s="75">
        <f t="shared" si="614"/>
        <v>2004098.28</v>
      </c>
      <c r="W601" s="81"/>
      <c r="X601" s="80"/>
      <c r="Y601" s="92">
        <f t="shared" si="644"/>
        <v>0</v>
      </c>
      <c r="Z601" s="319">
        <f t="shared" si="644"/>
        <v>0</v>
      </c>
      <c r="AA601" s="319">
        <f t="shared" si="644"/>
        <v>1962947.04</v>
      </c>
      <c r="AB601" s="320">
        <f t="shared" si="616"/>
        <v>0</v>
      </c>
      <c r="AC601" s="309">
        <f t="shared" si="617"/>
        <v>0</v>
      </c>
      <c r="AD601" s="319">
        <f t="shared" si="640"/>
        <v>0</v>
      </c>
      <c r="AE601" s="326">
        <f t="shared" si="624"/>
        <v>0</v>
      </c>
      <c r="AF601" s="320">
        <f t="shared" si="625"/>
        <v>0</v>
      </c>
      <c r="AG601" s="173">
        <f t="shared" si="618"/>
        <v>0</v>
      </c>
      <c r="AH601" s="309">
        <f t="shared" si="619"/>
        <v>0</v>
      </c>
      <c r="AI601" s="318">
        <f t="shared" si="686"/>
        <v>0</v>
      </c>
      <c r="AJ601" s="319">
        <f t="shared" si="686"/>
        <v>0</v>
      </c>
      <c r="AK601" s="319">
        <f t="shared" si="686"/>
        <v>2004098.28</v>
      </c>
      <c r="AL601" s="320">
        <f t="shared" si="620"/>
        <v>0</v>
      </c>
      <c r="AM601" s="309">
        <f t="shared" si="621"/>
        <v>0</v>
      </c>
      <c r="AN601" s="319">
        <f t="shared" si="626"/>
        <v>0</v>
      </c>
      <c r="AO601" s="319">
        <f t="shared" si="627"/>
        <v>0</v>
      </c>
      <c r="AP601" s="319">
        <f t="shared" si="622"/>
        <v>0</v>
      </c>
      <c r="AQ601" s="173">
        <f t="shared" si="610"/>
        <v>0</v>
      </c>
      <c r="AR601" s="309">
        <f t="shared" si="623"/>
        <v>0</v>
      </c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 s="7"/>
      <c r="BH601" s="7"/>
      <c r="BI601" s="7"/>
      <c r="BJ601" s="7"/>
      <c r="BK601" s="7"/>
      <c r="BL601" s="7"/>
      <c r="BN601" s="74"/>
    </row>
    <row r="602" spans="1:66" s="16" customFormat="1" ht="12" customHeight="1" x14ac:dyDescent="0.25">
      <c r="A602" s="122">
        <v>18900213</v>
      </c>
      <c r="B602" s="87" t="str">
        <f t="shared" si="630"/>
        <v>18900213</v>
      </c>
      <c r="C602" s="89" t="s">
        <v>860</v>
      </c>
      <c r="D602" s="89" t="s">
        <v>1040</v>
      </c>
      <c r="E602" s="89"/>
      <c r="F602" s="89"/>
      <c r="G602" s="89"/>
      <c r="H602" s="75">
        <v>7867479.1799999997</v>
      </c>
      <c r="I602" s="75">
        <v>7841091.7000000002</v>
      </c>
      <c r="J602" s="75">
        <v>7814704.2199999997</v>
      </c>
      <c r="K602" s="75">
        <v>7788316.7400000002</v>
      </c>
      <c r="L602" s="75">
        <v>7761929.2599999998</v>
      </c>
      <c r="M602" s="75">
        <v>7735541.7800000003</v>
      </c>
      <c r="N602" s="75">
        <v>7709154.2999999998</v>
      </c>
      <c r="O602" s="75">
        <v>7682766.8200000003</v>
      </c>
      <c r="P602" s="75">
        <v>7656379.3399999999</v>
      </c>
      <c r="Q602" s="75">
        <v>7629991.8600000003</v>
      </c>
      <c r="R602" s="75">
        <v>7603604.3799999999</v>
      </c>
      <c r="S602" s="75">
        <v>7577216.9000000004</v>
      </c>
      <c r="T602" s="75">
        <v>7550829.4199999999</v>
      </c>
      <c r="U602" s="75"/>
      <c r="V602" s="75">
        <f t="shared" si="614"/>
        <v>7709154.2999999998</v>
      </c>
      <c r="W602" s="81"/>
      <c r="X602" s="80"/>
      <c r="Y602" s="92">
        <f t="shared" ref="Y602:AA614" si="751">IF($D602=Y$5,$T602,0)</f>
        <v>0</v>
      </c>
      <c r="Z602" s="319">
        <f t="shared" si="751"/>
        <v>0</v>
      </c>
      <c r="AA602" s="319">
        <f t="shared" si="751"/>
        <v>7550829.4199999999</v>
      </c>
      <c r="AB602" s="320">
        <f t="shared" si="616"/>
        <v>0</v>
      </c>
      <c r="AC602" s="309">
        <f t="shared" si="617"/>
        <v>0</v>
      </c>
      <c r="AD602" s="319">
        <f t="shared" si="640"/>
        <v>0</v>
      </c>
      <c r="AE602" s="326">
        <f t="shared" si="624"/>
        <v>0</v>
      </c>
      <c r="AF602" s="320">
        <f t="shared" si="625"/>
        <v>0</v>
      </c>
      <c r="AG602" s="173">
        <f t="shared" si="618"/>
        <v>0</v>
      </c>
      <c r="AH602" s="309">
        <f t="shared" si="619"/>
        <v>0</v>
      </c>
      <c r="AI602" s="318">
        <f t="shared" si="686"/>
        <v>0</v>
      </c>
      <c r="AJ602" s="319">
        <f t="shared" si="686"/>
        <v>0</v>
      </c>
      <c r="AK602" s="319">
        <f t="shared" si="686"/>
        <v>7709154.2999999998</v>
      </c>
      <c r="AL602" s="320">
        <f t="shared" si="620"/>
        <v>0</v>
      </c>
      <c r="AM602" s="309">
        <f t="shared" si="621"/>
        <v>0</v>
      </c>
      <c r="AN602" s="319">
        <f t="shared" si="626"/>
        <v>0</v>
      </c>
      <c r="AO602" s="319">
        <f t="shared" si="627"/>
        <v>0</v>
      </c>
      <c r="AP602" s="319">
        <f t="shared" si="622"/>
        <v>0</v>
      </c>
      <c r="AQ602" s="173">
        <f t="shared" si="610"/>
        <v>0</v>
      </c>
      <c r="AR602" s="309">
        <f t="shared" si="623"/>
        <v>0</v>
      </c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 s="7"/>
      <c r="BH602" s="7"/>
      <c r="BI602" s="7"/>
      <c r="BJ602" s="7"/>
      <c r="BK602" s="7"/>
      <c r="BL602" s="7"/>
      <c r="BN602" s="74"/>
    </row>
    <row r="603" spans="1:66" s="16" customFormat="1" ht="12" customHeight="1" x14ac:dyDescent="0.25">
      <c r="A603" s="122">
        <v>18900233</v>
      </c>
      <c r="B603" s="87" t="str">
        <f t="shared" si="630"/>
        <v>18900233</v>
      </c>
      <c r="C603" s="16" t="s">
        <v>1045</v>
      </c>
      <c r="D603" s="89" t="s">
        <v>1040</v>
      </c>
      <c r="E603" s="89"/>
      <c r="F603" s="139">
        <v>43174</v>
      </c>
      <c r="G603" s="89"/>
      <c r="H603" s="75">
        <v>4722287.1399999997</v>
      </c>
      <c r="I603" s="75">
        <v>4713899.42</v>
      </c>
      <c r="J603" s="75">
        <v>4705511.7</v>
      </c>
      <c r="K603" s="75">
        <v>4697123.9800000004</v>
      </c>
      <c r="L603" s="75">
        <v>4688736.26</v>
      </c>
      <c r="M603" s="75">
        <v>4680348.54</v>
      </c>
      <c r="N603" s="75">
        <v>4671960.82</v>
      </c>
      <c r="O603" s="75">
        <v>4663573.0999999996</v>
      </c>
      <c r="P603" s="75">
        <v>4655185.38</v>
      </c>
      <c r="Q603" s="75">
        <v>4646797.66</v>
      </c>
      <c r="R603" s="75">
        <v>4638409.9400000004</v>
      </c>
      <c r="S603" s="75">
        <v>4630022.22</v>
      </c>
      <c r="T603" s="75">
        <v>4621634.5</v>
      </c>
      <c r="U603" s="75"/>
      <c r="V603" s="75">
        <f t="shared" si="614"/>
        <v>4671960.8199999994</v>
      </c>
      <c r="W603" s="81"/>
      <c r="X603" s="80"/>
      <c r="Y603" s="92">
        <f t="shared" si="751"/>
        <v>0</v>
      </c>
      <c r="Z603" s="319">
        <f t="shared" si="751"/>
        <v>0</v>
      </c>
      <c r="AA603" s="319">
        <f t="shared" si="751"/>
        <v>4621634.5</v>
      </c>
      <c r="AB603" s="320">
        <f t="shared" si="616"/>
        <v>0</v>
      </c>
      <c r="AC603" s="309">
        <f t="shared" si="617"/>
        <v>0</v>
      </c>
      <c r="AD603" s="319">
        <f t="shared" si="640"/>
        <v>0</v>
      </c>
      <c r="AE603" s="326">
        <f t="shared" si="624"/>
        <v>0</v>
      </c>
      <c r="AF603" s="320">
        <f t="shared" si="625"/>
        <v>0</v>
      </c>
      <c r="AG603" s="173">
        <f t="shared" si="618"/>
        <v>0</v>
      </c>
      <c r="AH603" s="309">
        <f t="shared" si="619"/>
        <v>0</v>
      </c>
      <c r="AI603" s="318">
        <f t="shared" si="686"/>
        <v>0</v>
      </c>
      <c r="AJ603" s="319">
        <f t="shared" si="686"/>
        <v>0</v>
      </c>
      <c r="AK603" s="319">
        <f t="shared" si="686"/>
        <v>4671960.8199999994</v>
      </c>
      <c r="AL603" s="320">
        <f t="shared" si="620"/>
        <v>0</v>
      </c>
      <c r="AM603" s="309">
        <f t="shared" si="621"/>
        <v>0</v>
      </c>
      <c r="AN603" s="319">
        <f t="shared" si="626"/>
        <v>0</v>
      </c>
      <c r="AO603" s="319">
        <f t="shared" si="627"/>
        <v>0</v>
      </c>
      <c r="AP603" s="319">
        <f t="shared" si="622"/>
        <v>0</v>
      </c>
      <c r="AQ603" s="173"/>
      <c r="AR603" s="309">
        <f t="shared" si="623"/>
        <v>0</v>
      </c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 s="7"/>
      <c r="BH603" s="7"/>
      <c r="BI603" s="7"/>
      <c r="BJ603" s="7"/>
      <c r="BK603" s="7"/>
      <c r="BL603" s="7"/>
      <c r="BN603" s="74"/>
    </row>
    <row r="604" spans="1:66" s="16" customFormat="1" ht="12" customHeight="1" x14ac:dyDescent="0.25">
      <c r="A604" s="122">
        <v>18900253</v>
      </c>
      <c r="B604" s="87" t="str">
        <f t="shared" si="630"/>
        <v>18900253</v>
      </c>
      <c r="C604" s="74" t="s">
        <v>494</v>
      </c>
      <c r="D604" s="89" t="s">
        <v>1040</v>
      </c>
      <c r="E604" s="89"/>
      <c r="F604" s="74"/>
      <c r="G604" s="89"/>
      <c r="H604" s="75">
        <v>485124.55</v>
      </c>
      <c r="I604" s="75">
        <v>481334.51</v>
      </c>
      <c r="J604" s="75">
        <v>477544.47</v>
      </c>
      <c r="K604" s="75">
        <v>473754.43</v>
      </c>
      <c r="L604" s="75">
        <v>469964.39</v>
      </c>
      <c r="M604" s="75">
        <v>466174.35</v>
      </c>
      <c r="N604" s="75">
        <v>462384.31</v>
      </c>
      <c r="O604" s="75">
        <v>458594.27</v>
      </c>
      <c r="P604" s="75">
        <v>454804.23</v>
      </c>
      <c r="Q604" s="75">
        <v>451014.19</v>
      </c>
      <c r="R604" s="75">
        <v>447224.15</v>
      </c>
      <c r="S604" s="75">
        <v>443434.11</v>
      </c>
      <c r="T604" s="75">
        <v>439644.07</v>
      </c>
      <c r="U604" s="75"/>
      <c r="V604" s="75">
        <f t="shared" si="614"/>
        <v>462384.31000000006</v>
      </c>
      <c r="W604" s="81"/>
      <c r="X604" s="80"/>
      <c r="Y604" s="92">
        <f t="shared" si="751"/>
        <v>0</v>
      </c>
      <c r="Z604" s="319">
        <f t="shared" si="751"/>
        <v>0</v>
      </c>
      <c r="AA604" s="319">
        <f t="shared" si="751"/>
        <v>439644.07</v>
      </c>
      <c r="AB604" s="320">
        <f t="shared" si="616"/>
        <v>0</v>
      </c>
      <c r="AC604" s="309">
        <f t="shared" si="617"/>
        <v>0</v>
      </c>
      <c r="AD604" s="319">
        <f t="shared" si="640"/>
        <v>0</v>
      </c>
      <c r="AE604" s="326">
        <f t="shared" si="624"/>
        <v>0</v>
      </c>
      <c r="AF604" s="320">
        <f t="shared" si="625"/>
        <v>0</v>
      </c>
      <c r="AG604" s="173">
        <f t="shared" si="618"/>
        <v>0</v>
      </c>
      <c r="AH604" s="309">
        <f t="shared" si="619"/>
        <v>0</v>
      </c>
      <c r="AI604" s="318">
        <f t="shared" si="686"/>
        <v>0</v>
      </c>
      <c r="AJ604" s="319">
        <f t="shared" si="686"/>
        <v>0</v>
      </c>
      <c r="AK604" s="319">
        <f t="shared" si="686"/>
        <v>462384.31000000006</v>
      </c>
      <c r="AL604" s="320">
        <f t="shared" si="620"/>
        <v>0</v>
      </c>
      <c r="AM604" s="309">
        <f t="shared" si="621"/>
        <v>0</v>
      </c>
      <c r="AN604" s="319">
        <f t="shared" si="626"/>
        <v>0</v>
      </c>
      <c r="AO604" s="319">
        <f t="shared" si="627"/>
        <v>0</v>
      </c>
      <c r="AP604" s="319">
        <f t="shared" si="622"/>
        <v>0</v>
      </c>
      <c r="AQ604" s="173">
        <f t="shared" si="610"/>
        <v>0</v>
      </c>
      <c r="AR604" s="309">
        <f t="shared" si="623"/>
        <v>0</v>
      </c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 s="7"/>
      <c r="BH604" s="7"/>
      <c r="BI604" s="7"/>
      <c r="BJ604" s="7"/>
      <c r="BK604" s="7"/>
      <c r="BL604" s="7"/>
      <c r="BN604" s="74"/>
    </row>
    <row r="605" spans="1:66" s="16" customFormat="1" ht="12" customHeight="1" x14ac:dyDescent="0.25">
      <c r="A605" s="122">
        <v>18900263</v>
      </c>
      <c r="B605" s="87" t="str">
        <f t="shared" si="630"/>
        <v>18900263</v>
      </c>
      <c r="C605" s="74" t="s">
        <v>495</v>
      </c>
      <c r="D605" s="89" t="s">
        <v>1040</v>
      </c>
      <c r="E605" s="89"/>
      <c r="F605" s="74"/>
      <c r="G605" s="89"/>
      <c r="H605" s="75">
        <v>368654.46</v>
      </c>
      <c r="I605" s="75">
        <v>365774.34</v>
      </c>
      <c r="J605" s="75">
        <v>362894.22</v>
      </c>
      <c r="K605" s="75">
        <v>360014.1</v>
      </c>
      <c r="L605" s="75">
        <v>357133.98</v>
      </c>
      <c r="M605" s="75">
        <v>354253.86</v>
      </c>
      <c r="N605" s="75">
        <v>351373.74</v>
      </c>
      <c r="O605" s="75">
        <v>348493.62</v>
      </c>
      <c r="P605" s="75">
        <v>345613.5</v>
      </c>
      <c r="Q605" s="75">
        <v>342733.38</v>
      </c>
      <c r="R605" s="75">
        <v>339853.26</v>
      </c>
      <c r="S605" s="75">
        <v>336973.14</v>
      </c>
      <c r="T605" s="75">
        <v>334093.02</v>
      </c>
      <c r="U605" s="75"/>
      <c r="V605" s="75">
        <f t="shared" si="614"/>
        <v>351373.74</v>
      </c>
      <c r="W605" s="81"/>
      <c r="X605" s="80"/>
      <c r="Y605" s="92">
        <f t="shared" si="751"/>
        <v>0</v>
      </c>
      <c r="Z605" s="319">
        <f t="shared" si="751"/>
        <v>0</v>
      </c>
      <c r="AA605" s="319">
        <f t="shared" si="751"/>
        <v>334093.02</v>
      </c>
      <c r="AB605" s="320">
        <f t="shared" si="616"/>
        <v>0</v>
      </c>
      <c r="AC605" s="309">
        <f t="shared" si="617"/>
        <v>0</v>
      </c>
      <c r="AD605" s="319">
        <f t="shared" si="640"/>
        <v>0</v>
      </c>
      <c r="AE605" s="326">
        <f t="shared" si="624"/>
        <v>0</v>
      </c>
      <c r="AF605" s="320">
        <f t="shared" si="625"/>
        <v>0</v>
      </c>
      <c r="AG605" s="173">
        <f t="shared" si="618"/>
        <v>0</v>
      </c>
      <c r="AH605" s="309">
        <f t="shared" si="619"/>
        <v>0</v>
      </c>
      <c r="AI605" s="318">
        <f t="shared" si="686"/>
        <v>0</v>
      </c>
      <c r="AJ605" s="319">
        <f t="shared" si="686"/>
        <v>0</v>
      </c>
      <c r="AK605" s="319">
        <f t="shared" si="686"/>
        <v>351373.74</v>
      </c>
      <c r="AL605" s="320">
        <f t="shared" si="620"/>
        <v>0</v>
      </c>
      <c r="AM605" s="309">
        <f t="shared" si="621"/>
        <v>0</v>
      </c>
      <c r="AN605" s="319">
        <f t="shared" si="626"/>
        <v>0</v>
      </c>
      <c r="AO605" s="319">
        <f t="shared" si="627"/>
        <v>0</v>
      </c>
      <c r="AP605" s="319">
        <f t="shared" si="622"/>
        <v>0</v>
      </c>
      <c r="AQ605" s="173">
        <f t="shared" si="610"/>
        <v>0</v>
      </c>
      <c r="AR605" s="309">
        <f t="shared" si="623"/>
        <v>0</v>
      </c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 s="7"/>
      <c r="BH605" s="7"/>
      <c r="BI605" s="7"/>
      <c r="BJ605" s="7"/>
      <c r="BK605" s="7"/>
      <c r="BL605" s="7"/>
      <c r="BN605" s="74"/>
    </row>
    <row r="606" spans="1:66" s="16" customFormat="1" ht="12" customHeight="1" x14ac:dyDescent="0.25">
      <c r="A606" s="122">
        <v>18900273</v>
      </c>
      <c r="B606" s="87" t="str">
        <f t="shared" si="630"/>
        <v>18900273</v>
      </c>
      <c r="C606" s="74" t="s">
        <v>218</v>
      </c>
      <c r="D606" s="89" t="s">
        <v>1040</v>
      </c>
      <c r="E606" s="89"/>
      <c r="F606" s="74"/>
      <c r="G606" s="89"/>
      <c r="H606" s="75">
        <v>1128804.07</v>
      </c>
      <c r="I606" s="75">
        <v>1119985.28</v>
      </c>
      <c r="J606" s="75">
        <v>1111166.49</v>
      </c>
      <c r="K606" s="75">
        <v>1102347.7</v>
      </c>
      <c r="L606" s="75">
        <v>1093528.9099999999</v>
      </c>
      <c r="M606" s="75">
        <v>1084710.1200000001</v>
      </c>
      <c r="N606" s="75">
        <v>1075891.33</v>
      </c>
      <c r="O606" s="75">
        <v>1067072.54</v>
      </c>
      <c r="P606" s="75">
        <v>1058253.75</v>
      </c>
      <c r="Q606" s="75">
        <v>1049434.96</v>
      </c>
      <c r="R606" s="75">
        <v>1040616.17</v>
      </c>
      <c r="S606" s="75">
        <v>1031797.38</v>
      </c>
      <c r="T606" s="75">
        <v>1022978.59</v>
      </c>
      <c r="U606" s="75"/>
      <c r="V606" s="75">
        <f t="shared" si="614"/>
        <v>1075891.3300000003</v>
      </c>
      <c r="W606" s="81"/>
      <c r="X606" s="80"/>
      <c r="Y606" s="92">
        <f t="shared" si="751"/>
        <v>0</v>
      </c>
      <c r="Z606" s="319">
        <f t="shared" si="751"/>
        <v>0</v>
      </c>
      <c r="AA606" s="319">
        <f t="shared" si="751"/>
        <v>1022978.59</v>
      </c>
      <c r="AB606" s="320">
        <f t="shared" si="616"/>
        <v>0</v>
      </c>
      <c r="AC606" s="309">
        <f t="shared" si="617"/>
        <v>0</v>
      </c>
      <c r="AD606" s="319">
        <f t="shared" si="640"/>
        <v>0</v>
      </c>
      <c r="AE606" s="326">
        <f t="shared" si="624"/>
        <v>0</v>
      </c>
      <c r="AF606" s="320">
        <f t="shared" si="625"/>
        <v>0</v>
      </c>
      <c r="AG606" s="173">
        <f t="shared" si="618"/>
        <v>0</v>
      </c>
      <c r="AH606" s="309">
        <f t="shared" si="619"/>
        <v>0</v>
      </c>
      <c r="AI606" s="318">
        <f t="shared" si="686"/>
        <v>0</v>
      </c>
      <c r="AJ606" s="319">
        <f t="shared" si="686"/>
        <v>0</v>
      </c>
      <c r="AK606" s="319">
        <f t="shared" si="686"/>
        <v>1075891.3300000003</v>
      </c>
      <c r="AL606" s="320">
        <f t="shared" si="620"/>
        <v>0</v>
      </c>
      <c r="AM606" s="309">
        <f t="shared" si="621"/>
        <v>0</v>
      </c>
      <c r="AN606" s="319">
        <f t="shared" si="626"/>
        <v>0</v>
      </c>
      <c r="AO606" s="319">
        <f t="shared" si="627"/>
        <v>0</v>
      </c>
      <c r="AP606" s="319">
        <f t="shared" si="622"/>
        <v>0</v>
      </c>
      <c r="AQ606" s="173">
        <f t="shared" si="610"/>
        <v>0</v>
      </c>
      <c r="AR606" s="309">
        <f t="shared" si="623"/>
        <v>0</v>
      </c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 s="7"/>
      <c r="BH606" s="7"/>
      <c r="BI606" s="7"/>
      <c r="BJ606" s="7"/>
      <c r="BK606" s="7"/>
      <c r="BL606" s="7"/>
      <c r="BN606" s="74"/>
    </row>
    <row r="607" spans="1:66" s="16" customFormat="1" ht="12" customHeight="1" x14ac:dyDescent="0.25">
      <c r="A607" s="122">
        <v>18900283</v>
      </c>
      <c r="B607" s="87" t="str">
        <f t="shared" si="630"/>
        <v>18900283</v>
      </c>
      <c r="C607" s="74" t="s">
        <v>142</v>
      </c>
      <c r="D607" s="89" t="s">
        <v>1040</v>
      </c>
      <c r="E607" s="89"/>
      <c r="F607" s="74"/>
      <c r="G607" s="89"/>
      <c r="H607" s="75">
        <v>344510.67</v>
      </c>
      <c r="I607" s="75">
        <v>341819.19</v>
      </c>
      <c r="J607" s="75">
        <v>339127.71</v>
      </c>
      <c r="K607" s="75">
        <v>336436.23</v>
      </c>
      <c r="L607" s="75">
        <v>333744.75</v>
      </c>
      <c r="M607" s="75">
        <v>331053.27</v>
      </c>
      <c r="N607" s="75">
        <v>328361.78999999998</v>
      </c>
      <c r="O607" s="75">
        <v>325670.31</v>
      </c>
      <c r="P607" s="75">
        <v>322978.83</v>
      </c>
      <c r="Q607" s="75">
        <v>320287.34999999998</v>
      </c>
      <c r="R607" s="75">
        <v>317595.87</v>
      </c>
      <c r="S607" s="75">
        <v>314904.39</v>
      </c>
      <c r="T607" s="75">
        <v>312212.90999999997</v>
      </c>
      <c r="U607" s="75"/>
      <c r="V607" s="75">
        <f t="shared" si="614"/>
        <v>328361.79000000004</v>
      </c>
      <c r="W607" s="81"/>
      <c r="X607" s="80"/>
      <c r="Y607" s="92">
        <f t="shared" si="751"/>
        <v>0</v>
      </c>
      <c r="Z607" s="319">
        <f t="shared" si="751"/>
        <v>0</v>
      </c>
      <c r="AA607" s="319">
        <f t="shared" si="751"/>
        <v>312212.90999999997</v>
      </c>
      <c r="AB607" s="320">
        <f t="shared" si="616"/>
        <v>0</v>
      </c>
      <c r="AC607" s="309">
        <f t="shared" si="617"/>
        <v>0</v>
      </c>
      <c r="AD607" s="319">
        <f t="shared" si="640"/>
        <v>0</v>
      </c>
      <c r="AE607" s="326">
        <f t="shared" si="624"/>
        <v>0</v>
      </c>
      <c r="AF607" s="320">
        <f t="shared" si="625"/>
        <v>0</v>
      </c>
      <c r="AG607" s="173">
        <f t="shared" si="618"/>
        <v>0</v>
      </c>
      <c r="AH607" s="309">
        <f t="shared" si="619"/>
        <v>0</v>
      </c>
      <c r="AI607" s="318">
        <f t="shared" si="686"/>
        <v>0</v>
      </c>
      <c r="AJ607" s="319">
        <f t="shared" si="686"/>
        <v>0</v>
      </c>
      <c r="AK607" s="319">
        <f t="shared" si="686"/>
        <v>328361.79000000004</v>
      </c>
      <c r="AL607" s="320">
        <f t="shared" si="620"/>
        <v>0</v>
      </c>
      <c r="AM607" s="309">
        <f t="shared" si="621"/>
        <v>0</v>
      </c>
      <c r="AN607" s="319">
        <f t="shared" si="626"/>
        <v>0</v>
      </c>
      <c r="AO607" s="319">
        <f t="shared" si="627"/>
        <v>0</v>
      </c>
      <c r="AP607" s="319">
        <f t="shared" si="622"/>
        <v>0</v>
      </c>
      <c r="AQ607" s="173">
        <f t="shared" si="610"/>
        <v>0</v>
      </c>
      <c r="AR607" s="309">
        <f t="shared" si="623"/>
        <v>0</v>
      </c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 s="7"/>
      <c r="BH607" s="7"/>
      <c r="BI607" s="7"/>
      <c r="BJ607" s="7"/>
      <c r="BK607" s="7"/>
      <c r="BL607" s="7"/>
      <c r="BN607" s="74"/>
    </row>
    <row r="608" spans="1:66" s="16" customFormat="1" ht="12" customHeight="1" x14ac:dyDescent="0.25">
      <c r="A608" s="122">
        <v>18900293</v>
      </c>
      <c r="B608" s="87" t="str">
        <f t="shared" si="630"/>
        <v>18900293</v>
      </c>
      <c r="C608" s="74" t="s">
        <v>101</v>
      </c>
      <c r="D608" s="89" t="s">
        <v>1040</v>
      </c>
      <c r="E608" s="89"/>
      <c r="F608" s="74"/>
      <c r="G608" s="89"/>
      <c r="H608" s="75">
        <v>1711.8</v>
      </c>
      <c r="I608" s="75">
        <v>1616.71</v>
      </c>
      <c r="J608" s="75">
        <v>1521.62</v>
      </c>
      <c r="K608" s="75">
        <v>1426.53</v>
      </c>
      <c r="L608" s="75">
        <v>1331.44</v>
      </c>
      <c r="M608" s="75">
        <v>1236.3499999999999</v>
      </c>
      <c r="N608" s="75">
        <v>1141.26</v>
      </c>
      <c r="O608" s="75">
        <v>1046.17</v>
      </c>
      <c r="P608" s="75">
        <v>951.08</v>
      </c>
      <c r="Q608" s="75">
        <v>855.99</v>
      </c>
      <c r="R608" s="75">
        <v>760.9</v>
      </c>
      <c r="S608" s="75">
        <v>665.81</v>
      </c>
      <c r="T608" s="75">
        <v>570.72</v>
      </c>
      <c r="U608" s="75"/>
      <c r="V608" s="75">
        <f t="shared" si="614"/>
        <v>1141.26</v>
      </c>
      <c r="W608" s="81"/>
      <c r="X608" s="80"/>
      <c r="Y608" s="92">
        <f t="shared" si="751"/>
        <v>0</v>
      </c>
      <c r="Z608" s="319">
        <f t="shared" si="751"/>
        <v>0</v>
      </c>
      <c r="AA608" s="319">
        <f t="shared" si="751"/>
        <v>570.72</v>
      </c>
      <c r="AB608" s="320">
        <f t="shared" si="616"/>
        <v>0</v>
      </c>
      <c r="AC608" s="309">
        <f t="shared" si="617"/>
        <v>0</v>
      </c>
      <c r="AD608" s="319">
        <f t="shared" si="640"/>
        <v>0</v>
      </c>
      <c r="AE608" s="326">
        <f t="shared" si="624"/>
        <v>0</v>
      </c>
      <c r="AF608" s="320">
        <f t="shared" si="625"/>
        <v>0</v>
      </c>
      <c r="AG608" s="173">
        <f t="shared" si="618"/>
        <v>0</v>
      </c>
      <c r="AH608" s="309">
        <f t="shared" si="619"/>
        <v>0</v>
      </c>
      <c r="AI608" s="318">
        <f t="shared" ref="AI608:AK620" si="752">IF($D608=AI$5,$V608,0)</f>
        <v>0</v>
      </c>
      <c r="AJ608" s="319">
        <f t="shared" si="752"/>
        <v>0</v>
      </c>
      <c r="AK608" s="319">
        <f t="shared" si="752"/>
        <v>1141.26</v>
      </c>
      <c r="AL608" s="320">
        <f t="shared" si="620"/>
        <v>0</v>
      </c>
      <c r="AM608" s="309">
        <f t="shared" si="621"/>
        <v>0</v>
      </c>
      <c r="AN608" s="319">
        <f t="shared" si="626"/>
        <v>0</v>
      </c>
      <c r="AO608" s="319">
        <f t="shared" si="627"/>
        <v>0</v>
      </c>
      <c r="AP608" s="319">
        <f t="shared" si="622"/>
        <v>0</v>
      </c>
      <c r="AQ608" s="173">
        <f t="shared" si="610"/>
        <v>0</v>
      </c>
      <c r="AR608" s="309">
        <f t="shared" si="623"/>
        <v>0</v>
      </c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 s="7"/>
      <c r="BH608" s="7"/>
      <c r="BI608" s="7"/>
      <c r="BJ608" s="7"/>
      <c r="BK608" s="7"/>
      <c r="BL608" s="7"/>
      <c r="BN608" s="74"/>
    </row>
    <row r="609" spans="1:66" s="16" customFormat="1" ht="12" customHeight="1" x14ac:dyDescent="0.25">
      <c r="A609" s="122">
        <v>18900303</v>
      </c>
      <c r="B609" s="87" t="str">
        <f t="shared" si="630"/>
        <v>18900303</v>
      </c>
      <c r="C609" s="74" t="s">
        <v>224</v>
      </c>
      <c r="D609" s="89" t="s">
        <v>1040</v>
      </c>
      <c r="E609" s="89"/>
      <c r="F609" s="74"/>
      <c r="G609" s="89"/>
      <c r="H609" s="75">
        <v>3992.97</v>
      </c>
      <c r="I609" s="75">
        <v>3771.09</v>
      </c>
      <c r="J609" s="75">
        <v>3549.21</v>
      </c>
      <c r="K609" s="75">
        <v>3327.33</v>
      </c>
      <c r="L609" s="75">
        <v>3105.45</v>
      </c>
      <c r="M609" s="75">
        <v>2883.57</v>
      </c>
      <c r="N609" s="75">
        <v>2661.69</v>
      </c>
      <c r="O609" s="75">
        <v>2439.81</v>
      </c>
      <c r="P609" s="75">
        <v>2217.9299999999998</v>
      </c>
      <c r="Q609" s="75">
        <v>1996.05</v>
      </c>
      <c r="R609" s="75">
        <v>1774.17</v>
      </c>
      <c r="S609" s="75">
        <v>1552.29</v>
      </c>
      <c r="T609" s="75">
        <v>1330.41</v>
      </c>
      <c r="U609" s="75"/>
      <c r="V609" s="75">
        <f t="shared" si="614"/>
        <v>2661.69</v>
      </c>
      <c r="W609" s="81"/>
      <c r="X609" s="80"/>
      <c r="Y609" s="92">
        <f t="shared" si="751"/>
        <v>0</v>
      </c>
      <c r="Z609" s="319">
        <f t="shared" si="751"/>
        <v>0</v>
      </c>
      <c r="AA609" s="319">
        <f t="shared" si="751"/>
        <v>1330.41</v>
      </c>
      <c r="AB609" s="320">
        <f t="shared" si="616"/>
        <v>0</v>
      </c>
      <c r="AC609" s="309">
        <f t="shared" si="617"/>
        <v>0</v>
      </c>
      <c r="AD609" s="319">
        <f t="shared" si="640"/>
        <v>0</v>
      </c>
      <c r="AE609" s="326">
        <f t="shared" si="624"/>
        <v>0</v>
      </c>
      <c r="AF609" s="320">
        <f t="shared" si="625"/>
        <v>0</v>
      </c>
      <c r="AG609" s="173">
        <f t="shared" si="618"/>
        <v>0</v>
      </c>
      <c r="AH609" s="309">
        <f t="shared" si="619"/>
        <v>0</v>
      </c>
      <c r="AI609" s="318">
        <f t="shared" si="752"/>
        <v>0</v>
      </c>
      <c r="AJ609" s="319">
        <f t="shared" si="752"/>
        <v>0</v>
      </c>
      <c r="AK609" s="319">
        <f t="shared" si="752"/>
        <v>2661.69</v>
      </c>
      <c r="AL609" s="320">
        <f t="shared" si="620"/>
        <v>0</v>
      </c>
      <c r="AM609" s="309">
        <f t="shared" si="621"/>
        <v>0</v>
      </c>
      <c r="AN609" s="319">
        <f t="shared" si="626"/>
        <v>0</v>
      </c>
      <c r="AO609" s="319">
        <f t="shared" si="627"/>
        <v>0</v>
      </c>
      <c r="AP609" s="319">
        <f t="shared" si="622"/>
        <v>0</v>
      </c>
      <c r="AQ609" s="173">
        <f t="shared" si="610"/>
        <v>0</v>
      </c>
      <c r="AR609" s="309">
        <f t="shared" si="623"/>
        <v>0</v>
      </c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 s="7"/>
      <c r="BH609" s="7"/>
      <c r="BI609" s="7"/>
      <c r="BJ609" s="7"/>
      <c r="BK609" s="7"/>
      <c r="BL609" s="7"/>
      <c r="BN609" s="74"/>
    </row>
    <row r="610" spans="1:66" s="16" customFormat="1" ht="12" customHeight="1" x14ac:dyDescent="0.25">
      <c r="A610" s="122">
        <v>18900323</v>
      </c>
      <c r="B610" s="87" t="str">
        <f t="shared" si="630"/>
        <v>18900323</v>
      </c>
      <c r="C610" s="74" t="s">
        <v>179</v>
      </c>
      <c r="D610" s="89" t="s">
        <v>1040</v>
      </c>
      <c r="E610" s="89"/>
      <c r="F610" s="74"/>
      <c r="G610" s="89"/>
      <c r="H610" s="75">
        <v>135386</v>
      </c>
      <c r="I610" s="75">
        <v>130178.86</v>
      </c>
      <c r="J610" s="75">
        <v>124971.72</v>
      </c>
      <c r="K610" s="75">
        <v>119764.58</v>
      </c>
      <c r="L610" s="75">
        <v>114557.44</v>
      </c>
      <c r="M610" s="75">
        <v>109350.3</v>
      </c>
      <c r="N610" s="75">
        <v>104143.16</v>
      </c>
      <c r="O610" s="75">
        <v>98936.02</v>
      </c>
      <c r="P610" s="75">
        <v>93728.88</v>
      </c>
      <c r="Q610" s="75">
        <v>88521.74</v>
      </c>
      <c r="R610" s="75">
        <v>83314.600000000006</v>
      </c>
      <c r="S610" s="75">
        <v>78107.460000000006</v>
      </c>
      <c r="T610" s="75">
        <v>72900.320000000007</v>
      </c>
      <c r="U610" s="75"/>
      <c r="V610" s="75">
        <f t="shared" si="614"/>
        <v>104143.15999999999</v>
      </c>
      <c r="W610" s="81"/>
      <c r="X610" s="80"/>
      <c r="Y610" s="92">
        <f t="shared" si="751"/>
        <v>0</v>
      </c>
      <c r="Z610" s="319">
        <f t="shared" si="751"/>
        <v>0</v>
      </c>
      <c r="AA610" s="319">
        <f t="shared" si="751"/>
        <v>72900.320000000007</v>
      </c>
      <c r="AB610" s="320">
        <f t="shared" si="616"/>
        <v>0</v>
      </c>
      <c r="AC610" s="309">
        <f t="shared" si="617"/>
        <v>0</v>
      </c>
      <c r="AD610" s="319">
        <f t="shared" si="640"/>
        <v>0</v>
      </c>
      <c r="AE610" s="326">
        <f t="shared" si="624"/>
        <v>0</v>
      </c>
      <c r="AF610" s="320">
        <f t="shared" si="625"/>
        <v>0</v>
      </c>
      <c r="AG610" s="173">
        <f t="shared" si="618"/>
        <v>0</v>
      </c>
      <c r="AH610" s="309">
        <f t="shared" si="619"/>
        <v>0</v>
      </c>
      <c r="AI610" s="318">
        <f t="shared" si="752"/>
        <v>0</v>
      </c>
      <c r="AJ610" s="319">
        <f t="shared" si="752"/>
        <v>0</v>
      </c>
      <c r="AK610" s="319">
        <f t="shared" si="752"/>
        <v>104143.15999999999</v>
      </c>
      <c r="AL610" s="320">
        <f t="shared" si="620"/>
        <v>0</v>
      </c>
      <c r="AM610" s="309">
        <f t="shared" si="621"/>
        <v>0</v>
      </c>
      <c r="AN610" s="319">
        <f t="shared" si="626"/>
        <v>0</v>
      </c>
      <c r="AO610" s="319">
        <f t="shared" si="627"/>
        <v>0</v>
      </c>
      <c r="AP610" s="319">
        <f t="shared" si="622"/>
        <v>0</v>
      </c>
      <c r="AQ610" s="173">
        <f t="shared" si="610"/>
        <v>0</v>
      </c>
      <c r="AR610" s="309">
        <f t="shared" si="623"/>
        <v>0</v>
      </c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 s="7"/>
      <c r="BH610" s="7"/>
      <c r="BI610" s="7"/>
      <c r="BJ610" s="7"/>
      <c r="BK610" s="7"/>
      <c r="BL610" s="7"/>
      <c r="BN610" s="74"/>
    </row>
    <row r="611" spans="1:66" s="16" customFormat="1" ht="12" customHeight="1" x14ac:dyDescent="0.25">
      <c r="A611" s="122">
        <v>18900353</v>
      </c>
      <c r="B611" s="87" t="str">
        <f t="shared" si="630"/>
        <v>18900353</v>
      </c>
      <c r="C611" s="74" t="s">
        <v>280</v>
      </c>
      <c r="D611" s="89" t="s">
        <v>1040</v>
      </c>
      <c r="E611" s="89"/>
      <c r="F611" s="74"/>
      <c r="G611" s="89"/>
      <c r="H611" s="75">
        <v>32857.68</v>
      </c>
      <c r="I611" s="75">
        <v>31969.69</v>
      </c>
      <c r="J611" s="75">
        <v>31081.7</v>
      </c>
      <c r="K611" s="75">
        <v>30193.71</v>
      </c>
      <c r="L611" s="75">
        <v>29305.72</v>
      </c>
      <c r="M611" s="75">
        <v>28417.73</v>
      </c>
      <c r="N611" s="75">
        <v>27529.74</v>
      </c>
      <c r="O611" s="75">
        <v>26641.75</v>
      </c>
      <c r="P611" s="75">
        <v>25753.759999999998</v>
      </c>
      <c r="Q611" s="75">
        <v>24865.77</v>
      </c>
      <c r="R611" s="75">
        <v>23977.78</v>
      </c>
      <c r="S611" s="75">
        <v>23089.79</v>
      </c>
      <c r="T611" s="75">
        <v>22201.8</v>
      </c>
      <c r="U611" s="75"/>
      <c r="V611" s="75">
        <f t="shared" si="614"/>
        <v>27529.739999999994</v>
      </c>
      <c r="W611" s="81"/>
      <c r="X611" s="80"/>
      <c r="Y611" s="92">
        <f t="shared" si="751"/>
        <v>0</v>
      </c>
      <c r="Z611" s="319">
        <f t="shared" si="751"/>
        <v>0</v>
      </c>
      <c r="AA611" s="319">
        <f t="shared" si="751"/>
        <v>22201.8</v>
      </c>
      <c r="AB611" s="320">
        <f t="shared" si="616"/>
        <v>0</v>
      </c>
      <c r="AC611" s="309">
        <f t="shared" si="617"/>
        <v>0</v>
      </c>
      <c r="AD611" s="319">
        <f t="shared" si="640"/>
        <v>0</v>
      </c>
      <c r="AE611" s="326">
        <f t="shared" si="624"/>
        <v>0</v>
      </c>
      <c r="AF611" s="320">
        <f t="shared" si="625"/>
        <v>0</v>
      </c>
      <c r="AG611" s="173">
        <f t="shared" si="618"/>
        <v>0</v>
      </c>
      <c r="AH611" s="309">
        <f t="shared" si="619"/>
        <v>0</v>
      </c>
      <c r="AI611" s="318">
        <f t="shared" si="752"/>
        <v>0</v>
      </c>
      <c r="AJ611" s="319">
        <f t="shared" si="752"/>
        <v>0</v>
      </c>
      <c r="AK611" s="319">
        <f t="shared" si="752"/>
        <v>27529.739999999994</v>
      </c>
      <c r="AL611" s="320">
        <f t="shared" si="620"/>
        <v>0</v>
      </c>
      <c r="AM611" s="309">
        <f t="shared" si="621"/>
        <v>0</v>
      </c>
      <c r="AN611" s="319">
        <f t="shared" si="626"/>
        <v>0</v>
      </c>
      <c r="AO611" s="319">
        <f t="shared" si="627"/>
        <v>0</v>
      </c>
      <c r="AP611" s="319">
        <f t="shared" si="622"/>
        <v>0</v>
      </c>
      <c r="AQ611" s="173">
        <f t="shared" si="610"/>
        <v>0</v>
      </c>
      <c r="AR611" s="309">
        <f t="shared" si="623"/>
        <v>0</v>
      </c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 s="7"/>
      <c r="BH611" s="7"/>
      <c r="BI611" s="7"/>
      <c r="BJ611" s="7"/>
      <c r="BK611" s="7"/>
      <c r="BL611" s="7"/>
      <c r="BN611" s="74"/>
    </row>
    <row r="612" spans="1:66" s="16" customFormat="1" ht="12" customHeight="1" x14ac:dyDescent="0.25">
      <c r="A612" s="123">
        <v>18900373</v>
      </c>
      <c r="B612" s="142" t="str">
        <f t="shared" si="630"/>
        <v>18900373</v>
      </c>
      <c r="C612" s="83" t="s">
        <v>73</v>
      </c>
      <c r="D612" s="89" t="s">
        <v>1040</v>
      </c>
      <c r="E612" s="89"/>
      <c r="F612" s="83"/>
      <c r="G612" s="89"/>
      <c r="H612" s="75">
        <v>3152341.66</v>
      </c>
      <c r="I612" s="75">
        <v>3135923.21</v>
      </c>
      <c r="J612" s="75">
        <v>3119504.76</v>
      </c>
      <c r="K612" s="75">
        <v>3103086.31</v>
      </c>
      <c r="L612" s="75">
        <v>3086667.86</v>
      </c>
      <c r="M612" s="75">
        <v>3070249.41</v>
      </c>
      <c r="N612" s="75">
        <v>3053830.96</v>
      </c>
      <c r="O612" s="75">
        <v>3037412.51</v>
      </c>
      <c r="P612" s="75">
        <v>3020994.06</v>
      </c>
      <c r="Q612" s="75">
        <v>3004575.61</v>
      </c>
      <c r="R612" s="75">
        <v>2988157.16</v>
      </c>
      <c r="S612" s="75">
        <v>2971738.71</v>
      </c>
      <c r="T612" s="75">
        <v>2955320.26</v>
      </c>
      <c r="U612" s="75"/>
      <c r="V612" s="75">
        <f t="shared" si="614"/>
        <v>3053830.9599999995</v>
      </c>
      <c r="W612" s="81"/>
      <c r="X612" s="80"/>
      <c r="Y612" s="92">
        <f t="shared" si="751"/>
        <v>0</v>
      </c>
      <c r="Z612" s="319">
        <f t="shared" si="751"/>
        <v>0</v>
      </c>
      <c r="AA612" s="319">
        <f t="shared" si="751"/>
        <v>2955320.26</v>
      </c>
      <c r="AB612" s="320">
        <f t="shared" si="616"/>
        <v>0</v>
      </c>
      <c r="AC612" s="309">
        <f t="shared" si="617"/>
        <v>0</v>
      </c>
      <c r="AD612" s="319">
        <f t="shared" si="640"/>
        <v>0</v>
      </c>
      <c r="AE612" s="326">
        <f t="shared" si="624"/>
        <v>0</v>
      </c>
      <c r="AF612" s="320">
        <f t="shared" si="625"/>
        <v>0</v>
      </c>
      <c r="AG612" s="173">
        <f t="shared" si="618"/>
        <v>0</v>
      </c>
      <c r="AH612" s="309">
        <f t="shared" si="619"/>
        <v>0</v>
      </c>
      <c r="AI612" s="318">
        <f t="shared" si="752"/>
        <v>0</v>
      </c>
      <c r="AJ612" s="319">
        <f t="shared" si="752"/>
        <v>0</v>
      </c>
      <c r="AK612" s="319">
        <f t="shared" si="752"/>
        <v>3053830.9599999995</v>
      </c>
      <c r="AL612" s="320">
        <f t="shared" si="620"/>
        <v>0</v>
      </c>
      <c r="AM612" s="309">
        <f t="shared" si="621"/>
        <v>0</v>
      </c>
      <c r="AN612" s="319">
        <f t="shared" si="626"/>
        <v>0</v>
      </c>
      <c r="AO612" s="319">
        <f t="shared" si="627"/>
        <v>0</v>
      </c>
      <c r="AP612" s="319">
        <f t="shared" si="622"/>
        <v>0</v>
      </c>
      <c r="AQ612" s="173">
        <f t="shared" si="610"/>
        <v>0</v>
      </c>
      <c r="AR612" s="309">
        <f t="shared" si="623"/>
        <v>0</v>
      </c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 s="7"/>
      <c r="BH612" s="7"/>
      <c r="BI612" s="7"/>
      <c r="BJ612" s="7"/>
      <c r="BK612" s="7"/>
      <c r="BL612" s="7"/>
      <c r="BN612" s="74"/>
    </row>
    <row r="613" spans="1:66" s="16" customFormat="1" ht="12" customHeight="1" x14ac:dyDescent="0.25">
      <c r="A613" s="123">
        <v>18900393</v>
      </c>
      <c r="B613" s="142" t="str">
        <f t="shared" si="630"/>
        <v>18900393</v>
      </c>
      <c r="C613" s="83" t="s">
        <v>617</v>
      </c>
      <c r="D613" s="89" t="s">
        <v>1040</v>
      </c>
      <c r="E613" s="89"/>
      <c r="F613" s="83"/>
      <c r="G613" s="89"/>
      <c r="H613" s="75">
        <v>12549591.039999999</v>
      </c>
      <c r="I613" s="75">
        <v>12516214.470000001</v>
      </c>
      <c r="J613" s="75">
        <v>12482837.9</v>
      </c>
      <c r="K613" s="75">
        <v>12449461.33</v>
      </c>
      <c r="L613" s="75">
        <v>12416084.76</v>
      </c>
      <c r="M613" s="75">
        <v>12382708.189999999</v>
      </c>
      <c r="N613" s="75">
        <v>12349331.619999999</v>
      </c>
      <c r="O613" s="75">
        <v>12315955.050000001</v>
      </c>
      <c r="P613" s="75">
        <v>12282578.48</v>
      </c>
      <c r="Q613" s="75">
        <v>12249201.91</v>
      </c>
      <c r="R613" s="75">
        <v>12215825.34</v>
      </c>
      <c r="S613" s="75">
        <v>12182448.77</v>
      </c>
      <c r="T613" s="75">
        <v>12149072.199999999</v>
      </c>
      <c r="U613" s="75"/>
      <c r="V613" s="75">
        <f t="shared" si="614"/>
        <v>12349331.619999999</v>
      </c>
      <c r="W613" s="81"/>
      <c r="X613" s="80"/>
      <c r="Y613" s="92">
        <f t="shared" si="751"/>
        <v>0</v>
      </c>
      <c r="Z613" s="319">
        <f t="shared" si="751"/>
        <v>0</v>
      </c>
      <c r="AA613" s="319">
        <f t="shared" si="751"/>
        <v>12149072.199999999</v>
      </c>
      <c r="AB613" s="320">
        <f t="shared" si="616"/>
        <v>0</v>
      </c>
      <c r="AC613" s="309">
        <f t="shared" si="617"/>
        <v>0</v>
      </c>
      <c r="AD613" s="319">
        <f t="shared" si="640"/>
        <v>0</v>
      </c>
      <c r="AE613" s="326">
        <f t="shared" si="624"/>
        <v>0</v>
      </c>
      <c r="AF613" s="320">
        <f t="shared" si="625"/>
        <v>0</v>
      </c>
      <c r="AG613" s="173">
        <f t="shared" si="618"/>
        <v>0</v>
      </c>
      <c r="AH613" s="309">
        <f t="shared" si="619"/>
        <v>0</v>
      </c>
      <c r="AI613" s="318">
        <f t="shared" si="752"/>
        <v>0</v>
      </c>
      <c r="AJ613" s="319">
        <f t="shared" si="752"/>
        <v>0</v>
      </c>
      <c r="AK613" s="319">
        <f t="shared" si="752"/>
        <v>12349331.619999999</v>
      </c>
      <c r="AL613" s="320">
        <f t="shared" si="620"/>
        <v>0</v>
      </c>
      <c r="AM613" s="309">
        <f t="shared" si="621"/>
        <v>0</v>
      </c>
      <c r="AN613" s="319">
        <f t="shared" si="626"/>
        <v>0</v>
      </c>
      <c r="AO613" s="319">
        <f t="shared" si="627"/>
        <v>0</v>
      </c>
      <c r="AP613" s="319">
        <f t="shared" si="622"/>
        <v>0</v>
      </c>
      <c r="AQ613" s="173">
        <f t="shared" si="610"/>
        <v>0</v>
      </c>
      <c r="AR613" s="309">
        <f t="shared" si="623"/>
        <v>0</v>
      </c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 s="7"/>
      <c r="BH613" s="7"/>
      <c r="BI613" s="7"/>
      <c r="BJ613" s="7"/>
      <c r="BK613" s="7"/>
      <c r="BL613" s="7"/>
      <c r="BN613" s="74"/>
    </row>
    <row r="614" spans="1:66" s="16" customFormat="1" ht="12" customHeight="1" x14ac:dyDescent="0.25">
      <c r="A614" s="123">
        <v>18900433</v>
      </c>
      <c r="B614" s="142" t="str">
        <f t="shared" si="630"/>
        <v>18900433</v>
      </c>
      <c r="C614" s="83" t="s">
        <v>744</v>
      </c>
      <c r="D614" s="89" t="s">
        <v>1040</v>
      </c>
      <c r="E614" s="89"/>
      <c r="F614" s="83"/>
      <c r="G614" s="89"/>
      <c r="H614" s="75">
        <v>3190707.46</v>
      </c>
      <c r="I614" s="75">
        <v>3165780.07</v>
      </c>
      <c r="J614" s="75">
        <v>3140852.68</v>
      </c>
      <c r="K614" s="75">
        <v>3115925.29</v>
      </c>
      <c r="L614" s="75">
        <v>3090997.9</v>
      </c>
      <c r="M614" s="75">
        <v>3066070.51</v>
      </c>
      <c r="N614" s="75">
        <v>3041143.12</v>
      </c>
      <c r="O614" s="75">
        <v>3016215.73</v>
      </c>
      <c r="P614" s="75">
        <v>2991288.34</v>
      </c>
      <c r="Q614" s="75">
        <v>2966360.95</v>
      </c>
      <c r="R614" s="75">
        <v>2941433.56</v>
      </c>
      <c r="S614" s="75">
        <v>2916506.17</v>
      </c>
      <c r="T614" s="75">
        <v>2891578.78</v>
      </c>
      <c r="U614" s="75"/>
      <c r="V614" s="75">
        <f t="shared" si="614"/>
        <v>3041143.1199999996</v>
      </c>
      <c r="W614" s="81"/>
      <c r="X614" s="80"/>
      <c r="Y614" s="92">
        <f t="shared" si="751"/>
        <v>0</v>
      </c>
      <c r="Z614" s="319">
        <f t="shared" si="751"/>
        <v>0</v>
      </c>
      <c r="AA614" s="319">
        <f t="shared" si="751"/>
        <v>2891578.78</v>
      </c>
      <c r="AB614" s="320">
        <f t="shared" si="616"/>
        <v>0</v>
      </c>
      <c r="AC614" s="309">
        <f t="shared" si="617"/>
        <v>0</v>
      </c>
      <c r="AD614" s="319">
        <f t="shared" si="640"/>
        <v>0</v>
      </c>
      <c r="AE614" s="326">
        <f t="shared" si="624"/>
        <v>0</v>
      </c>
      <c r="AF614" s="320">
        <f t="shared" si="625"/>
        <v>0</v>
      </c>
      <c r="AG614" s="173">
        <f t="shared" si="618"/>
        <v>0</v>
      </c>
      <c r="AH614" s="309">
        <f t="shared" si="619"/>
        <v>0</v>
      </c>
      <c r="AI614" s="318">
        <f t="shared" si="752"/>
        <v>0</v>
      </c>
      <c r="AJ614" s="319">
        <f t="shared" si="752"/>
        <v>0</v>
      </c>
      <c r="AK614" s="319">
        <f t="shared" si="752"/>
        <v>3041143.1199999996</v>
      </c>
      <c r="AL614" s="320">
        <f t="shared" si="620"/>
        <v>0</v>
      </c>
      <c r="AM614" s="309">
        <f t="shared" si="621"/>
        <v>0</v>
      </c>
      <c r="AN614" s="319">
        <f t="shared" si="626"/>
        <v>0</v>
      </c>
      <c r="AO614" s="319">
        <f t="shared" si="627"/>
        <v>0</v>
      </c>
      <c r="AP614" s="319">
        <f t="shared" si="622"/>
        <v>0</v>
      </c>
      <c r="AQ614" s="173">
        <f t="shared" si="610"/>
        <v>0</v>
      </c>
      <c r="AR614" s="309">
        <f t="shared" si="623"/>
        <v>0</v>
      </c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 s="7"/>
      <c r="BH614" s="7"/>
      <c r="BI614" s="7"/>
      <c r="BJ614" s="7"/>
      <c r="BK614" s="7"/>
      <c r="BL614" s="7"/>
      <c r="BN614" s="74"/>
    </row>
    <row r="615" spans="1:66" s="16" customFormat="1" ht="12" customHeight="1" x14ac:dyDescent="0.25">
      <c r="A615" s="388">
        <v>18900463</v>
      </c>
      <c r="B615" s="389" t="str">
        <f t="shared" si="630"/>
        <v>18900463</v>
      </c>
      <c r="C615" s="83" t="s">
        <v>956</v>
      </c>
      <c r="D615" s="89" t="s">
        <v>1040</v>
      </c>
      <c r="E615" s="89"/>
      <c r="F615" s="139">
        <v>43025</v>
      </c>
      <c r="G615" s="89"/>
      <c r="H615" s="75">
        <v>22457.83</v>
      </c>
      <c r="I615" s="75">
        <v>21655.759999999998</v>
      </c>
      <c r="J615" s="75">
        <v>20853.689999999999</v>
      </c>
      <c r="K615" s="75">
        <v>20051.62</v>
      </c>
      <c r="L615" s="75">
        <v>19249.55</v>
      </c>
      <c r="M615" s="75">
        <v>18447.48</v>
      </c>
      <c r="N615" s="75">
        <v>17645.41</v>
      </c>
      <c r="O615" s="75">
        <v>16843.34</v>
      </c>
      <c r="P615" s="75">
        <v>16041.27</v>
      </c>
      <c r="Q615" s="75">
        <v>15239.2</v>
      </c>
      <c r="R615" s="75">
        <v>14437.13</v>
      </c>
      <c r="S615" s="75">
        <v>13635.06</v>
      </c>
      <c r="T615" s="75">
        <v>12832.99</v>
      </c>
      <c r="U615" s="75"/>
      <c r="V615" s="75">
        <f t="shared" si="614"/>
        <v>17645.41</v>
      </c>
      <c r="W615" s="81"/>
      <c r="X615" s="80"/>
      <c r="Y615" s="92">
        <f t="shared" ref="Y615:AA633" si="753">IF($D615=Y$5,$T615,0)</f>
        <v>0</v>
      </c>
      <c r="Z615" s="319">
        <f t="shared" si="753"/>
        <v>0</v>
      </c>
      <c r="AA615" s="319">
        <f t="shared" si="753"/>
        <v>12832.99</v>
      </c>
      <c r="AB615" s="320">
        <f t="shared" si="616"/>
        <v>0</v>
      </c>
      <c r="AC615" s="309">
        <f t="shared" si="617"/>
        <v>0</v>
      </c>
      <c r="AD615" s="319">
        <f t="shared" si="640"/>
        <v>0</v>
      </c>
      <c r="AE615" s="326">
        <f t="shared" si="624"/>
        <v>0</v>
      </c>
      <c r="AF615" s="320">
        <f t="shared" si="625"/>
        <v>0</v>
      </c>
      <c r="AG615" s="173">
        <f t="shared" si="618"/>
        <v>0</v>
      </c>
      <c r="AH615" s="309">
        <f t="shared" si="619"/>
        <v>0</v>
      </c>
      <c r="AI615" s="318">
        <f t="shared" si="752"/>
        <v>0</v>
      </c>
      <c r="AJ615" s="319">
        <f t="shared" si="752"/>
        <v>0</v>
      </c>
      <c r="AK615" s="319">
        <f t="shared" si="752"/>
        <v>17645.41</v>
      </c>
      <c r="AL615" s="320">
        <f t="shared" si="620"/>
        <v>0</v>
      </c>
      <c r="AM615" s="309">
        <f t="shared" si="621"/>
        <v>0</v>
      </c>
      <c r="AN615" s="319">
        <f t="shared" si="626"/>
        <v>0</v>
      </c>
      <c r="AO615" s="319">
        <f t="shared" si="627"/>
        <v>0</v>
      </c>
      <c r="AP615" s="319">
        <f t="shared" si="622"/>
        <v>0</v>
      </c>
      <c r="AQ615" s="173">
        <f t="shared" ref="AQ615:AQ673" si="754">SUM(AN615:AP615)</f>
        <v>0</v>
      </c>
      <c r="AR615" s="309">
        <f t="shared" si="623"/>
        <v>0</v>
      </c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 s="7"/>
      <c r="BH615" s="7"/>
      <c r="BI615" s="7"/>
      <c r="BJ615" s="7"/>
      <c r="BK615" s="7"/>
      <c r="BL615" s="7"/>
      <c r="BN615" s="74"/>
    </row>
    <row r="616" spans="1:66" s="16" customFormat="1" ht="12" customHeight="1" x14ac:dyDescent="0.25">
      <c r="A616" s="388">
        <v>18900473</v>
      </c>
      <c r="B616" s="389" t="str">
        <f t="shared" si="630"/>
        <v>18900473</v>
      </c>
      <c r="C616" s="83" t="s">
        <v>957</v>
      </c>
      <c r="D616" s="89" t="s">
        <v>1040</v>
      </c>
      <c r="E616" s="89"/>
      <c r="F616" s="139">
        <v>43025</v>
      </c>
      <c r="G616" s="89"/>
      <c r="H616" s="75">
        <v>44241.7</v>
      </c>
      <c r="I616" s="75">
        <v>42661.64</v>
      </c>
      <c r="J616" s="75">
        <v>41081.58</v>
      </c>
      <c r="K616" s="75">
        <v>39501.519999999997</v>
      </c>
      <c r="L616" s="75">
        <v>37921.46</v>
      </c>
      <c r="M616" s="75">
        <v>36341.4</v>
      </c>
      <c r="N616" s="75">
        <v>34761.339999999997</v>
      </c>
      <c r="O616" s="75">
        <v>33181.279999999999</v>
      </c>
      <c r="P616" s="75">
        <v>31601.22</v>
      </c>
      <c r="Q616" s="75">
        <v>30021.16</v>
      </c>
      <c r="R616" s="75">
        <v>28441.1</v>
      </c>
      <c r="S616" s="75">
        <v>26861.040000000001</v>
      </c>
      <c r="T616" s="75">
        <v>25280.98</v>
      </c>
      <c r="U616" s="75"/>
      <c r="V616" s="75">
        <f t="shared" si="614"/>
        <v>34761.339999999989</v>
      </c>
      <c r="W616" s="81"/>
      <c r="X616" s="80"/>
      <c r="Y616" s="92">
        <f t="shared" si="753"/>
        <v>0</v>
      </c>
      <c r="Z616" s="319">
        <f t="shared" si="753"/>
        <v>0</v>
      </c>
      <c r="AA616" s="319">
        <f t="shared" si="753"/>
        <v>25280.98</v>
      </c>
      <c r="AB616" s="320">
        <f t="shared" si="616"/>
        <v>0</v>
      </c>
      <c r="AC616" s="309">
        <f t="shared" si="617"/>
        <v>0</v>
      </c>
      <c r="AD616" s="319">
        <f t="shared" si="640"/>
        <v>0</v>
      </c>
      <c r="AE616" s="326">
        <f t="shared" si="624"/>
        <v>0</v>
      </c>
      <c r="AF616" s="320">
        <f t="shared" si="625"/>
        <v>0</v>
      </c>
      <c r="AG616" s="173">
        <f t="shared" si="618"/>
        <v>0</v>
      </c>
      <c r="AH616" s="309">
        <f t="shared" si="619"/>
        <v>0</v>
      </c>
      <c r="AI616" s="318">
        <f t="shared" si="752"/>
        <v>0</v>
      </c>
      <c r="AJ616" s="319">
        <f t="shared" si="752"/>
        <v>0</v>
      </c>
      <c r="AK616" s="319">
        <f t="shared" si="752"/>
        <v>34761.339999999989</v>
      </c>
      <c r="AL616" s="320">
        <f t="shared" si="620"/>
        <v>0</v>
      </c>
      <c r="AM616" s="309">
        <f t="shared" si="621"/>
        <v>0</v>
      </c>
      <c r="AN616" s="319">
        <f t="shared" si="626"/>
        <v>0</v>
      </c>
      <c r="AO616" s="319">
        <f t="shared" si="627"/>
        <v>0</v>
      </c>
      <c r="AP616" s="319">
        <f t="shared" si="622"/>
        <v>0</v>
      </c>
      <c r="AQ616" s="173">
        <f t="shared" si="754"/>
        <v>0</v>
      </c>
      <c r="AR616" s="309">
        <f t="shared" si="623"/>
        <v>0</v>
      </c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 s="7"/>
      <c r="BH616" s="7"/>
      <c r="BI616" s="7"/>
      <c r="BJ616" s="7"/>
      <c r="BK616" s="7"/>
      <c r="BL616" s="7"/>
      <c r="BN616" s="74"/>
    </row>
    <row r="617" spans="1:66" s="16" customFormat="1" ht="12" customHeight="1" x14ac:dyDescent="0.25">
      <c r="A617" s="123">
        <v>18900533</v>
      </c>
      <c r="B617" s="142" t="str">
        <f t="shared" si="630"/>
        <v>18900533</v>
      </c>
      <c r="C617" s="83" t="s">
        <v>745</v>
      </c>
      <c r="D617" s="89" t="s">
        <v>1040</v>
      </c>
      <c r="E617" s="89"/>
      <c r="F617" s="83"/>
      <c r="G617" s="89"/>
      <c r="H617" s="75">
        <v>539236.1</v>
      </c>
      <c r="I617" s="75">
        <v>535023.32999999996</v>
      </c>
      <c r="J617" s="75">
        <v>530810.56000000006</v>
      </c>
      <c r="K617" s="75">
        <v>526597.79</v>
      </c>
      <c r="L617" s="75">
        <v>522385.02</v>
      </c>
      <c r="M617" s="75">
        <v>518172.25</v>
      </c>
      <c r="N617" s="75">
        <v>513959.48</v>
      </c>
      <c r="O617" s="75">
        <v>509746.71</v>
      </c>
      <c r="P617" s="75">
        <v>505533.94</v>
      </c>
      <c r="Q617" s="75">
        <v>501321.17</v>
      </c>
      <c r="R617" s="75">
        <v>497108.4</v>
      </c>
      <c r="S617" s="75">
        <v>492895.63</v>
      </c>
      <c r="T617" s="75">
        <v>488682.86</v>
      </c>
      <c r="U617" s="75"/>
      <c r="V617" s="75">
        <f t="shared" ref="V617:V672" si="755">(H617+T617+SUM(I617:S617)*2)/24</f>
        <v>513959.48</v>
      </c>
      <c r="W617" s="81"/>
      <c r="X617" s="80"/>
      <c r="Y617" s="92">
        <f t="shared" si="753"/>
        <v>0</v>
      </c>
      <c r="Z617" s="319">
        <f t="shared" si="753"/>
        <v>0</v>
      </c>
      <c r="AA617" s="319">
        <f t="shared" si="753"/>
        <v>488682.86</v>
      </c>
      <c r="AB617" s="320">
        <f t="shared" si="616"/>
        <v>0</v>
      </c>
      <c r="AC617" s="309">
        <f t="shared" si="617"/>
        <v>0</v>
      </c>
      <c r="AD617" s="319">
        <f t="shared" si="640"/>
        <v>0</v>
      </c>
      <c r="AE617" s="326">
        <f t="shared" si="624"/>
        <v>0</v>
      </c>
      <c r="AF617" s="320">
        <f t="shared" si="625"/>
        <v>0</v>
      </c>
      <c r="AG617" s="173">
        <f t="shared" si="618"/>
        <v>0</v>
      </c>
      <c r="AH617" s="309">
        <f t="shared" si="619"/>
        <v>0</v>
      </c>
      <c r="AI617" s="318">
        <f t="shared" si="752"/>
        <v>0</v>
      </c>
      <c r="AJ617" s="319">
        <f t="shared" si="752"/>
        <v>0</v>
      </c>
      <c r="AK617" s="319">
        <f t="shared" si="752"/>
        <v>513959.48</v>
      </c>
      <c r="AL617" s="320">
        <f t="shared" si="620"/>
        <v>0</v>
      </c>
      <c r="AM617" s="309">
        <f t="shared" si="621"/>
        <v>0</v>
      </c>
      <c r="AN617" s="319">
        <f t="shared" si="626"/>
        <v>0</v>
      </c>
      <c r="AO617" s="319">
        <f t="shared" si="627"/>
        <v>0</v>
      </c>
      <c r="AP617" s="319">
        <f t="shared" si="622"/>
        <v>0</v>
      </c>
      <c r="AQ617" s="173">
        <f t="shared" si="754"/>
        <v>0</v>
      </c>
      <c r="AR617" s="309">
        <f t="shared" si="623"/>
        <v>0</v>
      </c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 s="7"/>
      <c r="BH617" s="7"/>
      <c r="BI617" s="7"/>
      <c r="BJ617" s="7"/>
      <c r="BK617" s="7"/>
      <c r="BL617" s="7"/>
      <c r="BN617" s="74"/>
    </row>
    <row r="618" spans="1:66" s="16" customFormat="1" ht="12" customHeight="1" x14ac:dyDescent="0.25">
      <c r="A618" s="123">
        <v>19000001</v>
      </c>
      <c r="B618" s="142" t="str">
        <f t="shared" si="630"/>
        <v>19000001</v>
      </c>
      <c r="C618" s="83" t="s">
        <v>1024</v>
      </c>
      <c r="D618" s="89" t="s">
        <v>158</v>
      </c>
      <c r="E618" s="89"/>
      <c r="F618" s="139">
        <v>43070</v>
      </c>
      <c r="G618" s="89"/>
      <c r="H618" s="75">
        <v>17562796.440000001</v>
      </c>
      <c r="I618" s="75">
        <v>18011421.329999998</v>
      </c>
      <c r="J618" s="75">
        <v>18170478.690000001</v>
      </c>
      <c r="K618" s="75">
        <v>18211268.25</v>
      </c>
      <c r="L618" s="75">
        <v>4487916.72</v>
      </c>
      <c r="M618" s="75">
        <v>7030131.1500000004</v>
      </c>
      <c r="N618" s="75">
        <v>8503871.6699999999</v>
      </c>
      <c r="O618" s="75">
        <v>12327420.699999999</v>
      </c>
      <c r="P618" s="75">
        <v>16399982.83</v>
      </c>
      <c r="Q618" s="75">
        <v>18691272.670000002</v>
      </c>
      <c r="R618" s="75">
        <v>18771920.690000001</v>
      </c>
      <c r="S618" s="75">
        <v>18771920.690000001</v>
      </c>
      <c r="T618" s="75">
        <v>18771920.690000001</v>
      </c>
      <c r="U618" s="75"/>
      <c r="V618" s="75">
        <f t="shared" si="755"/>
        <v>14795413.662916666</v>
      </c>
      <c r="W618" s="81"/>
      <c r="X618" s="80"/>
      <c r="Y618" s="92">
        <f t="shared" si="753"/>
        <v>0</v>
      </c>
      <c r="Z618" s="319">
        <f t="shared" si="753"/>
        <v>0</v>
      </c>
      <c r="AA618" s="319">
        <f t="shared" si="753"/>
        <v>0</v>
      </c>
      <c r="AB618" s="320">
        <f t="shared" ref="AB618:AB673" si="756">T618-SUM(Y618:AA618)</f>
        <v>18771920.690000001</v>
      </c>
      <c r="AC618" s="309">
        <f t="shared" ref="AC618:AC673" si="757">T618-SUM(Y618:AA618)-AB618</f>
        <v>0</v>
      </c>
      <c r="AD618" s="319">
        <f t="shared" si="640"/>
        <v>0</v>
      </c>
      <c r="AE618" s="326">
        <f t="shared" si="624"/>
        <v>0</v>
      </c>
      <c r="AF618" s="320">
        <f t="shared" si="625"/>
        <v>18771920.690000001</v>
      </c>
      <c r="AG618" s="173">
        <f t="shared" ref="AG618:AG673" si="758">SUM(AD618:AF618)</f>
        <v>18771920.690000001</v>
      </c>
      <c r="AH618" s="309">
        <f t="shared" ref="AH618:AH673" si="759">AG618-AB618</f>
        <v>0</v>
      </c>
      <c r="AI618" s="318">
        <f t="shared" si="752"/>
        <v>0</v>
      </c>
      <c r="AJ618" s="319">
        <f t="shared" si="752"/>
        <v>0</v>
      </c>
      <c r="AK618" s="319">
        <f t="shared" si="752"/>
        <v>0</v>
      </c>
      <c r="AL618" s="320">
        <f t="shared" ref="AL618:AL673" si="760">V618-SUM(AI618:AK618)</f>
        <v>14795413.662916666</v>
      </c>
      <c r="AM618" s="309">
        <f t="shared" ref="AM618:AM673" si="761">V618-SUM(AI618:AK618)-AL618</f>
        <v>0</v>
      </c>
      <c r="AN618" s="319">
        <f t="shared" si="626"/>
        <v>0</v>
      </c>
      <c r="AO618" s="319">
        <f t="shared" si="627"/>
        <v>0</v>
      </c>
      <c r="AP618" s="319">
        <f t="shared" ref="AP618:AP673" si="762">IF($D618=AP$5,$V618,IF($D618=AP$4, $V618*$AL$2,0))</f>
        <v>14795413.662916666</v>
      </c>
      <c r="AQ618" s="173">
        <f t="shared" si="754"/>
        <v>14795413.662916666</v>
      </c>
      <c r="AR618" s="309">
        <f t="shared" ref="AR618:AR673" si="763">AQ618-AL618</f>
        <v>0</v>
      </c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 s="7"/>
      <c r="BH618" s="7"/>
      <c r="BI618" s="7"/>
      <c r="BJ618" s="7"/>
      <c r="BK618" s="7"/>
      <c r="BL618" s="7"/>
      <c r="BN618" s="74"/>
    </row>
    <row r="619" spans="1:66" s="16" customFormat="1" ht="12" customHeight="1" x14ac:dyDescent="0.25">
      <c r="A619" s="122">
        <v>19000003</v>
      </c>
      <c r="B619" s="87" t="str">
        <f t="shared" si="630"/>
        <v>19000003</v>
      </c>
      <c r="C619" s="74" t="s">
        <v>40</v>
      </c>
      <c r="D619" s="89" t="s">
        <v>1276</v>
      </c>
      <c r="E619" s="89"/>
      <c r="F619" s="74"/>
      <c r="G619" s="89"/>
      <c r="H619" s="75">
        <v>2847927.16</v>
      </c>
      <c r="I619" s="75">
        <v>2834032.45</v>
      </c>
      <c r="J619" s="75">
        <v>2824981.41</v>
      </c>
      <c r="K619" s="75">
        <v>1863295.65</v>
      </c>
      <c r="L619" s="75">
        <v>1857777.46</v>
      </c>
      <c r="M619" s="75">
        <v>1850564.07</v>
      </c>
      <c r="N619" s="75">
        <v>1890953.41</v>
      </c>
      <c r="O619" s="75">
        <v>1874648.92</v>
      </c>
      <c r="P619" s="75">
        <v>1858010.93</v>
      </c>
      <c r="Q619" s="75">
        <v>2074091.78</v>
      </c>
      <c r="R619" s="75">
        <v>2119214.2999999998</v>
      </c>
      <c r="S619" s="75">
        <v>2110310.35</v>
      </c>
      <c r="T619" s="75">
        <v>2205929.67</v>
      </c>
      <c r="U619" s="75"/>
      <c r="V619" s="75">
        <f t="shared" si="755"/>
        <v>2140400.7620833335</v>
      </c>
      <c r="W619" s="81"/>
      <c r="X619" s="80"/>
      <c r="Y619" s="92">
        <f t="shared" si="753"/>
        <v>2205929.67</v>
      </c>
      <c r="Z619" s="319">
        <f t="shared" si="753"/>
        <v>0</v>
      </c>
      <c r="AA619" s="319">
        <f t="shared" si="753"/>
        <v>0</v>
      </c>
      <c r="AB619" s="320">
        <f t="shared" si="756"/>
        <v>0</v>
      </c>
      <c r="AC619" s="309">
        <f t="shared" si="757"/>
        <v>0</v>
      </c>
      <c r="AD619" s="319">
        <f t="shared" si="640"/>
        <v>0</v>
      </c>
      <c r="AE619" s="326">
        <f t="shared" si="624"/>
        <v>0</v>
      </c>
      <c r="AF619" s="320">
        <f t="shared" si="625"/>
        <v>0</v>
      </c>
      <c r="AG619" s="173">
        <f t="shared" si="758"/>
        <v>0</v>
      </c>
      <c r="AH619" s="309">
        <f t="shared" si="759"/>
        <v>0</v>
      </c>
      <c r="AI619" s="318">
        <f t="shared" si="752"/>
        <v>2140400.7620833335</v>
      </c>
      <c r="AJ619" s="319">
        <f t="shared" si="752"/>
        <v>0</v>
      </c>
      <c r="AK619" s="319">
        <f t="shared" si="752"/>
        <v>0</v>
      </c>
      <c r="AL619" s="320">
        <f t="shared" si="760"/>
        <v>0</v>
      </c>
      <c r="AM619" s="309">
        <f t="shared" si="761"/>
        <v>0</v>
      </c>
      <c r="AN619" s="319">
        <f t="shared" si="626"/>
        <v>0</v>
      </c>
      <c r="AO619" s="319">
        <f t="shared" si="627"/>
        <v>0</v>
      </c>
      <c r="AP619" s="319">
        <f t="shared" si="762"/>
        <v>0</v>
      </c>
      <c r="AQ619" s="173">
        <f t="shared" si="754"/>
        <v>0</v>
      </c>
      <c r="AR619" s="309">
        <f t="shared" si="763"/>
        <v>0</v>
      </c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 s="7"/>
      <c r="BH619" s="7"/>
      <c r="BI619" s="7"/>
      <c r="BJ619" s="7"/>
      <c r="BK619" s="7"/>
      <c r="BL619" s="7"/>
      <c r="BN619" s="74"/>
    </row>
    <row r="620" spans="1:66" s="16" customFormat="1" ht="12" customHeight="1" x14ac:dyDescent="0.25">
      <c r="A620" s="122">
        <v>19000013</v>
      </c>
      <c r="B620" s="87" t="str">
        <f t="shared" si="630"/>
        <v>19000013</v>
      </c>
      <c r="C620" s="74" t="s">
        <v>205</v>
      </c>
      <c r="D620" s="89" t="s">
        <v>158</v>
      </c>
      <c r="E620" s="89"/>
      <c r="F620" s="74"/>
      <c r="G620" s="89"/>
      <c r="H620" s="75">
        <v>761502.15</v>
      </c>
      <c r="I620" s="75">
        <v>758192.12</v>
      </c>
      <c r="J620" s="75">
        <v>754742.33</v>
      </c>
      <c r="K620" s="75">
        <v>751381.39</v>
      </c>
      <c r="L620" s="75">
        <v>748204.37</v>
      </c>
      <c r="M620" s="75">
        <v>748157.07</v>
      </c>
      <c r="N620" s="75">
        <v>741978.55</v>
      </c>
      <c r="O620" s="75">
        <v>741504.5</v>
      </c>
      <c r="P620" s="75">
        <v>734587.94</v>
      </c>
      <c r="Q620" s="75">
        <v>771987.12</v>
      </c>
      <c r="R620" s="75">
        <v>768163.04</v>
      </c>
      <c r="S620" s="75">
        <v>765112.83</v>
      </c>
      <c r="T620" s="75">
        <v>761888.58</v>
      </c>
      <c r="U620" s="75"/>
      <c r="V620" s="75">
        <f t="shared" si="755"/>
        <v>753808.88541666663</v>
      </c>
      <c r="W620" s="81"/>
      <c r="X620" s="80"/>
      <c r="Y620" s="92">
        <f t="shared" si="753"/>
        <v>0</v>
      </c>
      <c r="Z620" s="319">
        <f t="shared" si="753"/>
        <v>0</v>
      </c>
      <c r="AA620" s="319">
        <f t="shared" si="753"/>
        <v>0</v>
      </c>
      <c r="AB620" s="320">
        <f t="shared" si="756"/>
        <v>761888.58</v>
      </c>
      <c r="AC620" s="309">
        <f t="shared" si="757"/>
        <v>0</v>
      </c>
      <c r="AD620" s="319">
        <f t="shared" si="640"/>
        <v>0</v>
      </c>
      <c r="AE620" s="326">
        <f t="shared" si="624"/>
        <v>0</v>
      </c>
      <c r="AF620" s="320">
        <f t="shared" si="625"/>
        <v>761888.58</v>
      </c>
      <c r="AG620" s="173">
        <f t="shared" si="758"/>
        <v>761888.58</v>
      </c>
      <c r="AH620" s="309">
        <f t="shared" si="759"/>
        <v>0</v>
      </c>
      <c r="AI620" s="318">
        <f t="shared" si="752"/>
        <v>0</v>
      </c>
      <c r="AJ620" s="319">
        <f t="shared" si="752"/>
        <v>0</v>
      </c>
      <c r="AK620" s="319">
        <f t="shared" si="752"/>
        <v>0</v>
      </c>
      <c r="AL620" s="320">
        <f t="shared" si="760"/>
        <v>753808.88541666663</v>
      </c>
      <c r="AM620" s="309">
        <f t="shared" si="761"/>
        <v>0</v>
      </c>
      <c r="AN620" s="319">
        <f t="shared" si="626"/>
        <v>0</v>
      </c>
      <c r="AO620" s="319">
        <f t="shared" si="627"/>
        <v>0</v>
      </c>
      <c r="AP620" s="319">
        <f t="shared" si="762"/>
        <v>753808.88541666663</v>
      </c>
      <c r="AQ620" s="173">
        <f t="shared" si="754"/>
        <v>753808.88541666663</v>
      </c>
      <c r="AR620" s="309">
        <f t="shared" si="763"/>
        <v>0</v>
      </c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 s="7"/>
      <c r="BH620" s="7"/>
      <c r="BI620" s="7"/>
      <c r="BJ620" s="7"/>
      <c r="BK620" s="7"/>
      <c r="BL620" s="7"/>
      <c r="BN620" s="74"/>
    </row>
    <row r="621" spans="1:66" s="16" customFormat="1" ht="12" customHeight="1" x14ac:dyDescent="0.25">
      <c r="A621" s="122">
        <v>19000032</v>
      </c>
      <c r="B621" s="87" t="str">
        <f t="shared" si="630"/>
        <v>19000032</v>
      </c>
      <c r="C621" s="74" t="s">
        <v>481</v>
      </c>
      <c r="D621" s="89" t="s">
        <v>158</v>
      </c>
      <c r="E621" s="89"/>
      <c r="F621" s="74"/>
      <c r="G621" s="89"/>
      <c r="H621" s="75">
        <v>1194812.06</v>
      </c>
      <c r="I621" s="75">
        <v>848565.22</v>
      </c>
      <c r="J621" s="75">
        <v>1471285.11</v>
      </c>
      <c r="K621" s="75">
        <v>1469075.78</v>
      </c>
      <c r="L621" s="75">
        <v>1948062.13</v>
      </c>
      <c r="M621" s="75">
        <v>1595871.02</v>
      </c>
      <c r="N621" s="75">
        <v>1626164.55</v>
      </c>
      <c r="O621" s="75">
        <v>1345667.55</v>
      </c>
      <c r="P621" s="75">
        <v>957984.74</v>
      </c>
      <c r="Q621" s="75">
        <v>1241188.17</v>
      </c>
      <c r="R621" s="75">
        <v>1058286.76</v>
      </c>
      <c r="S621" s="75">
        <v>1121200.79</v>
      </c>
      <c r="T621" s="75">
        <v>1526715.36</v>
      </c>
      <c r="U621" s="75"/>
      <c r="V621" s="75">
        <f t="shared" si="755"/>
        <v>1337009.6275000002</v>
      </c>
      <c r="W621" s="81"/>
      <c r="X621" s="80"/>
      <c r="Y621" s="92">
        <f t="shared" si="753"/>
        <v>0</v>
      </c>
      <c r="Z621" s="319">
        <f t="shared" si="753"/>
        <v>0</v>
      </c>
      <c r="AA621" s="319">
        <f t="shared" si="753"/>
        <v>0</v>
      </c>
      <c r="AB621" s="320">
        <f t="shared" si="756"/>
        <v>1526715.36</v>
      </c>
      <c r="AC621" s="309">
        <f t="shared" si="757"/>
        <v>0</v>
      </c>
      <c r="AD621" s="319">
        <f t="shared" si="640"/>
        <v>0</v>
      </c>
      <c r="AE621" s="326">
        <f t="shared" si="624"/>
        <v>0</v>
      </c>
      <c r="AF621" s="320">
        <f t="shared" si="625"/>
        <v>1526715.36</v>
      </c>
      <c r="AG621" s="173">
        <f t="shared" si="758"/>
        <v>1526715.36</v>
      </c>
      <c r="AH621" s="309">
        <f t="shared" si="759"/>
        <v>0</v>
      </c>
      <c r="AI621" s="318">
        <f t="shared" ref="AI621:AK639" si="764">IF($D621=AI$5,$V621,0)</f>
        <v>0</v>
      </c>
      <c r="AJ621" s="319">
        <f t="shared" si="764"/>
        <v>0</v>
      </c>
      <c r="AK621" s="319">
        <f t="shared" si="764"/>
        <v>0</v>
      </c>
      <c r="AL621" s="320">
        <f t="shared" si="760"/>
        <v>1337009.6275000002</v>
      </c>
      <c r="AM621" s="309">
        <f t="shared" si="761"/>
        <v>0</v>
      </c>
      <c r="AN621" s="319">
        <f t="shared" si="626"/>
        <v>0</v>
      </c>
      <c r="AO621" s="319">
        <f t="shared" si="627"/>
        <v>0</v>
      </c>
      <c r="AP621" s="319">
        <f t="shared" si="762"/>
        <v>1337009.6275000002</v>
      </c>
      <c r="AQ621" s="173">
        <f t="shared" si="754"/>
        <v>1337009.6275000002</v>
      </c>
      <c r="AR621" s="309">
        <f t="shared" si="763"/>
        <v>0</v>
      </c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 s="7"/>
      <c r="BH621" s="7"/>
      <c r="BI621" s="7"/>
      <c r="BJ621" s="7"/>
      <c r="BK621" s="7"/>
      <c r="BL621" s="7"/>
      <c r="BN621" s="74"/>
    </row>
    <row r="622" spans="1:66" s="16" customFormat="1" ht="12" customHeight="1" x14ac:dyDescent="0.25">
      <c r="A622" s="122">
        <v>19000042</v>
      </c>
      <c r="B622" s="87" t="str">
        <f t="shared" si="630"/>
        <v>19000042</v>
      </c>
      <c r="C622" s="74" t="s">
        <v>489</v>
      </c>
      <c r="D622" s="89" t="s">
        <v>158</v>
      </c>
      <c r="E622" s="89"/>
      <c r="F622" s="74"/>
      <c r="G622" s="89"/>
      <c r="H622" s="75">
        <v>842677.93</v>
      </c>
      <c r="I622" s="75">
        <v>711618.98</v>
      </c>
      <c r="J622" s="75">
        <v>681339.71</v>
      </c>
      <c r="K622" s="75">
        <v>767620.96</v>
      </c>
      <c r="L622" s="75">
        <v>939558.15</v>
      </c>
      <c r="M622" s="75">
        <v>1243406.75</v>
      </c>
      <c r="N622" s="75">
        <v>1387750.81</v>
      </c>
      <c r="O622" s="75">
        <v>1412493.56</v>
      </c>
      <c r="P622" s="75">
        <v>1252594.8999999999</v>
      </c>
      <c r="Q622" s="75">
        <v>948811.72</v>
      </c>
      <c r="R622" s="75">
        <v>886607.42</v>
      </c>
      <c r="S622" s="75">
        <v>831140.9</v>
      </c>
      <c r="T622" s="75">
        <v>787153.02</v>
      </c>
      <c r="U622" s="75"/>
      <c r="V622" s="75">
        <f t="shared" si="755"/>
        <v>989821.61125000007</v>
      </c>
      <c r="W622" s="81"/>
      <c r="X622" s="80"/>
      <c r="Y622" s="92">
        <f t="shared" si="753"/>
        <v>0</v>
      </c>
      <c r="Z622" s="319">
        <f t="shared" si="753"/>
        <v>0</v>
      </c>
      <c r="AA622" s="319">
        <f t="shared" si="753"/>
        <v>0</v>
      </c>
      <c r="AB622" s="320">
        <f t="shared" si="756"/>
        <v>787153.02</v>
      </c>
      <c r="AC622" s="309">
        <f t="shared" si="757"/>
        <v>0</v>
      </c>
      <c r="AD622" s="319">
        <f t="shared" si="640"/>
        <v>0</v>
      </c>
      <c r="AE622" s="326">
        <f t="shared" ref="AE622:AE674" si="765">IF($D622=AE$5,$T622,IF($D622=AE$4, $T622*$AK$2,0))</f>
        <v>0</v>
      </c>
      <c r="AF622" s="320">
        <f t="shared" ref="AF622:AF674" si="766">IF($D622=AF$5,$T622,IF($D622=AF$4, $T622*$AL$2,0))</f>
        <v>787153.02</v>
      </c>
      <c r="AG622" s="173">
        <f t="shared" si="758"/>
        <v>787153.02</v>
      </c>
      <c r="AH622" s="309">
        <f t="shared" si="759"/>
        <v>0</v>
      </c>
      <c r="AI622" s="318">
        <f t="shared" si="764"/>
        <v>0</v>
      </c>
      <c r="AJ622" s="319">
        <f t="shared" si="764"/>
        <v>0</v>
      </c>
      <c r="AK622" s="319">
        <f t="shared" si="764"/>
        <v>0</v>
      </c>
      <c r="AL622" s="320">
        <f t="shared" si="760"/>
        <v>989821.61125000007</v>
      </c>
      <c r="AM622" s="309">
        <f t="shared" si="761"/>
        <v>0</v>
      </c>
      <c r="AN622" s="319">
        <f t="shared" si="626"/>
        <v>0</v>
      </c>
      <c r="AO622" s="319">
        <f t="shared" si="627"/>
        <v>0</v>
      </c>
      <c r="AP622" s="319">
        <f t="shared" si="762"/>
        <v>989821.61125000007</v>
      </c>
      <c r="AQ622" s="173">
        <f t="shared" si="754"/>
        <v>989821.61125000007</v>
      </c>
      <c r="AR622" s="309">
        <f t="shared" si="763"/>
        <v>0</v>
      </c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 s="7"/>
      <c r="BH622" s="7"/>
      <c r="BI622" s="7"/>
      <c r="BJ622" s="7"/>
      <c r="BK622" s="7"/>
      <c r="BL622" s="7"/>
      <c r="BN622" s="74"/>
    </row>
    <row r="623" spans="1:66" s="16" customFormat="1" ht="12" customHeight="1" x14ac:dyDescent="0.25">
      <c r="A623" s="122">
        <v>19000043</v>
      </c>
      <c r="B623" s="87" t="str">
        <f t="shared" si="630"/>
        <v>19000043</v>
      </c>
      <c r="C623" s="74" t="s">
        <v>1</v>
      </c>
      <c r="D623" s="89" t="s">
        <v>1040</v>
      </c>
      <c r="E623" s="89"/>
      <c r="F623" s="74"/>
      <c r="G623" s="89"/>
      <c r="H623" s="75">
        <v>6556926.7400000002</v>
      </c>
      <c r="I623" s="75">
        <v>6536329.0999999996</v>
      </c>
      <c r="J623" s="75">
        <v>6515731.46</v>
      </c>
      <c r="K623" s="75">
        <v>3625190.82</v>
      </c>
      <c r="L623" s="75">
        <v>3604593.18</v>
      </c>
      <c r="M623" s="75">
        <v>3583995.54</v>
      </c>
      <c r="N623" s="75">
        <v>3563397.9</v>
      </c>
      <c r="O623" s="75">
        <v>3542800.26</v>
      </c>
      <c r="P623" s="75">
        <v>3522202.62</v>
      </c>
      <c r="Q623" s="75">
        <v>3501604.98</v>
      </c>
      <c r="R623" s="75">
        <v>3481007.34</v>
      </c>
      <c r="S623" s="75">
        <v>3460409.7</v>
      </c>
      <c r="T623" s="75">
        <v>3439812.06</v>
      </c>
      <c r="U623" s="75"/>
      <c r="V623" s="75">
        <f t="shared" si="755"/>
        <v>4161302.691666666</v>
      </c>
      <c r="W623" s="81"/>
      <c r="X623" s="80"/>
      <c r="Y623" s="92">
        <f t="shared" si="753"/>
        <v>0</v>
      </c>
      <c r="Z623" s="319">
        <f t="shared" si="753"/>
        <v>0</v>
      </c>
      <c r="AA623" s="319">
        <f t="shared" si="753"/>
        <v>3439812.06</v>
      </c>
      <c r="AB623" s="320">
        <f t="shared" si="756"/>
        <v>0</v>
      </c>
      <c r="AC623" s="309">
        <f t="shared" si="757"/>
        <v>0</v>
      </c>
      <c r="AD623" s="319">
        <f t="shared" si="640"/>
        <v>0</v>
      </c>
      <c r="AE623" s="326">
        <f t="shared" si="765"/>
        <v>0</v>
      </c>
      <c r="AF623" s="320">
        <f t="shared" si="766"/>
        <v>0</v>
      </c>
      <c r="AG623" s="173">
        <f t="shared" si="758"/>
        <v>0</v>
      </c>
      <c r="AH623" s="309">
        <f t="shared" si="759"/>
        <v>0</v>
      </c>
      <c r="AI623" s="318">
        <f t="shared" si="764"/>
        <v>0</v>
      </c>
      <c r="AJ623" s="319">
        <f t="shared" si="764"/>
        <v>0</v>
      </c>
      <c r="AK623" s="319">
        <f t="shared" si="764"/>
        <v>4161302.691666666</v>
      </c>
      <c r="AL623" s="320">
        <f t="shared" si="760"/>
        <v>0</v>
      </c>
      <c r="AM623" s="309">
        <f t="shared" si="761"/>
        <v>0</v>
      </c>
      <c r="AN623" s="319">
        <f t="shared" ref="AN623:AN674" si="767">IF($D623=AN$5,$V623,IF($D623=AN$4, $V623*$AK$1,0))</f>
        <v>0</v>
      </c>
      <c r="AO623" s="319">
        <f t="shared" ref="AO623:AO674" si="768">IF($D623=AO$5,$V623,IF($D623=AO$4, $V623*$AK$2,0))</f>
        <v>0</v>
      </c>
      <c r="AP623" s="319">
        <f t="shared" si="762"/>
        <v>0</v>
      </c>
      <c r="AQ623" s="173">
        <f t="shared" si="754"/>
        <v>0</v>
      </c>
      <c r="AR623" s="309">
        <f t="shared" si="763"/>
        <v>0</v>
      </c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 s="7"/>
      <c r="BH623" s="7"/>
      <c r="BI623" s="7"/>
      <c r="BJ623" s="7"/>
      <c r="BK623" s="7"/>
      <c r="BL623" s="7"/>
      <c r="BN623" s="74"/>
    </row>
    <row r="624" spans="1:66" s="16" customFormat="1" ht="12" customHeight="1" x14ac:dyDescent="0.25">
      <c r="A624" s="128">
        <v>19000052</v>
      </c>
      <c r="B624" s="145" t="str">
        <f t="shared" si="630"/>
        <v>19000052</v>
      </c>
      <c r="C624" s="74" t="s">
        <v>236</v>
      </c>
      <c r="D624" s="89" t="s">
        <v>158</v>
      </c>
      <c r="E624" s="89"/>
      <c r="F624" s="74"/>
      <c r="G624" s="89"/>
      <c r="H624" s="75">
        <v>955981</v>
      </c>
      <c r="I624" s="75">
        <v>2873318.42</v>
      </c>
      <c r="J624" s="75">
        <v>8468386.7200000007</v>
      </c>
      <c r="K624" s="75">
        <v>7261341.4900000002</v>
      </c>
      <c r="L624" s="75">
        <v>10763312.560000001</v>
      </c>
      <c r="M624" s="75">
        <v>2367517.2999999998</v>
      </c>
      <c r="N624" s="75">
        <v>1034158.77</v>
      </c>
      <c r="O624" s="75">
        <v>1832499.52</v>
      </c>
      <c r="P624" s="75">
        <v>4005705.57</v>
      </c>
      <c r="Q624" s="75">
        <v>1963790.76</v>
      </c>
      <c r="R624" s="75">
        <v>5288726.96</v>
      </c>
      <c r="S624" s="75">
        <v>6143391.9299999997</v>
      </c>
      <c r="T624" s="75">
        <v>10974857.619999999</v>
      </c>
      <c r="U624" s="75"/>
      <c r="V624" s="75">
        <f t="shared" si="755"/>
        <v>4830630.7758333338</v>
      </c>
      <c r="W624" s="81"/>
      <c r="X624" s="80"/>
      <c r="Y624" s="92">
        <f t="shared" si="753"/>
        <v>0</v>
      </c>
      <c r="Z624" s="319">
        <f t="shared" si="753"/>
        <v>0</v>
      </c>
      <c r="AA624" s="319">
        <f t="shared" si="753"/>
        <v>0</v>
      </c>
      <c r="AB624" s="320">
        <f t="shared" si="756"/>
        <v>10974857.619999999</v>
      </c>
      <c r="AC624" s="309">
        <f t="shared" si="757"/>
        <v>0</v>
      </c>
      <c r="AD624" s="319">
        <f t="shared" si="640"/>
        <v>0</v>
      </c>
      <c r="AE624" s="326">
        <f t="shared" si="765"/>
        <v>0</v>
      </c>
      <c r="AF624" s="320">
        <f t="shared" si="766"/>
        <v>10974857.619999999</v>
      </c>
      <c r="AG624" s="173">
        <f t="shared" si="758"/>
        <v>10974857.619999999</v>
      </c>
      <c r="AH624" s="309">
        <f t="shared" si="759"/>
        <v>0</v>
      </c>
      <c r="AI624" s="318">
        <f t="shared" si="764"/>
        <v>0</v>
      </c>
      <c r="AJ624" s="319">
        <f t="shared" si="764"/>
        <v>0</v>
      </c>
      <c r="AK624" s="319">
        <f t="shared" si="764"/>
        <v>0</v>
      </c>
      <c r="AL624" s="320">
        <f t="shared" si="760"/>
        <v>4830630.7758333338</v>
      </c>
      <c r="AM624" s="309">
        <f t="shared" si="761"/>
        <v>0</v>
      </c>
      <c r="AN624" s="319">
        <f t="shared" si="767"/>
        <v>0</v>
      </c>
      <c r="AO624" s="319">
        <f t="shared" si="768"/>
        <v>0</v>
      </c>
      <c r="AP624" s="319">
        <f t="shared" si="762"/>
        <v>4830630.7758333338</v>
      </c>
      <c r="AQ624" s="173">
        <f t="shared" si="754"/>
        <v>4830630.7758333338</v>
      </c>
      <c r="AR624" s="309">
        <f t="shared" si="763"/>
        <v>0</v>
      </c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 s="7"/>
      <c r="BH624" s="7"/>
      <c r="BI624" s="7"/>
      <c r="BJ624" s="7"/>
      <c r="BK624" s="7"/>
      <c r="BL624" s="7"/>
      <c r="BN624" s="74"/>
    </row>
    <row r="625" spans="1:66" s="16" customFormat="1" ht="12" customHeight="1" x14ac:dyDescent="0.25">
      <c r="A625" s="122">
        <v>19000081</v>
      </c>
      <c r="B625" s="87" t="str">
        <f t="shared" si="630"/>
        <v>19000081</v>
      </c>
      <c r="C625" s="74" t="s">
        <v>467</v>
      </c>
      <c r="D625" s="89" t="s">
        <v>158</v>
      </c>
      <c r="E625" s="89"/>
      <c r="F625" s="74"/>
      <c r="G625" s="89"/>
      <c r="H625" s="75">
        <v>5056642.9800000004</v>
      </c>
      <c r="I625" s="75">
        <v>4494961.82</v>
      </c>
      <c r="J625" s="75">
        <v>3967547</v>
      </c>
      <c r="K625" s="75">
        <v>3811597.79</v>
      </c>
      <c r="L625" s="75">
        <v>4664119.17</v>
      </c>
      <c r="M625" s="75">
        <v>4215455.8</v>
      </c>
      <c r="N625" s="75">
        <v>4976304.3499999996</v>
      </c>
      <c r="O625" s="75">
        <v>4401503.01</v>
      </c>
      <c r="P625" s="75">
        <v>3118055.52</v>
      </c>
      <c r="Q625" s="75">
        <v>2925130.04</v>
      </c>
      <c r="R625" s="75">
        <v>5220375.12</v>
      </c>
      <c r="S625" s="75">
        <v>6304066.1600000001</v>
      </c>
      <c r="T625" s="75">
        <v>6346504.9199999999</v>
      </c>
      <c r="U625" s="75"/>
      <c r="V625" s="75">
        <f t="shared" si="755"/>
        <v>4483390.810833334</v>
      </c>
      <c r="W625" s="81"/>
      <c r="X625" s="80"/>
      <c r="Y625" s="92">
        <f t="shared" si="753"/>
        <v>0</v>
      </c>
      <c r="Z625" s="319">
        <f t="shared" si="753"/>
        <v>0</v>
      </c>
      <c r="AA625" s="319">
        <f t="shared" si="753"/>
        <v>0</v>
      </c>
      <c r="AB625" s="320">
        <f t="shared" si="756"/>
        <v>6346504.9199999999</v>
      </c>
      <c r="AC625" s="309">
        <f t="shared" si="757"/>
        <v>0</v>
      </c>
      <c r="AD625" s="319">
        <f t="shared" si="640"/>
        <v>0</v>
      </c>
      <c r="AE625" s="326">
        <f t="shared" si="765"/>
        <v>0</v>
      </c>
      <c r="AF625" s="320">
        <f t="shared" si="766"/>
        <v>6346504.9199999999</v>
      </c>
      <c r="AG625" s="173">
        <f t="shared" si="758"/>
        <v>6346504.9199999999</v>
      </c>
      <c r="AH625" s="309">
        <f t="shared" si="759"/>
        <v>0</v>
      </c>
      <c r="AI625" s="318">
        <f t="shared" si="764"/>
        <v>0</v>
      </c>
      <c r="AJ625" s="319">
        <f t="shared" si="764"/>
        <v>0</v>
      </c>
      <c r="AK625" s="319">
        <f t="shared" si="764"/>
        <v>0</v>
      </c>
      <c r="AL625" s="320">
        <f t="shared" si="760"/>
        <v>4483390.810833334</v>
      </c>
      <c r="AM625" s="309">
        <f t="shared" si="761"/>
        <v>0</v>
      </c>
      <c r="AN625" s="319">
        <f t="shared" si="767"/>
        <v>0</v>
      </c>
      <c r="AO625" s="319">
        <f t="shared" si="768"/>
        <v>0</v>
      </c>
      <c r="AP625" s="319">
        <f t="shared" si="762"/>
        <v>4483390.810833334</v>
      </c>
      <c r="AQ625" s="173">
        <f t="shared" si="754"/>
        <v>4483390.810833334</v>
      </c>
      <c r="AR625" s="309">
        <f t="shared" si="763"/>
        <v>0</v>
      </c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 s="7"/>
      <c r="BH625" s="7"/>
      <c r="BI625" s="7"/>
      <c r="BJ625" s="7"/>
      <c r="BK625" s="7"/>
      <c r="BL625" s="7"/>
      <c r="BN625" s="74"/>
    </row>
    <row r="626" spans="1:66" s="16" customFormat="1" ht="12" customHeight="1" x14ac:dyDescent="0.25">
      <c r="A626" s="122">
        <v>19000091</v>
      </c>
      <c r="B626" s="87" t="str">
        <f t="shared" si="630"/>
        <v>19000091</v>
      </c>
      <c r="C626" s="74" t="s">
        <v>190</v>
      </c>
      <c r="D626" s="89" t="s">
        <v>158</v>
      </c>
      <c r="E626" s="89"/>
      <c r="F626" s="74"/>
      <c r="G626" s="89"/>
      <c r="H626" s="75">
        <v>6333360.1200000001</v>
      </c>
      <c r="I626" s="75">
        <v>5626889.9299999997</v>
      </c>
      <c r="J626" s="75">
        <v>4180126.51</v>
      </c>
      <c r="K626" s="75">
        <v>5194045.8499999996</v>
      </c>
      <c r="L626" s="75">
        <v>4552680.92</v>
      </c>
      <c r="M626" s="75">
        <v>5074652.3499999996</v>
      </c>
      <c r="N626" s="75">
        <v>4877329.07</v>
      </c>
      <c r="O626" s="75">
        <v>5460119.29</v>
      </c>
      <c r="P626" s="75">
        <v>5161073.74</v>
      </c>
      <c r="Q626" s="75">
        <v>4160835.43</v>
      </c>
      <c r="R626" s="75">
        <v>3122362.89</v>
      </c>
      <c r="S626" s="75">
        <v>3405179.23</v>
      </c>
      <c r="T626" s="75">
        <v>3111755.61</v>
      </c>
      <c r="U626" s="75"/>
      <c r="V626" s="75">
        <f t="shared" si="755"/>
        <v>4628154.4229166666</v>
      </c>
      <c r="W626" s="81"/>
      <c r="X626" s="80"/>
      <c r="Y626" s="92">
        <f t="shared" si="753"/>
        <v>0</v>
      </c>
      <c r="Z626" s="319">
        <f t="shared" si="753"/>
        <v>0</v>
      </c>
      <c r="AA626" s="319">
        <f t="shared" si="753"/>
        <v>0</v>
      </c>
      <c r="AB626" s="320">
        <f t="shared" si="756"/>
        <v>3111755.61</v>
      </c>
      <c r="AC626" s="309">
        <f t="shared" si="757"/>
        <v>0</v>
      </c>
      <c r="AD626" s="319">
        <f t="shared" si="640"/>
        <v>0</v>
      </c>
      <c r="AE626" s="326">
        <f t="shared" si="765"/>
        <v>0</v>
      </c>
      <c r="AF626" s="320">
        <f t="shared" si="766"/>
        <v>3111755.61</v>
      </c>
      <c r="AG626" s="173">
        <f t="shared" si="758"/>
        <v>3111755.61</v>
      </c>
      <c r="AH626" s="309">
        <f t="shared" si="759"/>
        <v>0</v>
      </c>
      <c r="AI626" s="318">
        <f t="shared" si="764"/>
        <v>0</v>
      </c>
      <c r="AJ626" s="319">
        <f t="shared" si="764"/>
        <v>0</v>
      </c>
      <c r="AK626" s="319">
        <f t="shared" si="764"/>
        <v>0</v>
      </c>
      <c r="AL626" s="320">
        <f t="shared" si="760"/>
        <v>4628154.4229166666</v>
      </c>
      <c r="AM626" s="309">
        <f t="shared" si="761"/>
        <v>0</v>
      </c>
      <c r="AN626" s="319">
        <f t="shared" si="767"/>
        <v>0</v>
      </c>
      <c r="AO626" s="319">
        <f t="shared" si="768"/>
        <v>0</v>
      </c>
      <c r="AP626" s="319">
        <f t="shared" si="762"/>
        <v>4628154.4229166666</v>
      </c>
      <c r="AQ626" s="173">
        <f t="shared" si="754"/>
        <v>4628154.4229166666</v>
      </c>
      <c r="AR626" s="309">
        <f t="shared" si="763"/>
        <v>0</v>
      </c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 s="7"/>
      <c r="BH626" s="7"/>
      <c r="BI626" s="7"/>
      <c r="BJ626" s="7"/>
      <c r="BK626" s="7"/>
      <c r="BL626" s="7"/>
      <c r="BN626" s="74"/>
    </row>
    <row r="627" spans="1:66" s="16" customFormat="1" ht="12" customHeight="1" x14ac:dyDescent="0.25">
      <c r="A627" s="122">
        <v>19000093</v>
      </c>
      <c r="B627" s="87" t="str">
        <f t="shared" ref="B627:B689" si="769">TEXT(A627,"##")</f>
        <v>19000093</v>
      </c>
      <c r="C627" s="74" t="s">
        <v>850</v>
      </c>
      <c r="D627" s="89" t="s">
        <v>1276</v>
      </c>
      <c r="E627" s="89"/>
      <c r="F627" s="74"/>
      <c r="G627" s="89"/>
      <c r="H627" s="75">
        <v>5860039.46</v>
      </c>
      <c r="I627" s="75">
        <v>5713588.79</v>
      </c>
      <c r="J627" s="75">
        <v>5602016.8600000003</v>
      </c>
      <c r="K627" s="75">
        <v>3761927.9</v>
      </c>
      <c r="L627" s="75">
        <v>3821775.87</v>
      </c>
      <c r="M627" s="75">
        <v>3893662.38</v>
      </c>
      <c r="N627" s="75">
        <v>3751568.05</v>
      </c>
      <c r="O627" s="75">
        <v>3978598.59</v>
      </c>
      <c r="P627" s="75">
        <v>4111031.55</v>
      </c>
      <c r="Q627" s="75">
        <v>4279691.95</v>
      </c>
      <c r="R627" s="75">
        <v>4230097.9400000004</v>
      </c>
      <c r="S627" s="75">
        <v>4258471.93</v>
      </c>
      <c r="T627" s="75">
        <v>4183354.8</v>
      </c>
      <c r="U627" s="75"/>
      <c r="V627" s="75">
        <f t="shared" si="755"/>
        <v>4368677.4116666671</v>
      </c>
      <c r="W627" s="81"/>
      <c r="X627" s="80"/>
      <c r="Y627" s="92">
        <f t="shared" si="753"/>
        <v>4183354.8</v>
      </c>
      <c r="Z627" s="319">
        <f t="shared" si="753"/>
        <v>0</v>
      </c>
      <c r="AA627" s="319">
        <f t="shared" si="753"/>
        <v>0</v>
      </c>
      <c r="AB627" s="320">
        <f t="shared" si="756"/>
        <v>0</v>
      </c>
      <c r="AC627" s="309">
        <f t="shared" si="757"/>
        <v>0</v>
      </c>
      <c r="AD627" s="319">
        <f t="shared" si="640"/>
        <v>0</v>
      </c>
      <c r="AE627" s="326">
        <f t="shared" si="765"/>
        <v>0</v>
      </c>
      <c r="AF627" s="320">
        <f t="shared" si="766"/>
        <v>0</v>
      </c>
      <c r="AG627" s="173">
        <f t="shared" si="758"/>
        <v>0</v>
      </c>
      <c r="AH627" s="309">
        <f t="shared" si="759"/>
        <v>0</v>
      </c>
      <c r="AI627" s="318">
        <f t="shared" si="764"/>
        <v>4368677.4116666671</v>
      </c>
      <c r="AJ627" s="319">
        <f t="shared" si="764"/>
        <v>0</v>
      </c>
      <c r="AK627" s="319">
        <f t="shared" si="764"/>
        <v>0</v>
      </c>
      <c r="AL627" s="320">
        <f t="shared" si="760"/>
        <v>0</v>
      </c>
      <c r="AM627" s="309">
        <f t="shared" si="761"/>
        <v>0</v>
      </c>
      <c r="AN627" s="319">
        <f t="shared" si="767"/>
        <v>0</v>
      </c>
      <c r="AO627" s="319">
        <f t="shared" si="768"/>
        <v>0</v>
      </c>
      <c r="AP627" s="319">
        <f t="shared" si="762"/>
        <v>0</v>
      </c>
      <c r="AQ627" s="173">
        <f t="shared" si="754"/>
        <v>0</v>
      </c>
      <c r="AR627" s="309">
        <f t="shared" si="763"/>
        <v>0</v>
      </c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 s="7"/>
      <c r="BH627" s="7"/>
      <c r="BI627" s="7"/>
      <c r="BJ627" s="7"/>
      <c r="BK627" s="7"/>
      <c r="BL627" s="7"/>
      <c r="BN627" s="74"/>
    </row>
    <row r="628" spans="1:66" s="16" customFormat="1" ht="12" customHeight="1" x14ac:dyDescent="0.25">
      <c r="A628" s="122">
        <v>19000103</v>
      </c>
      <c r="B628" s="87" t="str">
        <f t="shared" si="769"/>
        <v>19000103</v>
      </c>
      <c r="C628" s="74" t="s">
        <v>642</v>
      </c>
      <c r="D628" s="89" t="s">
        <v>1276</v>
      </c>
      <c r="E628" s="89"/>
      <c r="F628" s="74"/>
      <c r="G628" s="89"/>
      <c r="H628" s="75">
        <v>1228126.07</v>
      </c>
      <c r="I628" s="75">
        <v>1285328.3400000001</v>
      </c>
      <c r="J628" s="75">
        <v>1288832.6599999999</v>
      </c>
      <c r="K628" s="75">
        <v>889535.16</v>
      </c>
      <c r="L628" s="75">
        <v>952705.05</v>
      </c>
      <c r="M628" s="75">
        <v>961245.02</v>
      </c>
      <c r="N628" s="75">
        <v>884831.47</v>
      </c>
      <c r="O628" s="75">
        <v>917300.26</v>
      </c>
      <c r="P628" s="75">
        <v>837017.89</v>
      </c>
      <c r="Q628" s="75">
        <v>944954.05</v>
      </c>
      <c r="R628" s="75">
        <v>976871.32</v>
      </c>
      <c r="S628" s="75">
        <v>974401.33</v>
      </c>
      <c r="T628" s="75">
        <v>1047859.5</v>
      </c>
      <c r="U628" s="75"/>
      <c r="V628" s="75">
        <f t="shared" si="755"/>
        <v>1004251.2779166667</v>
      </c>
      <c r="W628" s="81"/>
      <c r="X628" s="80"/>
      <c r="Y628" s="92">
        <f t="shared" si="753"/>
        <v>1047859.5</v>
      </c>
      <c r="Z628" s="319">
        <f t="shared" si="753"/>
        <v>0</v>
      </c>
      <c r="AA628" s="319">
        <f t="shared" si="753"/>
        <v>0</v>
      </c>
      <c r="AB628" s="320">
        <f t="shared" si="756"/>
        <v>0</v>
      </c>
      <c r="AC628" s="309">
        <f t="shared" si="757"/>
        <v>0</v>
      </c>
      <c r="AD628" s="319">
        <f t="shared" si="640"/>
        <v>0</v>
      </c>
      <c r="AE628" s="326">
        <f t="shared" si="765"/>
        <v>0</v>
      </c>
      <c r="AF628" s="320">
        <f t="shared" si="766"/>
        <v>0</v>
      </c>
      <c r="AG628" s="173">
        <f t="shared" si="758"/>
        <v>0</v>
      </c>
      <c r="AH628" s="309">
        <f t="shared" si="759"/>
        <v>0</v>
      </c>
      <c r="AI628" s="318">
        <f t="shared" si="764"/>
        <v>1004251.2779166667</v>
      </c>
      <c r="AJ628" s="319">
        <f t="shared" si="764"/>
        <v>0</v>
      </c>
      <c r="AK628" s="319">
        <f t="shared" si="764"/>
        <v>0</v>
      </c>
      <c r="AL628" s="320">
        <f t="shared" si="760"/>
        <v>0</v>
      </c>
      <c r="AM628" s="309">
        <f t="shared" si="761"/>
        <v>0</v>
      </c>
      <c r="AN628" s="319">
        <f t="shared" si="767"/>
        <v>0</v>
      </c>
      <c r="AO628" s="319">
        <f t="shared" si="768"/>
        <v>0</v>
      </c>
      <c r="AP628" s="319">
        <f t="shared" si="762"/>
        <v>0</v>
      </c>
      <c r="AQ628" s="173">
        <f t="shared" si="754"/>
        <v>0</v>
      </c>
      <c r="AR628" s="309">
        <f t="shared" si="763"/>
        <v>0</v>
      </c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 s="7"/>
      <c r="BH628" s="7"/>
      <c r="BI628" s="7"/>
      <c r="BJ628" s="7"/>
      <c r="BK628" s="7"/>
      <c r="BL628" s="7"/>
      <c r="BN628" s="74"/>
    </row>
    <row r="629" spans="1:66" s="16" customFormat="1" ht="12" customHeight="1" x14ac:dyDescent="0.25">
      <c r="A629" s="122">
        <v>19000111</v>
      </c>
      <c r="B629" s="87" t="str">
        <f t="shared" si="769"/>
        <v>19000111</v>
      </c>
      <c r="C629" s="74" t="s">
        <v>851</v>
      </c>
      <c r="D629" s="89" t="s">
        <v>1276</v>
      </c>
      <c r="E629" s="89"/>
      <c r="F629" s="74"/>
      <c r="G629" s="89"/>
      <c r="H629" s="75">
        <v>586942.51</v>
      </c>
      <c r="I629" s="75">
        <v>585240.57999999996</v>
      </c>
      <c r="J629" s="75">
        <v>572021.27</v>
      </c>
      <c r="K629" s="75">
        <v>226783.97</v>
      </c>
      <c r="L629" s="75">
        <v>219508.7</v>
      </c>
      <c r="M629" s="75">
        <v>215226.17</v>
      </c>
      <c r="N629" s="75">
        <v>358480.3</v>
      </c>
      <c r="O629" s="75">
        <v>354197.77</v>
      </c>
      <c r="P629" s="75">
        <v>349915.24</v>
      </c>
      <c r="Q629" s="75">
        <v>345632.71</v>
      </c>
      <c r="R629" s="75">
        <v>341420.44</v>
      </c>
      <c r="S629" s="75">
        <v>337326.28</v>
      </c>
      <c r="T629" s="75">
        <v>441404.92</v>
      </c>
      <c r="U629" s="75"/>
      <c r="V629" s="75">
        <f t="shared" si="755"/>
        <v>368327.26208333328</v>
      </c>
      <c r="W629" s="81"/>
      <c r="X629" s="80"/>
      <c r="Y629" s="92">
        <f t="shared" si="753"/>
        <v>441404.92</v>
      </c>
      <c r="Z629" s="319">
        <f t="shared" si="753"/>
        <v>0</v>
      </c>
      <c r="AA629" s="319">
        <f t="shared" si="753"/>
        <v>0</v>
      </c>
      <c r="AB629" s="320">
        <f t="shared" si="756"/>
        <v>0</v>
      </c>
      <c r="AC629" s="309">
        <f t="shared" si="757"/>
        <v>0</v>
      </c>
      <c r="AD629" s="319">
        <f t="shared" si="640"/>
        <v>0</v>
      </c>
      <c r="AE629" s="326">
        <f t="shared" si="765"/>
        <v>0</v>
      </c>
      <c r="AF629" s="320">
        <f t="shared" si="766"/>
        <v>0</v>
      </c>
      <c r="AG629" s="173">
        <f t="shared" si="758"/>
        <v>0</v>
      </c>
      <c r="AH629" s="309">
        <f t="shared" si="759"/>
        <v>0</v>
      </c>
      <c r="AI629" s="318">
        <f t="shared" si="764"/>
        <v>368327.26208333328</v>
      </c>
      <c r="AJ629" s="319">
        <f t="shared" si="764"/>
        <v>0</v>
      </c>
      <c r="AK629" s="319">
        <f t="shared" si="764"/>
        <v>0</v>
      </c>
      <c r="AL629" s="320">
        <f t="shared" si="760"/>
        <v>0</v>
      </c>
      <c r="AM629" s="309">
        <f t="shared" si="761"/>
        <v>0</v>
      </c>
      <c r="AN629" s="319">
        <f t="shared" si="767"/>
        <v>0</v>
      </c>
      <c r="AO629" s="319">
        <f t="shared" si="768"/>
        <v>0</v>
      </c>
      <c r="AP629" s="319">
        <f t="shared" si="762"/>
        <v>0</v>
      </c>
      <c r="AQ629" s="173">
        <f t="shared" si="754"/>
        <v>0</v>
      </c>
      <c r="AR629" s="309">
        <f t="shared" si="763"/>
        <v>0</v>
      </c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 s="7"/>
      <c r="BH629" s="7"/>
      <c r="BI629" s="7"/>
      <c r="BJ629" s="7"/>
      <c r="BK629" s="7"/>
      <c r="BL629" s="7"/>
      <c r="BN629" s="74"/>
    </row>
    <row r="630" spans="1:66" s="16" customFormat="1" ht="12" customHeight="1" x14ac:dyDescent="0.25">
      <c r="A630" s="122">
        <v>19000112</v>
      </c>
      <c r="B630" s="87" t="str">
        <f t="shared" si="769"/>
        <v>19000112</v>
      </c>
      <c r="C630" s="74" t="s">
        <v>542</v>
      </c>
      <c r="D630" s="89" t="s">
        <v>866</v>
      </c>
      <c r="E630" s="89"/>
      <c r="F630" s="74"/>
      <c r="G630" s="89"/>
      <c r="H630" s="75">
        <v>3778.39</v>
      </c>
      <c r="I630" s="75">
        <v>3778.39</v>
      </c>
      <c r="J630" s="75">
        <v>3778.39</v>
      </c>
      <c r="K630" s="75">
        <v>0.39</v>
      </c>
      <c r="L630" s="75">
        <v>0.39</v>
      </c>
      <c r="M630" s="75">
        <v>0.39</v>
      </c>
      <c r="N630" s="75">
        <v>0</v>
      </c>
      <c r="O630" s="75">
        <v>0</v>
      </c>
      <c r="P630" s="75">
        <v>0</v>
      </c>
      <c r="Q630" s="75">
        <v>0</v>
      </c>
      <c r="R630" s="75">
        <v>0</v>
      </c>
      <c r="S630" s="75">
        <v>0</v>
      </c>
      <c r="T630" s="75">
        <v>0</v>
      </c>
      <c r="U630" s="75"/>
      <c r="V630" s="75">
        <f t="shared" si="755"/>
        <v>787.26208333333341</v>
      </c>
      <c r="W630" s="81"/>
      <c r="X630" s="80" t="s">
        <v>534</v>
      </c>
      <c r="Y630" s="92">
        <f t="shared" si="753"/>
        <v>0</v>
      </c>
      <c r="Z630" s="319">
        <f t="shared" si="753"/>
        <v>0</v>
      </c>
      <c r="AA630" s="319">
        <f t="shared" si="753"/>
        <v>0</v>
      </c>
      <c r="AB630" s="320">
        <f t="shared" si="756"/>
        <v>0</v>
      </c>
      <c r="AC630" s="309">
        <f t="shared" si="757"/>
        <v>0</v>
      </c>
      <c r="AD630" s="319">
        <f t="shared" si="640"/>
        <v>0</v>
      </c>
      <c r="AE630" s="326">
        <f t="shared" si="765"/>
        <v>0</v>
      </c>
      <c r="AF630" s="320">
        <f t="shared" si="766"/>
        <v>0</v>
      </c>
      <c r="AG630" s="173">
        <f t="shared" si="758"/>
        <v>0</v>
      </c>
      <c r="AH630" s="309">
        <f t="shared" si="759"/>
        <v>0</v>
      </c>
      <c r="AI630" s="318">
        <f t="shared" si="764"/>
        <v>0</v>
      </c>
      <c r="AJ630" s="319">
        <f t="shared" si="764"/>
        <v>0</v>
      </c>
      <c r="AK630" s="319">
        <f t="shared" si="764"/>
        <v>0</v>
      </c>
      <c r="AL630" s="320">
        <f t="shared" si="760"/>
        <v>787.26208333333341</v>
      </c>
      <c r="AM630" s="309">
        <f t="shared" si="761"/>
        <v>0</v>
      </c>
      <c r="AN630" s="319">
        <f t="shared" si="767"/>
        <v>0</v>
      </c>
      <c r="AO630" s="319">
        <f t="shared" si="768"/>
        <v>787.26208333333341</v>
      </c>
      <c r="AP630" s="319">
        <f t="shared" si="762"/>
        <v>0</v>
      </c>
      <c r="AQ630" s="173">
        <f t="shared" si="754"/>
        <v>787.26208333333341</v>
      </c>
      <c r="AR630" s="309">
        <f t="shared" si="763"/>
        <v>0</v>
      </c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 s="7"/>
      <c r="BH630" s="7"/>
      <c r="BI630" s="7"/>
      <c r="BJ630" s="7"/>
      <c r="BK630" s="7"/>
      <c r="BL630" s="7"/>
      <c r="BN630" s="74"/>
    </row>
    <row r="631" spans="1:66" s="16" customFormat="1" ht="12" customHeight="1" x14ac:dyDescent="0.35">
      <c r="A631" s="128">
        <v>19000113</v>
      </c>
      <c r="B631" s="87" t="str">
        <f t="shared" si="769"/>
        <v>19000113</v>
      </c>
      <c r="C631" s="379" t="s">
        <v>1069</v>
      </c>
      <c r="D631" s="89" t="s">
        <v>1279</v>
      </c>
      <c r="E631" s="89"/>
      <c r="F631" s="139">
        <v>43221</v>
      </c>
      <c r="G631" s="89"/>
      <c r="H631" s="75">
        <v>184162.29</v>
      </c>
      <c r="I631" s="75">
        <v>182472.73</v>
      </c>
      <c r="J631" s="75">
        <v>180783.16</v>
      </c>
      <c r="K631" s="75">
        <v>84477.6</v>
      </c>
      <c r="L631" s="75">
        <v>82788.039999999994</v>
      </c>
      <c r="M631" s="75">
        <v>81098.47</v>
      </c>
      <c r="N631" s="75">
        <v>79408.91</v>
      </c>
      <c r="O631" s="75">
        <v>77719.350000000006</v>
      </c>
      <c r="P631" s="75">
        <v>76029.78</v>
      </c>
      <c r="Q631" s="75">
        <v>74340.22</v>
      </c>
      <c r="R631" s="75">
        <v>72650.66</v>
      </c>
      <c r="S631" s="75">
        <v>70961.09</v>
      </c>
      <c r="T631" s="75">
        <v>69271.53</v>
      </c>
      <c r="U631" s="75"/>
      <c r="V631" s="75">
        <f t="shared" si="755"/>
        <v>99120.57666666666</v>
      </c>
      <c r="W631" s="267" t="s">
        <v>152</v>
      </c>
      <c r="X631" s="81" t="s">
        <v>1080</v>
      </c>
      <c r="Y631" s="92">
        <f t="shared" si="753"/>
        <v>0</v>
      </c>
      <c r="Z631" s="319">
        <f t="shared" si="753"/>
        <v>0</v>
      </c>
      <c r="AA631" s="319">
        <f t="shared" si="753"/>
        <v>0</v>
      </c>
      <c r="AB631" s="320">
        <f t="shared" si="756"/>
        <v>69271.53</v>
      </c>
      <c r="AC631" s="309">
        <f t="shared" si="757"/>
        <v>0</v>
      </c>
      <c r="AD631" s="319">
        <f t="shared" ref="AD631:AD681" si="770">IF($D631=AD$5,$T631,IF($D631=AD$4, $T631*$AK$1,0))</f>
        <v>45677.646882000001</v>
      </c>
      <c r="AE631" s="326">
        <f t="shared" si="765"/>
        <v>23593.883118000002</v>
      </c>
      <c r="AF631" s="320">
        <f t="shared" si="766"/>
        <v>0</v>
      </c>
      <c r="AG631" s="173">
        <f t="shared" si="758"/>
        <v>69271.53</v>
      </c>
      <c r="AH631" s="309">
        <f t="shared" si="759"/>
        <v>0</v>
      </c>
      <c r="AI631" s="318">
        <f t="shared" si="764"/>
        <v>0</v>
      </c>
      <c r="AJ631" s="319">
        <f t="shared" si="764"/>
        <v>0</v>
      </c>
      <c r="AK631" s="319">
        <f t="shared" si="764"/>
        <v>0</v>
      </c>
      <c r="AL631" s="320">
        <f t="shared" si="760"/>
        <v>99120.57666666666</v>
      </c>
      <c r="AM631" s="309">
        <f t="shared" si="761"/>
        <v>0</v>
      </c>
      <c r="AN631" s="319">
        <f t="shared" si="767"/>
        <v>65360.108253999992</v>
      </c>
      <c r="AO631" s="319">
        <f t="shared" si="768"/>
        <v>33760.468412666669</v>
      </c>
      <c r="AP631" s="319">
        <f t="shared" si="762"/>
        <v>0</v>
      </c>
      <c r="AQ631" s="173">
        <f>SUM(AN631:AP631)</f>
        <v>99120.57666666666</v>
      </c>
      <c r="AR631" s="309">
        <f t="shared" si="763"/>
        <v>0</v>
      </c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 s="7"/>
      <c r="BH631" s="7"/>
      <c r="BI631" s="7"/>
      <c r="BJ631" s="7"/>
      <c r="BK631" s="7"/>
      <c r="BL631" s="7"/>
      <c r="BN631" s="74"/>
    </row>
    <row r="632" spans="1:66" s="16" customFormat="1" ht="12" customHeight="1" x14ac:dyDescent="0.25">
      <c r="A632" s="122">
        <v>19000122</v>
      </c>
      <c r="B632" s="87" t="str">
        <f t="shared" si="769"/>
        <v>19000122</v>
      </c>
      <c r="C632" s="74" t="s">
        <v>565</v>
      </c>
      <c r="D632" s="89" t="s">
        <v>1276</v>
      </c>
      <c r="E632" s="89"/>
      <c r="F632" s="74"/>
      <c r="G632" s="89"/>
      <c r="H632" s="75">
        <v>-59326.31</v>
      </c>
      <c r="I632" s="75">
        <v>-57290.95</v>
      </c>
      <c r="J632" s="75">
        <v>-55255.58</v>
      </c>
      <c r="K632" s="75">
        <v>-5162.22</v>
      </c>
      <c r="L632" s="75">
        <v>-153352.10999999999</v>
      </c>
      <c r="M632" s="75">
        <v>-152926.01999999999</v>
      </c>
      <c r="N632" s="75">
        <v>-1468251.6</v>
      </c>
      <c r="O632" s="75">
        <v>-1467825.51</v>
      </c>
      <c r="P632" s="75">
        <v>-1467399.42</v>
      </c>
      <c r="Q632" s="75">
        <v>-1397083.91</v>
      </c>
      <c r="R632" s="75">
        <v>-1169350.32</v>
      </c>
      <c r="S632" s="75">
        <v>-1168869.8799999999</v>
      </c>
      <c r="T632" s="75">
        <v>-1203510.3999999999</v>
      </c>
      <c r="U632" s="75"/>
      <c r="V632" s="75">
        <f t="shared" si="755"/>
        <v>-766182.15625</v>
      </c>
      <c r="W632" s="81"/>
      <c r="X632" s="80"/>
      <c r="Y632" s="92">
        <f t="shared" si="753"/>
        <v>-1203510.3999999999</v>
      </c>
      <c r="Z632" s="319">
        <f t="shared" si="753"/>
        <v>0</v>
      </c>
      <c r="AA632" s="319">
        <f t="shared" si="753"/>
        <v>0</v>
      </c>
      <c r="AB632" s="320">
        <f t="shared" si="756"/>
        <v>0</v>
      </c>
      <c r="AC632" s="309">
        <f t="shared" si="757"/>
        <v>0</v>
      </c>
      <c r="AD632" s="319">
        <f t="shared" si="770"/>
        <v>0</v>
      </c>
      <c r="AE632" s="326">
        <f t="shared" si="765"/>
        <v>0</v>
      </c>
      <c r="AF632" s="320">
        <f t="shared" si="766"/>
        <v>0</v>
      </c>
      <c r="AG632" s="173">
        <f t="shared" si="758"/>
        <v>0</v>
      </c>
      <c r="AH632" s="309">
        <f t="shared" si="759"/>
        <v>0</v>
      </c>
      <c r="AI632" s="318">
        <f t="shared" si="764"/>
        <v>-766182.15625</v>
      </c>
      <c r="AJ632" s="319">
        <f t="shared" si="764"/>
        <v>0</v>
      </c>
      <c r="AK632" s="319">
        <f t="shared" si="764"/>
        <v>0</v>
      </c>
      <c r="AL632" s="320">
        <f t="shared" si="760"/>
        <v>0</v>
      </c>
      <c r="AM632" s="309">
        <f t="shared" si="761"/>
        <v>0</v>
      </c>
      <c r="AN632" s="319">
        <f t="shared" si="767"/>
        <v>0</v>
      </c>
      <c r="AO632" s="319">
        <f t="shared" si="768"/>
        <v>0</v>
      </c>
      <c r="AP632" s="319">
        <f t="shared" si="762"/>
        <v>0</v>
      </c>
      <c r="AQ632" s="173">
        <f t="shared" si="754"/>
        <v>0</v>
      </c>
      <c r="AR632" s="309">
        <f t="shared" si="763"/>
        <v>0</v>
      </c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 s="7"/>
      <c r="BH632" s="7"/>
      <c r="BI632" s="7"/>
      <c r="BJ632" s="7"/>
      <c r="BK632" s="7"/>
      <c r="BL632" s="7"/>
      <c r="BN632" s="74"/>
    </row>
    <row r="633" spans="1:66" s="16" customFormat="1" ht="12" customHeight="1" x14ac:dyDescent="0.25">
      <c r="A633" s="122">
        <v>19000132</v>
      </c>
      <c r="B633" s="87" t="str">
        <f t="shared" si="769"/>
        <v>19000132</v>
      </c>
      <c r="C633" s="74" t="s">
        <v>1112</v>
      </c>
      <c r="D633" s="89" t="s">
        <v>158</v>
      </c>
      <c r="E633" s="89"/>
      <c r="F633" s="139">
        <v>43070</v>
      </c>
      <c r="G633" s="89"/>
      <c r="H633" s="75">
        <v>332054741.72000003</v>
      </c>
      <c r="I633" s="75">
        <v>331564500.77999997</v>
      </c>
      <c r="J633" s="75">
        <v>331101877</v>
      </c>
      <c r="K633" s="75">
        <v>325094421.47000003</v>
      </c>
      <c r="L633" s="75">
        <v>41864972.140000001</v>
      </c>
      <c r="M633" s="75">
        <v>41819908.960000001</v>
      </c>
      <c r="N633" s="75">
        <v>43293469.229999997</v>
      </c>
      <c r="O633" s="75">
        <v>43490984.140000001</v>
      </c>
      <c r="P633" s="75">
        <v>43707396.020000003</v>
      </c>
      <c r="Q633" s="75">
        <v>41080061.700000003</v>
      </c>
      <c r="R633" s="75">
        <v>40329479.939999998</v>
      </c>
      <c r="S633" s="75">
        <v>39603160.93</v>
      </c>
      <c r="T633" s="75">
        <v>36499298.93</v>
      </c>
      <c r="U633" s="75"/>
      <c r="V633" s="75">
        <f t="shared" si="755"/>
        <v>125602271.05291669</v>
      </c>
      <c r="W633" s="81"/>
      <c r="X633" s="80"/>
      <c r="Y633" s="92">
        <f t="shared" si="753"/>
        <v>0</v>
      </c>
      <c r="Z633" s="319">
        <f t="shared" si="753"/>
        <v>0</v>
      </c>
      <c r="AA633" s="319">
        <f t="shared" si="753"/>
        <v>0</v>
      </c>
      <c r="AB633" s="320">
        <f t="shared" si="756"/>
        <v>36499298.93</v>
      </c>
      <c r="AC633" s="309">
        <f t="shared" si="757"/>
        <v>0</v>
      </c>
      <c r="AD633" s="319">
        <f t="shared" si="770"/>
        <v>0</v>
      </c>
      <c r="AE633" s="326">
        <f t="shared" si="765"/>
        <v>0</v>
      </c>
      <c r="AF633" s="320">
        <f t="shared" si="766"/>
        <v>36499298.93</v>
      </c>
      <c r="AG633" s="173">
        <f t="shared" si="758"/>
        <v>36499298.93</v>
      </c>
      <c r="AH633" s="309">
        <f t="shared" si="759"/>
        <v>0</v>
      </c>
      <c r="AI633" s="318">
        <f t="shared" si="764"/>
        <v>0</v>
      </c>
      <c r="AJ633" s="319">
        <f t="shared" si="764"/>
        <v>0</v>
      </c>
      <c r="AK633" s="319">
        <f t="shared" si="764"/>
        <v>0</v>
      </c>
      <c r="AL633" s="320">
        <f t="shared" si="760"/>
        <v>125602271.05291669</v>
      </c>
      <c r="AM633" s="309">
        <f t="shared" si="761"/>
        <v>0</v>
      </c>
      <c r="AN633" s="319">
        <f t="shared" si="767"/>
        <v>0</v>
      </c>
      <c r="AO633" s="319">
        <f t="shared" si="768"/>
        <v>0</v>
      </c>
      <c r="AP633" s="319">
        <f t="shared" si="762"/>
        <v>125602271.05291669</v>
      </c>
      <c r="AQ633" s="173">
        <f t="shared" si="754"/>
        <v>125602271.05291669</v>
      </c>
      <c r="AR633" s="309">
        <f t="shared" si="763"/>
        <v>0</v>
      </c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 s="7"/>
      <c r="BH633" s="7"/>
      <c r="BI633" s="7"/>
      <c r="BJ633" s="7"/>
      <c r="BK633" s="7"/>
      <c r="BL633" s="7"/>
      <c r="BN633" s="74"/>
    </row>
    <row r="634" spans="1:66" s="16" customFormat="1" ht="12" customHeight="1" x14ac:dyDescent="0.25">
      <c r="A634" s="122">
        <v>19000133</v>
      </c>
      <c r="B634" s="87" t="str">
        <f t="shared" si="769"/>
        <v>19000133</v>
      </c>
      <c r="C634" s="74" t="s">
        <v>852</v>
      </c>
      <c r="D634" s="89" t="s">
        <v>158</v>
      </c>
      <c r="E634" s="89"/>
      <c r="F634" s="74"/>
      <c r="G634" s="89"/>
      <c r="H634" s="75">
        <v>7688567.0300000003</v>
      </c>
      <c r="I634" s="75">
        <v>7737485.3700000001</v>
      </c>
      <c r="J634" s="75">
        <v>7786403.7000000002</v>
      </c>
      <c r="K634" s="75">
        <v>7835154.29</v>
      </c>
      <c r="L634" s="75">
        <v>7884016.7000000002</v>
      </c>
      <c r="M634" s="75">
        <v>7932962.0499999998</v>
      </c>
      <c r="N634" s="75">
        <v>7442710.4100000001</v>
      </c>
      <c r="O634" s="75">
        <v>7488323.46</v>
      </c>
      <c r="P634" s="75">
        <v>7532718.4199999999</v>
      </c>
      <c r="Q634" s="75">
        <v>7577722.4199999999</v>
      </c>
      <c r="R634" s="75">
        <v>7622478.25</v>
      </c>
      <c r="S634" s="75">
        <v>7667323.6299999999</v>
      </c>
      <c r="T634" s="75">
        <v>7712936.6799999997</v>
      </c>
      <c r="U634" s="75"/>
      <c r="V634" s="75">
        <f t="shared" si="755"/>
        <v>7684004.2129166657</v>
      </c>
      <c r="W634" s="81"/>
      <c r="X634" s="80"/>
      <c r="Y634" s="92">
        <f t="shared" ref="Y634:AA652" si="771">IF($D634=Y$5,$T634,0)</f>
        <v>0</v>
      </c>
      <c r="Z634" s="319">
        <f t="shared" si="771"/>
        <v>0</v>
      </c>
      <c r="AA634" s="319">
        <f t="shared" si="771"/>
        <v>0</v>
      </c>
      <c r="AB634" s="320">
        <f t="shared" si="756"/>
        <v>7712936.6799999997</v>
      </c>
      <c r="AC634" s="309">
        <f t="shared" si="757"/>
        <v>0</v>
      </c>
      <c r="AD634" s="319">
        <f t="shared" si="770"/>
        <v>0</v>
      </c>
      <c r="AE634" s="326">
        <f t="shared" si="765"/>
        <v>0</v>
      </c>
      <c r="AF634" s="320">
        <f t="shared" si="766"/>
        <v>7712936.6799999997</v>
      </c>
      <c r="AG634" s="173">
        <f t="shared" si="758"/>
        <v>7712936.6799999997</v>
      </c>
      <c r="AH634" s="309">
        <f t="shared" si="759"/>
        <v>0</v>
      </c>
      <c r="AI634" s="318">
        <f t="shared" si="764"/>
        <v>0</v>
      </c>
      <c r="AJ634" s="319">
        <f t="shared" si="764"/>
        <v>0</v>
      </c>
      <c r="AK634" s="319">
        <f t="shared" si="764"/>
        <v>0</v>
      </c>
      <c r="AL634" s="320">
        <f t="shared" si="760"/>
        <v>7684004.2129166657</v>
      </c>
      <c r="AM634" s="309">
        <f t="shared" si="761"/>
        <v>0</v>
      </c>
      <c r="AN634" s="319">
        <f t="shared" si="767"/>
        <v>0</v>
      </c>
      <c r="AO634" s="319">
        <f t="shared" si="768"/>
        <v>0</v>
      </c>
      <c r="AP634" s="319">
        <f t="shared" si="762"/>
        <v>7684004.2129166657</v>
      </c>
      <c r="AQ634" s="173">
        <f t="shared" si="754"/>
        <v>7684004.2129166657</v>
      </c>
      <c r="AR634" s="309">
        <f t="shared" si="763"/>
        <v>0</v>
      </c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 s="7"/>
      <c r="BH634" s="7"/>
      <c r="BI634" s="7"/>
      <c r="BJ634" s="7"/>
      <c r="BK634" s="7"/>
      <c r="BL634" s="7"/>
      <c r="BN634" s="74"/>
    </row>
    <row r="635" spans="1:66" s="16" customFormat="1" ht="12" customHeight="1" x14ac:dyDescent="0.25">
      <c r="A635" s="122">
        <v>19000142</v>
      </c>
      <c r="B635" s="87" t="str">
        <f t="shared" si="769"/>
        <v>19000142</v>
      </c>
      <c r="C635" s="74" t="s">
        <v>1047</v>
      </c>
      <c r="D635" s="89" t="s">
        <v>1276</v>
      </c>
      <c r="E635" s="89"/>
      <c r="F635" s="139">
        <v>43160</v>
      </c>
      <c r="G635" s="89"/>
      <c r="H635" s="75">
        <v>135952.07999999999</v>
      </c>
      <c r="I635" s="75">
        <v>135713.25</v>
      </c>
      <c r="J635" s="75">
        <v>135663.94</v>
      </c>
      <c r="K635" s="75">
        <v>131588.59</v>
      </c>
      <c r="L635" s="75">
        <v>122734.99</v>
      </c>
      <c r="M635" s="75">
        <v>107839.2</v>
      </c>
      <c r="N635" s="75">
        <v>89791.31</v>
      </c>
      <c r="O635" s="75">
        <v>72111.03</v>
      </c>
      <c r="P635" s="75">
        <v>53311.360000000001</v>
      </c>
      <c r="Q635" s="75">
        <v>36426.57</v>
      </c>
      <c r="R635" s="75">
        <v>26591.46</v>
      </c>
      <c r="S635" s="75">
        <v>19626.54</v>
      </c>
      <c r="T635" s="75">
        <v>14935.35</v>
      </c>
      <c r="U635" s="75"/>
      <c r="V635" s="75">
        <f t="shared" si="755"/>
        <v>83903.496249999997</v>
      </c>
      <c r="W635" s="81"/>
      <c r="X635" s="80"/>
      <c r="Y635" s="92">
        <f t="shared" si="771"/>
        <v>14935.35</v>
      </c>
      <c r="Z635" s="319">
        <f t="shared" si="771"/>
        <v>0</v>
      </c>
      <c r="AA635" s="319">
        <f t="shared" si="771"/>
        <v>0</v>
      </c>
      <c r="AB635" s="320">
        <f t="shared" si="756"/>
        <v>0</v>
      </c>
      <c r="AC635" s="309">
        <f t="shared" si="757"/>
        <v>0</v>
      </c>
      <c r="AD635" s="319">
        <f t="shared" si="770"/>
        <v>0</v>
      </c>
      <c r="AE635" s="326">
        <f t="shared" si="765"/>
        <v>0</v>
      </c>
      <c r="AF635" s="320">
        <f t="shared" si="766"/>
        <v>0</v>
      </c>
      <c r="AG635" s="173">
        <f t="shared" si="758"/>
        <v>0</v>
      </c>
      <c r="AH635" s="309">
        <f t="shared" si="759"/>
        <v>0</v>
      </c>
      <c r="AI635" s="318">
        <f t="shared" si="764"/>
        <v>83903.496249999997</v>
      </c>
      <c r="AJ635" s="319">
        <f t="shared" si="764"/>
        <v>0</v>
      </c>
      <c r="AK635" s="319">
        <f t="shared" si="764"/>
        <v>0</v>
      </c>
      <c r="AL635" s="320">
        <f t="shared" si="760"/>
        <v>0</v>
      </c>
      <c r="AM635" s="309">
        <f t="shared" si="761"/>
        <v>0</v>
      </c>
      <c r="AN635" s="319">
        <f t="shared" si="767"/>
        <v>0</v>
      </c>
      <c r="AO635" s="319">
        <f t="shared" si="768"/>
        <v>0</v>
      </c>
      <c r="AP635" s="319">
        <f t="shared" si="762"/>
        <v>0</v>
      </c>
      <c r="AQ635" s="173"/>
      <c r="AR635" s="309">
        <f t="shared" si="763"/>
        <v>0</v>
      </c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 s="7"/>
      <c r="BH635" s="7"/>
      <c r="BI635" s="7"/>
      <c r="BJ635" s="7"/>
      <c r="BK635" s="7"/>
      <c r="BL635" s="7"/>
      <c r="BN635" s="74"/>
    </row>
    <row r="636" spans="1:66" s="16" customFormat="1" ht="12" customHeight="1" x14ac:dyDescent="0.25">
      <c r="A636" s="124">
        <v>19000151</v>
      </c>
      <c r="B636" s="143" t="str">
        <f t="shared" si="769"/>
        <v>19000151</v>
      </c>
      <c r="C636" s="74" t="s">
        <v>381</v>
      </c>
      <c r="D636" s="89" t="s">
        <v>865</v>
      </c>
      <c r="E636" s="89"/>
      <c r="F636" s="139"/>
      <c r="G636" s="89"/>
      <c r="H636" s="75">
        <v>45753.14</v>
      </c>
      <c r="I636" s="75">
        <v>45753.14</v>
      </c>
      <c r="J636" s="75">
        <v>45753.14</v>
      </c>
      <c r="K636" s="75">
        <v>0.14000000000000001</v>
      </c>
      <c r="L636" s="75">
        <v>0.14000000000000001</v>
      </c>
      <c r="M636" s="75">
        <v>0.14000000000000001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5"/>
      <c r="V636" s="75">
        <f t="shared" si="755"/>
        <v>9531.9391666666652</v>
      </c>
      <c r="W636" s="81" t="s">
        <v>53</v>
      </c>
      <c r="X636" s="80"/>
      <c r="Y636" s="92">
        <f t="shared" si="771"/>
        <v>0</v>
      </c>
      <c r="Z636" s="319">
        <f t="shared" si="771"/>
        <v>0</v>
      </c>
      <c r="AA636" s="319">
        <f t="shared" si="771"/>
        <v>0</v>
      </c>
      <c r="AB636" s="320">
        <f t="shared" si="756"/>
        <v>0</v>
      </c>
      <c r="AC636" s="309">
        <f t="shared" si="757"/>
        <v>0</v>
      </c>
      <c r="AD636" s="319">
        <f t="shared" si="770"/>
        <v>0</v>
      </c>
      <c r="AE636" s="326">
        <f t="shared" si="765"/>
        <v>0</v>
      </c>
      <c r="AF636" s="320">
        <f t="shared" si="766"/>
        <v>0</v>
      </c>
      <c r="AG636" s="173">
        <f t="shared" si="758"/>
        <v>0</v>
      </c>
      <c r="AH636" s="309">
        <f t="shared" si="759"/>
        <v>0</v>
      </c>
      <c r="AI636" s="318">
        <f t="shared" si="764"/>
        <v>0</v>
      </c>
      <c r="AJ636" s="319">
        <f t="shared" si="764"/>
        <v>0</v>
      </c>
      <c r="AK636" s="319">
        <f t="shared" si="764"/>
        <v>0</v>
      </c>
      <c r="AL636" s="320">
        <f t="shared" si="760"/>
        <v>9531.9391666666652</v>
      </c>
      <c r="AM636" s="309">
        <f t="shared" si="761"/>
        <v>0</v>
      </c>
      <c r="AN636" s="319">
        <f t="shared" si="767"/>
        <v>9531.9391666666652</v>
      </c>
      <c r="AO636" s="319">
        <f t="shared" si="768"/>
        <v>0</v>
      </c>
      <c r="AP636" s="319">
        <f t="shared" si="762"/>
        <v>0</v>
      </c>
      <c r="AQ636" s="173">
        <f t="shared" si="754"/>
        <v>9531.9391666666652</v>
      </c>
      <c r="AR636" s="309">
        <f t="shared" si="763"/>
        <v>0</v>
      </c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 s="7"/>
      <c r="BH636" s="7"/>
      <c r="BI636" s="7"/>
      <c r="BJ636" s="7"/>
      <c r="BK636" s="7"/>
      <c r="BL636" s="7"/>
      <c r="BN636" s="74"/>
    </row>
    <row r="637" spans="1:66" s="16" customFormat="1" ht="12" customHeight="1" x14ac:dyDescent="0.25">
      <c r="A637" s="187">
        <v>19000152</v>
      </c>
      <c r="B637" s="198" t="str">
        <f t="shared" si="769"/>
        <v>19000152</v>
      </c>
      <c r="C637" s="178" t="s">
        <v>1135</v>
      </c>
      <c r="D637" s="179" t="s">
        <v>158</v>
      </c>
      <c r="E637" s="179"/>
      <c r="F637" s="185">
        <v>43525</v>
      </c>
      <c r="G637" s="179"/>
      <c r="H637" s="181">
        <v>-177349.41</v>
      </c>
      <c r="I637" s="181">
        <v>-186806.34</v>
      </c>
      <c r="J637" s="181">
        <v>-196075.11</v>
      </c>
      <c r="K637" s="181">
        <v>-205155.51</v>
      </c>
      <c r="L637" s="181">
        <v>-241330.95</v>
      </c>
      <c r="M637" s="181">
        <v>-276958.28999999998</v>
      </c>
      <c r="N637" s="181">
        <v>-312037.32</v>
      </c>
      <c r="O637" s="181">
        <v>-346568.25</v>
      </c>
      <c r="P637" s="181">
        <v>-380551.08</v>
      </c>
      <c r="Q637" s="181">
        <v>-413985.81</v>
      </c>
      <c r="R637" s="181">
        <v>-446872.44</v>
      </c>
      <c r="S637" s="181">
        <v>-479210.76</v>
      </c>
      <c r="T637" s="181">
        <v>-511000.77</v>
      </c>
      <c r="U637" s="181"/>
      <c r="V637" s="181">
        <f t="shared" si="755"/>
        <v>-319143.91250000003</v>
      </c>
      <c r="W637" s="204"/>
      <c r="X637" s="226"/>
      <c r="Y637" s="409">
        <f t="shared" si="771"/>
        <v>0</v>
      </c>
      <c r="Z637" s="410">
        <f t="shared" si="771"/>
        <v>0</v>
      </c>
      <c r="AA637" s="410">
        <f t="shared" si="771"/>
        <v>0</v>
      </c>
      <c r="AB637" s="411">
        <f t="shared" si="756"/>
        <v>-511000.77</v>
      </c>
      <c r="AC637" s="412">
        <f t="shared" si="757"/>
        <v>0</v>
      </c>
      <c r="AD637" s="410">
        <f t="shared" si="770"/>
        <v>0</v>
      </c>
      <c r="AE637" s="413">
        <f t="shared" si="765"/>
        <v>0</v>
      </c>
      <c r="AF637" s="411">
        <f t="shared" si="766"/>
        <v>-511000.77</v>
      </c>
      <c r="AG637" s="414">
        <f t="shared" si="758"/>
        <v>-511000.77</v>
      </c>
      <c r="AH637" s="412">
        <f t="shared" si="759"/>
        <v>0</v>
      </c>
      <c r="AI637" s="415">
        <f t="shared" si="764"/>
        <v>0</v>
      </c>
      <c r="AJ637" s="410">
        <f t="shared" si="764"/>
        <v>0</v>
      </c>
      <c r="AK637" s="410">
        <f t="shared" si="764"/>
        <v>0</v>
      </c>
      <c r="AL637" s="411">
        <f t="shared" si="760"/>
        <v>-319143.91250000003</v>
      </c>
      <c r="AM637" s="412">
        <f t="shared" si="761"/>
        <v>0</v>
      </c>
      <c r="AN637" s="410">
        <f t="shared" si="767"/>
        <v>0</v>
      </c>
      <c r="AO637" s="410">
        <f t="shared" si="768"/>
        <v>0</v>
      </c>
      <c r="AP637" s="410">
        <f t="shared" si="762"/>
        <v>-319143.91250000003</v>
      </c>
      <c r="AQ637" s="414">
        <f t="shared" ref="AQ637" si="772">SUM(AN637:AP637)</f>
        <v>-319143.91250000003</v>
      </c>
      <c r="AR637" s="412">
        <f t="shared" si="763"/>
        <v>0</v>
      </c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 s="7"/>
      <c r="BH637" s="7"/>
      <c r="BI637" s="7"/>
      <c r="BJ637" s="7"/>
      <c r="BK637" s="7"/>
      <c r="BL637" s="7"/>
      <c r="BN637" s="74"/>
    </row>
    <row r="638" spans="1:66" s="16" customFormat="1" ht="12" customHeight="1" x14ac:dyDescent="0.25">
      <c r="A638" s="122">
        <v>19000181</v>
      </c>
      <c r="B638" s="87" t="str">
        <f t="shared" si="769"/>
        <v>19000181</v>
      </c>
      <c r="C638" s="74" t="s">
        <v>853</v>
      </c>
      <c r="D638" s="89" t="s">
        <v>1276</v>
      </c>
      <c r="E638" s="89"/>
      <c r="F638" s="139"/>
      <c r="G638" s="89"/>
      <c r="H638" s="75">
        <v>-1194192.77</v>
      </c>
      <c r="I638" s="75">
        <v>-1174923.97</v>
      </c>
      <c r="J638" s="75">
        <v>-1139541.02</v>
      </c>
      <c r="K638" s="75">
        <v>-299184.58</v>
      </c>
      <c r="L638" s="75">
        <v>-336713.36</v>
      </c>
      <c r="M638" s="75">
        <v>-324367.86</v>
      </c>
      <c r="N638" s="75">
        <v>-312986.94</v>
      </c>
      <c r="O638" s="75">
        <v>-299749.45</v>
      </c>
      <c r="P638" s="75">
        <v>-284934.90999999997</v>
      </c>
      <c r="Q638" s="75">
        <v>-270976.65999999997</v>
      </c>
      <c r="R638" s="75">
        <v>-259115.73</v>
      </c>
      <c r="S638" s="75">
        <v>-242816.99</v>
      </c>
      <c r="T638" s="75">
        <v>-229709.35</v>
      </c>
      <c r="U638" s="75"/>
      <c r="V638" s="75">
        <f t="shared" si="755"/>
        <v>-471438.54416666675</v>
      </c>
      <c r="W638" s="81"/>
      <c r="X638" s="80"/>
      <c r="Y638" s="92">
        <f t="shared" si="771"/>
        <v>-229709.35</v>
      </c>
      <c r="Z638" s="319">
        <f t="shared" si="771"/>
        <v>0</v>
      </c>
      <c r="AA638" s="319">
        <f t="shared" si="771"/>
        <v>0</v>
      </c>
      <c r="AB638" s="320">
        <f t="shared" si="756"/>
        <v>0</v>
      </c>
      <c r="AC638" s="309">
        <f t="shared" si="757"/>
        <v>0</v>
      </c>
      <c r="AD638" s="319">
        <f t="shared" si="770"/>
        <v>0</v>
      </c>
      <c r="AE638" s="326">
        <f t="shared" si="765"/>
        <v>0</v>
      </c>
      <c r="AF638" s="320">
        <f t="shared" si="766"/>
        <v>0</v>
      </c>
      <c r="AG638" s="173">
        <f t="shared" si="758"/>
        <v>0</v>
      </c>
      <c r="AH638" s="309">
        <f t="shared" si="759"/>
        <v>0</v>
      </c>
      <c r="AI638" s="318">
        <f t="shared" si="764"/>
        <v>-471438.54416666675</v>
      </c>
      <c r="AJ638" s="319">
        <f t="shared" si="764"/>
        <v>0</v>
      </c>
      <c r="AK638" s="319">
        <f t="shared" si="764"/>
        <v>0</v>
      </c>
      <c r="AL638" s="320">
        <f t="shared" si="760"/>
        <v>0</v>
      </c>
      <c r="AM638" s="309">
        <f t="shared" si="761"/>
        <v>0</v>
      </c>
      <c r="AN638" s="319">
        <f t="shared" si="767"/>
        <v>0</v>
      </c>
      <c r="AO638" s="319">
        <f t="shared" si="768"/>
        <v>0</v>
      </c>
      <c r="AP638" s="319">
        <f t="shared" si="762"/>
        <v>0</v>
      </c>
      <c r="AQ638" s="173">
        <f t="shared" si="754"/>
        <v>0</v>
      </c>
      <c r="AR638" s="309">
        <f t="shared" si="763"/>
        <v>0</v>
      </c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 s="7"/>
      <c r="BH638" s="7"/>
      <c r="BI638" s="7"/>
      <c r="BJ638" s="7"/>
      <c r="BK638" s="7"/>
      <c r="BL638" s="7"/>
      <c r="BN638" s="74"/>
    </row>
    <row r="639" spans="1:66" s="16" customFormat="1" ht="12" customHeight="1" x14ac:dyDescent="0.25">
      <c r="A639" s="189">
        <v>19000213</v>
      </c>
      <c r="B639" s="184" t="str">
        <f t="shared" si="769"/>
        <v>19000213</v>
      </c>
      <c r="C639" s="178" t="s">
        <v>1150</v>
      </c>
      <c r="D639" s="179" t="s">
        <v>158</v>
      </c>
      <c r="E639" s="179"/>
      <c r="F639" s="185">
        <v>43556</v>
      </c>
      <c r="G639" s="179"/>
      <c r="H639" s="181">
        <v>-17698.099999999999</v>
      </c>
      <c r="I639" s="181">
        <v>-19765.79</v>
      </c>
      <c r="J639" s="181">
        <v>-21929.78</v>
      </c>
      <c r="K639" s="181">
        <v>-24233.58</v>
      </c>
      <c r="L639" s="181">
        <v>-26543.599999999999</v>
      </c>
      <c r="M639" s="181">
        <v>-28971.23</v>
      </c>
      <c r="N639" s="181">
        <v>-31539.040000000001</v>
      </c>
      <c r="O639" s="181">
        <v>-34171.25</v>
      </c>
      <c r="P639" s="181">
        <v>-36848.769999999997</v>
      </c>
      <c r="Q639" s="181">
        <v>-39612.769999999997</v>
      </c>
      <c r="R639" s="181">
        <v>-42459.33</v>
      </c>
      <c r="S639" s="181">
        <v>-45362.03</v>
      </c>
      <c r="T639" s="181">
        <v>-48313.08</v>
      </c>
      <c r="U639" s="181"/>
      <c r="V639" s="181">
        <f t="shared" si="755"/>
        <v>-32036.896666666667</v>
      </c>
      <c r="W639" s="207"/>
      <c r="X639" s="408"/>
      <c r="Y639" s="409">
        <f t="shared" si="771"/>
        <v>0</v>
      </c>
      <c r="Z639" s="410">
        <f t="shared" si="771"/>
        <v>0</v>
      </c>
      <c r="AA639" s="410">
        <f t="shared" si="771"/>
        <v>0</v>
      </c>
      <c r="AB639" s="411">
        <f t="shared" si="756"/>
        <v>-48313.08</v>
      </c>
      <c r="AC639" s="412">
        <f t="shared" si="757"/>
        <v>0</v>
      </c>
      <c r="AD639" s="410">
        <f t="shared" si="770"/>
        <v>0</v>
      </c>
      <c r="AE639" s="413">
        <f t="shared" si="765"/>
        <v>0</v>
      </c>
      <c r="AF639" s="411">
        <f t="shared" si="766"/>
        <v>-48313.08</v>
      </c>
      <c r="AG639" s="414">
        <f t="shared" si="758"/>
        <v>-48313.08</v>
      </c>
      <c r="AH639" s="412">
        <f t="shared" si="759"/>
        <v>0</v>
      </c>
      <c r="AI639" s="415">
        <f t="shared" si="764"/>
        <v>0</v>
      </c>
      <c r="AJ639" s="410">
        <f t="shared" si="764"/>
        <v>0</v>
      </c>
      <c r="AK639" s="410">
        <f t="shared" si="764"/>
        <v>0</v>
      </c>
      <c r="AL639" s="411">
        <f t="shared" si="760"/>
        <v>-32036.896666666667</v>
      </c>
      <c r="AM639" s="412">
        <f t="shared" si="761"/>
        <v>0</v>
      </c>
      <c r="AN639" s="410">
        <f t="shared" si="767"/>
        <v>0</v>
      </c>
      <c r="AO639" s="410">
        <f t="shared" si="768"/>
        <v>0</v>
      </c>
      <c r="AP639" s="410">
        <f t="shared" si="762"/>
        <v>-32036.896666666667</v>
      </c>
      <c r="AQ639" s="414">
        <f t="shared" ref="AQ639" si="773">SUM(AN639:AP639)</f>
        <v>-32036.896666666667</v>
      </c>
      <c r="AR639" s="412">
        <f t="shared" si="763"/>
        <v>0</v>
      </c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 s="7"/>
      <c r="BH639" s="7"/>
      <c r="BI639" s="7"/>
      <c r="BJ639" s="7"/>
      <c r="BK639" s="7"/>
      <c r="BL639" s="7"/>
      <c r="BN639" s="74"/>
    </row>
    <row r="640" spans="1:66" s="16" customFormat="1" ht="12" customHeight="1" x14ac:dyDescent="0.25">
      <c r="A640" s="122">
        <v>19000251</v>
      </c>
      <c r="B640" s="87" t="str">
        <f t="shared" si="769"/>
        <v>19000251</v>
      </c>
      <c r="C640" s="74" t="s">
        <v>591</v>
      </c>
      <c r="D640" s="89" t="s">
        <v>1276</v>
      </c>
      <c r="E640" s="89"/>
      <c r="F640" s="74"/>
      <c r="G640" s="89"/>
      <c r="H640" s="75">
        <v>782.5</v>
      </c>
      <c r="I640" s="75">
        <v>781.83</v>
      </c>
      <c r="J640" s="75">
        <v>781.16</v>
      </c>
      <c r="K640" s="75">
        <v>0.53</v>
      </c>
      <c r="L640" s="75">
        <v>0.53</v>
      </c>
      <c r="M640" s="75">
        <v>0.53</v>
      </c>
      <c r="N640" s="75">
        <v>0.53</v>
      </c>
      <c r="O640" s="75">
        <v>0.53</v>
      </c>
      <c r="P640" s="75">
        <v>0.53</v>
      </c>
      <c r="Q640" s="75">
        <v>0.53</v>
      </c>
      <c r="R640" s="75">
        <v>0.53</v>
      </c>
      <c r="S640" s="75">
        <v>0.53</v>
      </c>
      <c r="T640" s="75">
        <v>0.53</v>
      </c>
      <c r="U640" s="75"/>
      <c r="V640" s="75">
        <f t="shared" si="755"/>
        <v>163.27291666666665</v>
      </c>
      <c r="W640" s="108"/>
      <c r="X640" s="84"/>
      <c r="Y640" s="92">
        <f t="shared" si="771"/>
        <v>0.53</v>
      </c>
      <c r="Z640" s="319">
        <f t="shared" si="771"/>
        <v>0</v>
      </c>
      <c r="AA640" s="319">
        <f t="shared" si="771"/>
        <v>0</v>
      </c>
      <c r="AB640" s="320">
        <f t="shared" si="756"/>
        <v>0</v>
      </c>
      <c r="AC640" s="309">
        <f t="shared" si="757"/>
        <v>0</v>
      </c>
      <c r="AD640" s="319">
        <f t="shared" si="770"/>
        <v>0</v>
      </c>
      <c r="AE640" s="326">
        <f t="shared" si="765"/>
        <v>0</v>
      </c>
      <c r="AF640" s="320">
        <f t="shared" si="766"/>
        <v>0</v>
      </c>
      <c r="AG640" s="173">
        <f t="shared" si="758"/>
        <v>0</v>
      </c>
      <c r="AH640" s="309">
        <f t="shared" si="759"/>
        <v>0</v>
      </c>
      <c r="AI640" s="318">
        <f t="shared" ref="AI640:AK656" si="774">IF($D640=AI$5,$V640,0)</f>
        <v>163.27291666666665</v>
      </c>
      <c r="AJ640" s="319">
        <f t="shared" si="774"/>
        <v>0</v>
      </c>
      <c r="AK640" s="319">
        <f t="shared" si="774"/>
        <v>0</v>
      </c>
      <c r="AL640" s="320">
        <f t="shared" si="760"/>
        <v>0</v>
      </c>
      <c r="AM640" s="309">
        <f t="shared" si="761"/>
        <v>0</v>
      </c>
      <c r="AN640" s="319">
        <f t="shared" si="767"/>
        <v>0</v>
      </c>
      <c r="AO640" s="319">
        <f t="shared" si="768"/>
        <v>0</v>
      </c>
      <c r="AP640" s="319">
        <f t="shared" si="762"/>
        <v>0</v>
      </c>
      <c r="AQ640" s="173">
        <f t="shared" si="754"/>
        <v>0</v>
      </c>
      <c r="AR640" s="309">
        <f t="shared" si="763"/>
        <v>0</v>
      </c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 s="7"/>
      <c r="BH640" s="7"/>
      <c r="BI640" s="7"/>
      <c r="BJ640" s="7"/>
      <c r="BK640" s="7"/>
      <c r="BL640" s="7"/>
      <c r="BN640" s="74"/>
    </row>
    <row r="641" spans="1:66" s="16" customFormat="1" ht="12" customHeight="1" x14ac:dyDescent="0.25">
      <c r="A641" s="128">
        <v>19000253</v>
      </c>
      <c r="B641" s="87" t="str">
        <f t="shared" si="769"/>
        <v>19000253</v>
      </c>
      <c r="C641" s="74" t="s">
        <v>1094</v>
      </c>
      <c r="D641" s="89" t="s">
        <v>158</v>
      </c>
      <c r="E641" s="89"/>
      <c r="F641" s="139">
        <v>43313</v>
      </c>
      <c r="G641" s="89"/>
      <c r="H641" s="75">
        <v>21000</v>
      </c>
      <c r="I641" s="75">
        <v>21000</v>
      </c>
      <c r="J641" s="75">
        <v>21000</v>
      </c>
      <c r="K641" s="75">
        <v>21000</v>
      </c>
      <c r="L641" s="75">
        <v>21000</v>
      </c>
      <c r="M641" s="75">
        <v>21000</v>
      </c>
      <c r="N641" s="75">
        <v>10500</v>
      </c>
      <c r="O641" s="75">
        <v>10500</v>
      </c>
      <c r="P641" s="75">
        <v>10500</v>
      </c>
      <c r="Q641" s="75">
        <v>10500</v>
      </c>
      <c r="R641" s="75">
        <v>10500</v>
      </c>
      <c r="S641" s="75">
        <v>10500</v>
      </c>
      <c r="T641" s="75">
        <v>10500</v>
      </c>
      <c r="U641" s="75"/>
      <c r="V641" s="75">
        <f t="shared" si="755"/>
        <v>15312.5</v>
      </c>
      <c r="W641" s="108"/>
      <c r="X641" s="377"/>
      <c r="Y641" s="92">
        <f t="shared" si="771"/>
        <v>0</v>
      </c>
      <c r="Z641" s="319">
        <f t="shared" si="771"/>
        <v>0</v>
      </c>
      <c r="AA641" s="319">
        <f t="shared" si="771"/>
        <v>0</v>
      </c>
      <c r="AB641" s="320">
        <f t="shared" si="756"/>
        <v>10500</v>
      </c>
      <c r="AC641" s="309">
        <f t="shared" si="757"/>
        <v>0</v>
      </c>
      <c r="AD641" s="319">
        <f t="shared" si="770"/>
        <v>0</v>
      </c>
      <c r="AE641" s="326">
        <f t="shared" si="765"/>
        <v>0</v>
      </c>
      <c r="AF641" s="320">
        <f t="shared" si="766"/>
        <v>10500</v>
      </c>
      <c r="AG641" s="173">
        <f t="shared" si="758"/>
        <v>10500</v>
      </c>
      <c r="AH641" s="309">
        <f t="shared" si="759"/>
        <v>0</v>
      </c>
      <c r="AI641" s="318">
        <f t="shared" si="774"/>
        <v>0</v>
      </c>
      <c r="AJ641" s="319">
        <f t="shared" si="774"/>
        <v>0</v>
      </c>
      <c r="AK641" s="319">
        <f t="shared" si="774"/>
        <v>0</v>
      </c>
      <c r="AL641" s="320">
        <f t="shared" si="760"/>
        <v>15312.5</v>
      </c>
      <c r="AM641" s="309">
        <f t="shared" si="761"/>
        <v>0</v>
      </c>
      <c r="AN641" s="319">
        <f t="shared" si="767"/>
        <v>0</v>
      </c>
      <c r="AO641" s="319">
        <f t="shared" si="768"/>
        <v>0</v>
      </c>
      <c r="AP641" s="319">
        <f t="shared" si="762"/>
        <v>15312.5</v>
      </c>
      <c r="AQ641" s="173">
        <f t="shared" ref="AQ641" si="775">SUM(AN641:AP641)</f>
        <v>15312.5</v>
      </c>
      <c r="AR641" s="309">
        <f t="shared" si="763"/>
        <v>0</v>
      </c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 s="7"/>
      <c r="BH641" s="7"/>
      <c r="BI641" s="7"/>
      <c r="BJ641" s="7"/>
      <c r="BK641" s="7"/>
      <c r="BL641" s="7"/>
      <c r="BN641" s="74"/>
    </row>
    <row r="642" spans="1:66" s="16" customFormat="1" ht="12" customHeight="1" x14ac:dyDescent="0.25">
      <c r="A642" s="128">
        <v>19000263</v>
      </c>
      <c r="B642" s="87" t="str">
        <f t="shared" si="769"/>
        <v>19000263</v>
      </c>
      <c r="C642" s="74" t="s">
        <v>1113</v>
      </c>
      <c r="D642" s="89" t="s">
        <v>158</v>
      </c>
      <c r="E642" s="89"/>
      <c r="F642" s="139">
        <v>43435</v>
      </c>
      <c r="G642" s="89"/>
      <c r="H642" s="75">
        <v>-4251440.7300000004</v>
      </c>
      <c r="I642" s="75">
        <v>-4389219.21</v>
      </c>
      <c r="J642" s="75">
        <v>-4526997.68</v>
      </c>
      <c r="K642" s="75">
        <v>-1952499.88</v>
      </c>
      <c r="L642" s="75">
        <v>-1788914.33</v>
      </c>
      <c r="M642" s="75">
        <v>-1625328.77</v>
      </c>
      <c r="N642" s="75">
        <v>-1083911.22</v>
      </c>
      <c r="O642" s="75">
        <v>-1066130.02</v>
      </c>
      <c r="P642" s="75">
        <v>-1048348.82</v>
      </c>
      <c r="Q642" s="75">
        <v>-1225169.1599999999</v>
      </c>
      <c r="R642" s="75">
        <v>-1272255.1399999999</v>
      </c>
      <c r="S642" s="75">
        <v>-1319341.1100000001</v>
      </c>
      <c r="T642" s="75">
        <v>-1159176.3799999999</v>
      </c>
      <c r="U642" s="75"/>
      <c r="V642" s="75">
        <f t="shared" si="755"/>
        <v>-2000285.3245833332</v>
      </c>
      <c r="W642" s="108"/>
      <c r="X642" s="377"/>
      <c r="Y642" s="92">
        <f t="shared" si="771"/>
        <v>0</v>
      </c>
      <c r="Z642" s="319">
        <f t="shared" si="771"/>
        <v>0</v>
      </c>
      <c r="AA642" s="319">
        <f t="shared" si="771"/>
        <v>0</v>
      </c>
      <c r="AB642" s="320">
        <f t="shared" si="756"/>
        <v>-1159176.3799999999</v>
      </c>
      <c r="AC642" s="309">
        <f t="shared" si="757"/>
        <v>0</v>
      </c>
      <c r="AD642" s="319">
        <f t="shared" si="770"/>
        <v>0</v>
      </c>
      <c r="AE642" s="326">
        <f t="shared" si="765"/>
        <v>0</v>
      </c>
      <c r="AF642" s="320">
        <f t="shared" si="766"/>
        <v>-1159176.3799999999</v>
      </c>
      <c r="AG642" s="173">
        <f t="shared" si="758"/>
        <v>-1159176.3799999999</v>
      </c>
      <c r="AH642" s="309">
        <f t="shared" si="759"/>
        <v>0</v>
      </c>
      <c r="AI642" s="318">
        <f t="shared" si="774"/>
        <v>0</v>
      </c>
      <c r="AJ642" s="319">
        <f t="shared" si="774"/>
        <v>0</v>
      </c>
      <c r="AK642" s="319">
        <f t="shared" si="774"/>
        <v>0</v>
      </c>
      <c r="AL642" s="320">
        <f t="shared" si="760"/>
        <v>-2000285.3245833332</v>
      </c>
      <c r="AM642" s="309">
        <f t="shared" si="761"/>
        <v>0</v>
      </c>
      <c r="AN642" s="319">
        <f t="shared" si="767"/>
        <v>0</v>
      </c>
      <c r="AO642" s="319">
        <f t="shared" si="768"/>
        <v>0</v>
      </c>
      <c r="AP642" s="319">
        <f t="shared" si="762"/>
        <v>-2000285.3245833332</v>
      </c>
      <c r="AQ642" s="173">
        <f t="shared" ref="AQ642" si="776">SUM(AN642:AP642)</f>
        <v>-2000285.3245833332</v>
      </c>
      <c r="AR642" s="309">
        <f t="shared" si="763"/>
        <v>0</v>
      </c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 s="7"/>
      <c r="BH642" s="7"/>
      <c r="BI642" s="7"/>
      <c r="BJ642" s="7"/>
      <c r="BK642" s="7"/>
      <c r="BL642" s="7"/>
      <c r="BN642" s="74"/>
    </row>
    <row r="643" spans="1:66" s="16" customFormat="1" ht="12" customHeight="1" x14ac:dyDescent="0.25">
      <c r="A643" s="189">
        <v>19000273</v>
      </c>
      <c r="B643" s="184" t="str">
        <f t="shared" si="769"/>
        <v>19000273</v>
      </c>
      <c r="C643" s="178" t="s">
        <v>1249</v>
      </c>
      <c r="D643" s="179" t="s">
        <v>1276</v>
      </c>
      <c r="E643" s="179"/>
      <c r="F643" s="185">
        <v>43922</v>
      </c>
      <c r="G643" s="179"/>
      <c r="H643" s="181">
        <v>986808.16</v>
      </c>
      <c r="I643" s="181">
        <v>1381764.01</v>
      </c>
      <c r="J643" s="181">
        <v>1701411.94</v>
      </c>
      <c r="K643" s="181">
        <v>2011412.99</v>
      </c>
      <c r="L643" s="181">
        <v>2306108.41</v>
      </c>
      <c r="M643" s="181">
        <v>2578599.38</v>
      </c>
      <c r="N643" s="181">
        <v>2868968.86</v>
      </c>
      <c r="O643" s="181">
        <v>2873204.09</v>
      </c>
      <c r="P643" s="181">
        <v>2873204.09</v>
      </c>
      <c r="Q643" s="181">
        <v>2873204.09</v>
      </c>
      <c r="R643" s="181">
        <v>2873204.09</v>
      </c>
      <c r="S643" s="181">
        <v>2873204.09</v>
      </c>
      <c r="T643" s="181">
        <v>2873204.09</v>
      </c>
      <c r="U643" s="181"/>
      <c r="V643" s="181">
        <f t="shared" si="755"/>
        <v>2428691.0137499999</v>
      </c>
      <c r="W643" s="207"/>
      <c r="X643" s="408"/>
      <c r="Y643" s="409">
        <f t="shared" si="771"/>
        <v>2873204.09</v>
      </c>
      <c r="Z643" s="410">
        <f t="shared" si="771"/>
        <v>0</v>
      </c>
      <c r="AA643" s="410">
        <f t="shared" si="771"/>
        <v>0</v>
      </c>
      <c r="AB643" s="411">
        <f t="shared" si="756"/>
        <v>0</v>
      </c>
      <c r="AC643" s="412">
        <f t="shared" si="757"/>
        <v>0</v>
      </c>
      <c r="AD643" s="410">
        <f t="shared" si="770"/>
        <v>0</v>
      </c>
      <c r="AE643" s="413">
        <f t="shared" si="765"/>
        <v>0</v>
      </c>
      <c r="AF643" s="411">
        <f t="shared" si="766"/>
        <v>0</v>
      </c>
      <c r="AG643" s="414">
        <f t="shared" si="758"/>
        <v>0</v>
      </c>
      <c r="AH643" s="412">
        <f t="shared" si="759"/>
        <v>0</v>
      </c>
      <c r="AI643" s="415">
        <f t="shared" si="774"/>
        <v>2428691.0137499999</v>
      </c>
      <c r="AJ643" s="410">
        <f t="shared" si="774"/>
        <v>0</v>
      </c>
      <c r="AK643" s="410">
        <f t="shared" si="774"/>
        <v>0</v>
      </c>
      <c r="AL643" s="411">
        <f t="shared" si="760"/>
        <v>0</v>
      </c>
      <c r="AM643" s="412">
        <f t="shared" si="761"/>
        <v>0</v>
      </c>
      <c r="AN643" s="410">
        <f t="shared" si="767"/>
        <v>0</v>
      </c>
      <c r="AO643" s="410">
        <f t="shared" si="768"/>
        <v>0</v>
      </c>
      <c r="AP643" s="410">
        <f t="shared" si="762"/>
        <v>0</v>
      </c>
      <c r="AQ643" s="414">
        <f t="shared" ref="AQ643" si="777">SUM(AN643:AP643)</f>
        <v>0</v>
      </c>
      <c r="AR643" s="412">
        <f t="shared" si="763"/>
        <v>0</v>
      </c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 s="7"/>
      <c r="BH643" s="7"/>
      <c r="BI643" s="7"/>
      <c r="BJ643" s="7"/>
      <c r="BK643" s="7"/>
      <c r="BL643" s="7"/>
      <c r="BN643" s="74"/>
    </row>
    <row r="644" spans="1:66" s="16" customFormat="1" ht="12" customHeight="1" x14ac:dyDescent="0.25">
      <c r="A644" s="122">
        <v>19000283</v>
      </c>
      <c r="B644" s="87" t="str">
        <f t="shared" si="769"/>
        <v>19000283</v>
      </c>
      <c r="C644" s="74" t="s">
        <v>854</v>
      </c>
      <c r="D644" s="89" t="s">
        <v>158</v>
      </c>
      <c r="E644" s="89"/>
      <c r="F644" s="74"/>
      <c r="G644" s="89"/>
      <c r="H644" s="75">
        <v>4828308.24</v>
      </c>
      <c r="I644" s="75">
        <v>4989802.4400000004</v>
      </c>
      <c r="J644" s="75">
        <v>5151296.6399999997</v>
      </c>
      <c r="K644" s="75">
        <v>4686493.9800000004</v>
      </c>
      <c r="L644" s="75">
        <v>4826774.4000000004</v>
      </c>
      <c r="M644" s="75">
        <v>4967054.82</v>
      </c>
      <c r="N644" s="75">
        <v>4624610.55</v>
      </c>
      <c r="O644" s="75">
        <v>4709333.79</v>
      </c>
      <c r="P644" s="75">
        <v>4794057.03</v>
      </c>
      <c r="Q644" s="75">
        <v>2733429.97</v>
      </c>
      <c r="R644" s="75">
        <v>2859064.57</v>
      </c>
      <c r="S644" s="75">
        <v>2984699.17</v>
      </c>
      <c r="T644" s="75">
        <v>2926837.03</v>
      </c>
      <c r="U644" s="75"/>
      <c r="V644" s="75">
        <f t="shared" si="755"/>
        <v>4267015.8329166668</v>
      </c>
      <c r="W644" s="81"/>
      <c r="X644" s="80"/>
      <c r="Y644" s="92">
        <f t="shared" si="771"/>
        <v>0</v>
      </c>
      <c r="Z644" s="319">
        <f t="shared" si="771"/>
        <v>0</v>
      </c>
      <c r="AA644" s="319">
        <f t="shared" si="771"/>
        <v>0</v>
      </c>
      <c r="AB644" s="320">
        <f t="shared" si="756"/>
        <v>2926837.03</v>
      </c>
      <c r="AC644" s="309">
        <f t="shared" si="757"/>
        <v>0</v>
      </c>
      <c r="AD644" s="319">
        <f t="shared" si="770"/>
        <v>0</v>
      </c>
      <c r="AE644" s="326">
        <f t="shared" si="765"/>
        <v>0</v>
      </c>
      <c r="AF644" s="320">
        <f t="shared" si="766"/>
        <v>2926837.03</v>
      </c>
      <c r="AG644" s="173">
        <f t="shared" si="758"/>
        <v>2926837.03</v>
      </c>
      <c r="AH644" s="309">
        <f t="shared" si="759"/>
        <v>0</v>
      </c>
      <c r="AI644" s="318">
        <f t="shared" si="774"/>
        <v>0</v>
      </c>
      <c r="AJ644" s="319">
        <f t="shared" si="774"/>
        <v>0</v>
      </c>
      <c r="AK644" s="319">
        <f t="shared" si="774"/>
        <v>0</v>
      </c>
      <c r="AL644" s="320">
        <f t="shared" si="760"/>
        <v>4267015.8329166668</v>
      </c>
      <c r="AM644" s="309">
        <f t="shared" si="761"/>
        <v>0</v>
      </c>
      <c r="AN644" s="319">
        <f t="shared" si="767"/>
        <v>0</v>
      </c>
      <c r="AO644" s="319">
        <f t="shared" si="768"/>
        <v>0</v>
      </c>
      <c r="AP644" s="319">
        <f t="shared" si="762"/>
        <v>4267015.8329166668</v>
      </c>
      <c r="AQ644" s="173">
        <f t="shared" si="754"/>
        <v>4267015.8329166668</v>
      </c>
      <c r="AR644" s="309">
        <f t="shared" si="763"/>
        <v>0</v>
      </c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 s="7"/>
      <c r="BH644" s="7"/>
      <c r="BI644" s="7"/>
      <c r="BJ644" s="7"/>
      <c r="BK644" s="7"/>
      <c r="BL644" s="7"/>
      <c r="BN644" s="74"/>
    </row>
    <row r="645" spans="1:66" s="16" customFormat="1" ht="12" customHeight="1" x14ac:dyDescent="0.25">
      <c r="A645" s="122">
        <v>19000361</v>
      </c>
      <c r="B645" s="87" t="str">
        <f t="shared" si="769"/>
        <v>19000361</v>
      </c>
      <c r="C645" s="74" t="s">
        <v>295</v>
      </c>
      <c r="D645" s="89" t="s">
        <v>1276</v>
      </c>
      <c r="E645" s="89"/>
      <c r="F645" s="74"/>
      <c r="G645" s="89"/>
      <c r="H645" s="75">
        <v>159437</v>
      </c>
      <c r="I645" s="75">
        <v>159437</v>
      </c>
      <c r="J645" s="75">
        <v>159437</v>
      </c>
      <c r="K645" s="75">
        <v>95662</v>
      </c>
      <c r="L645" s="75">
        <v>95662</v>
      </c>
      <c r="M645" s="75">
        <v>95662</v>
      </c>
      <c r="N645" s="75">
        <v>95662</v>
      </c>
      <c r="O645" s="75">
        <v>95662</v>
      </c>
      <c r="P645" s="75">
        <v>95662</v>
      </c>
      <c r="Q645" s="75">
        <v>95662</v>
      </c>
      <c r="R645" s="75">
        <v>95662</v>
      </c>
      <c r="S645" s="75">
        <v>95662</v>
      </c>
      <c r="T645" s="75">
        <v>95662</v>
      </c>
      <c r="U645" s="75"/>
      <c r="V645" s="75">
        <f t="shared" si="755"/>
        <v>108948.45833333333</v>
      </c>
      <c r="W645" s="81"/>
      <c r="X645" s="80"/>
      <c r="Y645" s="92">
        <f t="shared" si="771"/>
        <v>95662</v>
      </c>
      <c r="Z645" s="319">
        <f t="shared" si="771"/>
        <v>0</v>
      </c>
      <c r="AA645" s="319">
        <f t="shared" si="771"/>
        <v>0</v>
      </c>
      <c r="AB645" s="320">
        <f t="shared" si="756"/>
        <v>0</v>
      </c>
      <c r="AC645" s="309">
        <f t="shared" si="757"/>
        <v>0</v>
      </c>
      <c r="AD645" s="319">
        <f t="shared" si="770"/>
        <v>0</v>
      </c>
      <c r="AE645" s="326">
        <f t="shared" si="765"/>
        <v>0</v>
      </c>
      <c r="AF645" s="320">
        <f t="shared" si="766"/>
        <v>0</v>
      </c>
      <c r="AG645" s="173">
        <f t="shared" si="758"/>
        <v>0</v>
      </c>
      <c r="AH645" s="309">
        <f t="shared" si="759"/>
        <v>0</v>
      </c>
      <c r="AI645" s="318">
        <f t="shared" si="774"/>
        <v>108948.45833333333</v>
      </c>
      <c r="AJ645" s="319">
        <f t="shared" si="774"/>
        <v>0</v>
      </c>
      <c r="AK645" s="319">
        <f t="shared" si="774"/>
        <v>0</v>
      </c>
      <c r="AL645" s="320">
        <f t="shared" si="760"/>
        <v>0</v>
      </c>
      <c r="AM645" s="309">
        <f t="shared" si="761"/>
        <v>0</v>
      </c>
      <c r="AN645" s="319">
        <f t="shared" si="767"/>
        <v>0</v>
      </c>
      <c r="AO645" s="319">
        <f t="shared" si="768"/>
        <v>0</v>
      </c>
      <c r="AP645" s="319">
        <f t="shared" si="762"/>
        <v>0</v>
      </c>
      <c r="AQ645" s="173">
        <f t="shared" si="754"/>
        <v>0</v>
      </c>
      <c r="AR645" s="309">
        <f t="shared" si="763"/>
        <v>0</v>
      </c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 s="7"/>
      <c r="BH645" s="7"/>
      <c r="BI645" s="7"/>
      <c r="BJ645" s="7"/>
      <c r="BK645" s="7"/>
      <c r="BL645" s="7"/>
      <c r="BN645" s="74"/>
    </row>
    <row r="646" spans="1:66" s="16" customFormat="1" ht="12" customHeight="1" x14ac:dyDescent="0.25">
      <c r="A646" s="122">
        <v>19000371</v>
      </c>
      <c r="B646" s="87" t="str">
        <f t="shared" si="769"/>
        <v>19000371</v>
      </c>
      <c r="C646" s="74" t="s">
        <v>296</v>
      </c>
      <c r="D646" s="89" t="s">
        <v>1276</v>
      </c>
      <c r="E646" s="89"/>
      <c r="F646" s="74"/>
      <c r="G646" s="89"/>
      <c r="H646" s="75">
        <v>12884.4</v>
      </c>
      <c r="I646" s="75">
        <v>14566.26</v>
      </c>
      <c r="J646" s="75">
        <v>27876.19</v>
      </c>
      <c r="K646" s="75">
        <v>23279.06</v>
      </c>
      <c r="L646" s="75">
        <v>12975.51</v>
      </c>
      <c r="M646" s="75">
        <v>6706.1</v>
      </c>
      <c r="N646" s="75">
        <v>8652.1299999999992</v>
      </c>
      <c r="O646" s="75">
        <v>18035.27</v>
      </c>
      <c r="P646" s="75">
        <v>5873.83</v>
      </c>
      <c r="Q646" s="75">
        <v>13172.58</v>
      </c>
      <c r="R646" s="75">
        <v>16491.990000000002</v>
      </c>
      <c r="S646" s="75">
        <v>12502.2</v>
      </c>
      <c r="T646" s="75">
        <v>24653.62</v>
      </c>
      <c r="U646" s="75"/>
      <c r="V646" s="75">
        <f t="shared" si="755"/>
        <v>14908.344166666668</v>
      </c>
      <c r="W646" s="81"/>
      <c r="X646" s="80"/>
      <c r="Y646" s="92">
        <f t="shared" si="771"/>
        <v>24653.62</v>
      </c>
      <c r="Z646" s="319">
        <f t="shared" si="771"/>
        <v>0</v>
      </c>
      <c r="AA646" s="319">
        <f t="shared" si="771"/>
        <v>0</v>
      </c>
      <c r="AB646" s="320">
        <f t="shared" si="756"/>
        <v>0</v>
      </c>
      <c r="AC646" s="309">
        <f t="shared" si="757"/>
        <v>0</v>
      </c>
      <c r="AD646" s="319">
        <f t="shared" si="770"/>
        <v>0</v>
      </c>
      <c r="AE646" s="326">
        <f t="shared" si="765"/>
        <v>0</v>
      </c>
      <c r="AF646" s="320">
        <f t="shared" si="766"/>
        <v>0</v>
      </c>
      <c r="AG646" s="173">
        <f t="shared" si="758"/>
        <v>0</v>
      </c>
      <c r="AH646" s="309">
        <f t="shared" si="759"/>
        <v>0</v>
      </c>
      <c r="AI646" s="318">
        <f t="shared" si="774"/>
        <v>14908.344166666668</v>
      </c>
      <c r="AJ646" s="319">
        <f t="shared" si="774"/>
        <v>0</v>
      </c>
      <c r="AK646" s="319">
        <f t="shared" si="774"/>
        <v>0</v>
      </c>
      <c r="AL646" s="320">
        <f t="shared" si="760"/>
        <v>0</v>
      </c>
      <c r="AM646" s="309">
        <f t="shared" si="761"/>
        <v>0</v>
      </c>
      <c r="AN646" s="319">
        <f t="shared" si="767"/>
        <v>0</v>
      </c>
      <c r="AO646" s="319">
        <f t="shared" si="768"/>
        <v>0</v>
      </c>
      <c r="AP646" s="319">
        <f t="shared" si="762"/>
        <v>0</v>
      </c>
      <c r="AQ646" s="173">
        <f t="shared" si="754"/>
        <v>0</v>
      </c>
      <c r="AR646" s="309">
        <f t="shared" si="763"/>
        <v>0</v>
      </c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 s="7"/>
      <c r="BH646" s="7"/>
      <c r="BI646" s="7"/>
      <c r="BJ646" s="7"/>
      <c r="BK646" s="7"/>
      <c r="BL646" s="7"/>
      <c r="BN646" s="74"/>
    </row>
    <row r="647" spans="1:66" s="16" customFormat="1" ht="12" customHeight="1" x14ac:dyDescent="0.25">
      <c r="A647" s="122">
        <v>19000403</v>
      </c>
      <c r="B647" s="87" t="str">
        <f t="shared" si="769"/>
        <v>19000403</v>
      </c>
      <c r="C647" s="74" t="s">
        <v>469</v>
      </c>
      <c r="D647" s="89" t="s">
        <v>1040</v>
      </c>
      <c r="E647" s="89"/>
      <c r="F647" s="74"/>
      <c r="G647" s="89"/>
      <c r="H647" s="75">
        <v>128790.8</v>
      </c>
      <c r="I647" s="75">
        <v>128417.63</v>
      </c>
      <c r="J647" s="75">
        <v>128044.46</v>
      </c>
      <c r="K647" s="75">
        <v>71677.289999999994</v>
      </c>
      <c r="L647" s="75">
        <v>71304.12</v>
      </c>
      <c r="M647" s="75">
        <v>70930.95</v>
      </c>
      <c r="N647" s="75">
        <v>70557.78</v>
      </c>
      <c r="O647" s="75">
        <v>70184.61</v>
      </c>
      <c r="P647" s="75">
        <v>69811.44</v>
      </c>
      <c r="Q647" s="75">
        <v>69438.27</v>
      </c>
      <c r="R647" s="75">
        <v>69065.100000000006</v>
      </c>
      <c r="S647" s="75">
        <v>68691.929999999993</v>
      </c>
      <c r="T647" s="75">
        <v>68318.759999999995</v>
      </c>
      <c r="U647" s="75"/>
      <c r="V647" s="75">
        <f t="shared" si="755"/>
        <v>82223.19666666667</v>
      </c>
      <c r="W647" s="81"/>
      <c r="X647" s="80"/>
      <c r="Y647" s="92">
        <f t="shared" si="771"/>
        <v>0</v>
      </c>
      <c r="Z647" s="319">
        <f t="shared" si="771"/>
        <v>0</v>
      </c>
      <c r="AA647" s="319">
        <f t="shared" si="771"/>
        <v>68318.759999999995</v>
      </c>
      <c r="AB647" s="320">
        <f t="shared" si="756"/>
        <v>0</v>
      </c>
      <c r="AC647" s="309">
        <f t="shared" si="757"/>
        <v>0</v>
      </c>
      <c r="AD647" s="319">
        <f t="shared" si="770"/>
        <v>0</v>
      </c>
      <c r="AE647" s="326">
        <f t="shared" si="765"/>
        <v>0</v>
      </c>
      <c r="AF647" s="320">
        <f t="shared" si="766"/>
        <v>0</v>
      </c>
      <c r="AG647" s="173">
        <f t="shared" si="758"/>
        <v>0</v>
      </c>
      <c r="AH647" s="309">
        <f t="shared" si="759"/>
        <v>0</v>
      </c>
      <c r="AI647" s="318">
        <f t="shared" si="774"/>
        <v>0</v>
      </c>
      <c r="AJ647" s="319">
        <f t="shared" si="774"/>
        <v>0</v>
      </c>
      <c r="AK647" s="319">
        <f t="shared" si="774"/>
        <v>82223.19666666667</v>
      </c>
      <c r="AL647" s="320">
        <f t="shared" si="760"/>
        <v>0</v>
      </c>
      <c r="AM647" s="309">
        <f t="shared" si="761"/>
        <v>0</v>
      </c>
      <c r="AN647" s="319">
        <f t="shared" si="767"/>
        <v>0</v>
      </c>
      <c r="AO647" s="319">
        <f t="shared" si="768"/>
        <v>0</v>
      </c>
      <c r="AP647" s="319">
        <f t="shared" si="762"/>
        <v>0</v>
      </c>
      <c r="AQ647" s="173">
        <f t="shared" si="754"/>
        <v>0</v>
      </c>
      <c r="AR647" s="309">
        <f t="shared" si="763"/>
        <v>0</v>
      </c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 s="7"/>
      <c r="BH647" s="7"/>
      <c r="BI647" s="7"/>
      <c r="BJ647" s="7"/>
      <c r="BK647" s="7"/>
      <c r="BL647" s="7"/>
      <c r="BN647" s="74"/>
    </row>
    <row r="648" spans="1:66" s="16" customFormat="1" ht="12" customHeight="1" x14ac:dyDescent="0.25">
      <c r="A648" s="122">
        <v>19000441</v>
      </c>
      <c r="B648" s="87" t="str">
        <f t="shared" si="769"/>
        <v>19000441</v>
      </c>
      <c r="C648" s="74" t="s">
        <v>1049</v>
      </c>
      <c r="D648" s="89" t="s">
        <v>865</v>
      </c>
      <c r="E648" s="89"/>
      <c r="F648" s="74"/>
      <c r="G648" s="89"/>
      <c r="H648" s="75">
        <v>24317917.539999999</v>
      </c>
      <c r="I648" s="75">
        <v>24548589.100000001</v>
      </c>
      <c r="J648" s="75">
        <v>24714424.629999999</v>
      </c>
      <c r="K648" s="75">
        <v>1627681.29</v>
      </c>
      <c r="L648" s="75">
        <v>1631635.17</v>
      </c>
      <c r="M648" s="75">
        <v>1635590.94</v>
      </c>
      <c r="N648" s="75">
        <v>1640001.99</v>
      </c>
      <c r="O648" s="75">
        <v>1644919.98</v>
      </c>
      <c r="P648" s="75">
        <v>1642059.57</v>
      </c>
      <c r="Q648" s="75">
        <v>1638673.53</v>
      </c>
      <c r="R648" s="75">
        <v>1637426.13</v>
      </c>
      <c r="S648" s="75">
        <v>1638032.19</v>
      </c>
      <c r="T648" s="75">
        <v>1639233.81</v>
      </c>
      <c r="U648" s="75"/>
      <c r="V648" s="75">
        <f t="shared" si="755"/>
        <v>6414800.8495833343</v>
      </c>
      <c r="W648" s="81" t="s">
        <v>168</v>
      </c>
      <c r="X648" s="80"/>
      <c r="Y648" s="92">
        <f t="shared" si="771"/>
        <v>0</v>
      </c>
      <c r="Z648" s="319">
        <f t="shared" si="771"/>
        <v>0</v>
      </c>
      <c r="AA648" s="319">
        <f t="shared" si="771"/>
        <v>0</v>
      </c>
      <c r="AB648" s="320">
        <f t="shared" si="756"/>
        <v>1639233.81</v>
      </c>
      <c r="AC648" s="309">
        <f t="shared" si="757"/>
        <v>0</v>
      </c>
      <c r="AD648" s="319">
        <f t="shared" si="770"/>
        <v>1639233.81</v>
      </c>
      <c r="AE648" s="326">
        <f t="shared" si="765"/>
        <v>0</v>
      </c>
      <c r="AF648" s="320">
        <f t="shared" si="766"/>
        <v>0</v>
      </c>
      <c r="AG648" s="173">
        <f t="shared" si="758"/>
        <v>1639233.81</v>
      </c>
      <c r="AH648" s="309">
        <f t="shared" si="759"/>
        <v>0</v>
      </c>
      <c r="AI648" s="318">
        <f t="shared" si="774"/>
        <v>0</v>
      </c>
      <c r="AJ648" s="319">
        <f t="shared" si="774"/>
        <v>0</v>
      </c>
      <c r="AK648" s="319">
        <f t="shared" si="774"/>
        <v>0</v>
      </c>
      <c r="AL648" s="320">
        <f t="shared" si="760"/>
        <v>6414800.8495833343</v>
      </c>
      <c r="AM648" s="309">
        <f t="shared" si="761"/>
        <v>0</v>
      </c>
      <c r="AN648" s="319">
        <f t="shared" si="767"/>
        <v>6414800.8495833343</v>
      </c>
      <c r="AO648" s="319">
        <f t="shared" si="768"/>
        <v>0</v>
      </c>
      <c r="AP648" s="319">
        <f t="shared" si="762"/>
        <v>0</v>
      </c>
      <c r="AQ648" s="173">
        <f t="shared" si="754"/>
        <v>6414800.8495833343</v>
      </c>
      <c r="AR648" s="309">
        <f t="shared" si="763"/>
        <v>0</v>
      </c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 s="7"/>
      <c r="BH648" s="7"/>
      <c r="BI648" s="7"/>
      <c r="BJ648" s="7"/>
      <c r="BK648" s="7"/>
      <c r="BL648" s="7"/>
      <c r="BN648" s="74"/>
    </row>
    <row r="649" spans="1:66" s="16" customFormat="1" ht="12" customHeight="1" x14ac:dyDescent="0.25">
      <c r="A649" s="122">
        <v>19000443</v>
      </c>
      <c r="B649" s="87" t="str">
        <f t="shared" si="769"/>
        <v>19000443</v>
      </c>
      <c r="C649" s="97" t="s">
        <v>129</v>
      </c>
      <c r="D649" s="89" t="s">
        <v>158</v>
      </c>
      <c r="E649" s="89"/>
      <c r="F649" s="97"/>
      <c r="G649" s="89"/>
      <c r="H649" s="75">
        <v>43237295.850000001</v>
      </c>
      <c r="I649" s="75">
        <v>43125544.420000002</v>
      </c>
      <c r="J649" s="75">
        <v>42819816.200000003</v>
      </c>
      <c r="K649" s="75">
        <v>42514087.979999997</v>
      </c>
      <c r="L649" s="75">
        <v>42208359.759999998</v>
      </c>
      <c r="M649" s="75">
        <v>41902631.539999999</v>
      </c>
      <c r="N649" s="75">
        <v>43848968.729999997</v>
      </c>
      <c r="O649" s="75">
        <v>43503658.729999997</v>
      </c>
      <c r="P649" s="75">
        <v>43158348.729999997</v>
      </c>
      <c r="Q649" s="75">
        <v>42813038.729999997</v>
      </c>
      <c r="R649" s="75">
        <v>42467728.729999997</v>
      </c>
      <c r="S649" s="75">
        <v>42122418.729999997</v>
      </c>
      <c r="T649" s="75">
        <v>41777108.729999997</v>
      </c>
      <c r="U649" s="75"/>
      <c r="V649" s="75">
        <f t="shared" si="755"/>
        <v>42749317.047500007</v>
      </c>
      <c r="W649" s="81"/>
      <c r="X649" s="80"/>
      <c r="Y649" s="92">
        <f t="shared" si="771"/>
        <v>0</v>
      </c>
      <c r="Z649" s="319">
        <f t="shared" si="771"/>
        <v>0</v>
      </c>
      <c r="AA649" s="319">
        <f t="shared" si="771"/>
        <v>0</v>
      </c>
      <c r="AB649" s="320">
        <f t="shared" si="756"/>
        <v>41777108.729999997</v>
      </c>
      <c r="AC649" s="309">
        <f t="shared" si="757"/>
        <v>0</v>
      </c>
      <c r="AD649" s="319">
        <f t="shared" si="770"/>
        <v>0</v>
      </c>
      <c r="AE649" s="326">
        <f t="shared" si="765"/>
        <v>0</v>
      </c>
      <c r="AF649" s="320">
        <f t="shared" si="766"/>
        <v>41777108.729999997</v>
      </c>
      <c r="AG649" s="173">
        <f t="shared" si="758"/>
        <v>41777108.729999997</v>
      </c>
      <c r="AH649" s="309">
        <f t="shared" si="759"/>
        <v>0</v>
      </c>
      <c r="AI649" s="318">
        <f t="shared" si="774"/>
        <v>0</v>
      </c>
      <c r="AJ649" s="319">
        <f t="shared" si="774"/>
        <v>0</v>
      </c>
      <c r="AK649" s="319">
        <f t="shared" si="774"/>
        <v>0</v>
      </c>
      <c r="AL649" s="320">
        <f t="shared" si="760"/>
        <v>42749317.047500007</v>
      </c>
      <c r="AM649" s="309">
        <f t="shared" si="761"/>
        <v>0</v>
      </c>
      <c r="AN649" s="319">
        <f t="shared" si="767"/>
        <v>0</v>
      </c>
      <c r="AO649" s="319">
        <f t="shared" si="768"/>
        <v>0</v>
      </c>
      <c r="AP649" s="319">
        <f t="shared" si="762"/>
        <v>42749317.047500007</v>
      </c>
      <c r="AQ649" s="173">
        <f t="shared" si="754"/>
        <v>42749317.047500007</v>
      </c>
      <c r="AR649" s="309">
        <f t="shared" si="763"/>
        <v>0</v>
      </c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 s="7"/>
      <c r="BH649" s="7"/>
      <c r="BI649" s="7"/>
      <c r="BJ649" s="7"/>
      <c r="BK649" s="7"/>
      <c r="BL649" s="7"/>
      <c r="BN649" s="74"/>
    </row>
    <row r="650" spans="1:66" s="16" customFormat="1" ht="12" customHeight="1" x14ac:dyDescent="0.25">
      <c r="A650" s="122">
        <v>19000453</v>
      </c>
      <c r="B650" s="87" t="str">
        <f t="shared" si="769"/>
        <v>19000453</v>
      </c>
      <c r="C650" s="97" t="s">
        <v>130</v>
      </c>
      <c r="D650" s="89" t="s">
        <v>158</v>
      </c>
      <c r="E650" s="89"/>
      <c r="F650" s="97"/>
      <c r="G650" s="89"/>
      <c r="H650" s="75">
        <v>2272402.3199999998</v>
      </c>
      <c r="I650" s="75">
        <v>2229353.5699999998</v>
      </c>
      <c r="J650" s="75">
        <v>2186304.81</v>
      </c>
      <c r="K650" s="75">
        <v>2143256.0499999998</v>
      </c>
      <c r="L650" s="75">
        <v>2100207.2999999998</v>
      </c>
      <c r="M650" s="75">
        <v>2057158.54</v>
      </c>
      <c r="N650" s="75">
        <v>2699259.99</v>
      </c>
      <c r="O650" s="75">
        <v>2650467.79</v>
      </c>
      <c r="P650" s="75">
        <v>2601675.58</v>
      </c>
      <c r="Q650" s="75">
        <v>2552883.38</v>
      </c>
      <c r="R650" s="75">
        <v>2504091.17</v>
      </c>
      <c r="S650" s="75">
        <v>2455298.9700000002</v>
      </c>
      <c r="T650" s="75">
        <v>2406506.7599999998</v>
      </c>
      <c r="U650" s="75"/>
      <c r="V650" s="75">
        <f t="shared" si="755"/>
        <v>2376617.6408333331</v>
      </c>
      <c r="W650" s="81"/>
      <c r="X650" s="80"/>
      <c r="Y650" s="92">
        <f t="shared" si="771"/>
        <v>0</v>
      </c>
      <c r="Z650" s="319">
        <f t="shared" si="771"/>
        <v>0</v>
      </c>
      <c r="AA650" s="319">
        <f t="shared" si="771"/>
        <v>0</v>
      </c>
      <c r="AB650" s="320">
        <f t="shared" si="756"/>
        <v>2406506.7599999998</v>
      </c>
      <c r="AC650" s="309">
        <f t="shared" si="757"/>
        <v>0</v>
      </c>
      <c r="AD650" s="319">
        <f t="shared" si="770"/>
        <v>0</v>
      </c>
      <c r="AE650" s="326">
        <f t="shared" si="765"/>
        <v>0</v>
      </c>
      <c r="AF650" s="320">
        <f t="shared" si="766"/>
        <v>2406506.7599999998</v>
      </c>
      <c r="AG650" s="173">
        <f t="shared" si="758"/>
        <v>2406506.7599999998</v>
      </c>
      <c r="AH650" s="309">
        <f t="shared" si="759"/>
        <v>0</v>
      </c>
      <c r="AI650" s="318">
        <f t="shared" si="774"/>
        <v>0</v>
      </c>
      <c r="AJ650" s="319">
        <f t="shared" si="774"/>
        <v>0</v>
      </c>
      <c r="AK650" s="319">
        <f t="shared" si="774"/>
        <v>0</v>
      </c>
      <c r="AL650" s="320">
        <f t="shared" si="760"/>
        <v>2376617.6408333331</v>
      </c>
      <c r="AM650" s="309">
        <f t="shared" si="761"/>
        <v>0</v>
      </c>
      <c r="AN650" s="319">
        <f t="shared" si="767"/>
        <v>0</v>
      </c>
      <c r="AO650" s="319">
        <f t="shared" si="768"/>
        <v>0</v>
      </c>
      <c r="AP650" s="319">
        <f t="shared" si="762"/>
        <v>2376617.6408333331</v>
      </c>
      <c r="AQ650" s="173">
        <f t="shared" si="754"/>
        <v>2376617.6408333331</v>
      </c>
      <c r="AR650" s="309">
        <f t="shared" si="763"/>
        <v>0</v>
      </c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 s="7"/>
      <c r="BH650" s="7"/>
      <c r="BI650" s="7"/>
      <c r="BJ650" s="7"/>
      <c r="BK650" s="7"/>
      <c r="BL650" s="7"/>
      <c r="BN650" s="74"/>
    </row>
    <row r="651" spans="1:66" s="16" customFormat="1" ht="12" customHeight="1" x14ac:dyDescent="0.25">
      <c r="A651" s="122">
        <v>19000463</v>
      </c>
      <c r="B651" s="87" t="str">
        <f t="shared" si="769"/>
        <v>19000463</v>
      </c>
      <c r="C651" s="97" t="s">
        <v>131</v>
      </c>
      <c r="D651" s="89" t="s">
        <v>158</v>
      </c>
      <c r="E651" s="89"/>
      <c r="F651" s="97"/>
      <c r="G651" s="89"/>
      <c r="H651" s="75">
        <v>92400.07</v>
      </c>
      <c r="I651" s="75">
        <v>97877.57</v>
      </c>
      <c r="J651" s="75">
        <v>96950.07</v>
      </c>
      <c r="K651" s="75">
        <v>96022.57</v>
      </c>
      <c r="L651" s="75">
        <v>95095.07</v>
      </c>
      <c r="M651" s="75">
        <v>94167.57</v>
      </c>
      <c r="N651" s="75">
        <v>233100.07</v>
      </c>
      <c r="O651" s="75">
        <v>232190.07</v>
      </c>
      <c r="P651" s="75">
        <v>231280.07</v>
      </c>
      <c r="Q651" s="75">
        <v>230370.07</v>
      </c>
      <c r="R651" s="75">
        <v>229460.07</v>
      </c>
      <c r="S651" s="75">
        <v>228550.07</v>
      </c>
      <c r="T651" s="75">
        <v>227640.07</v>
      </c>
      <c r="U651" s="75"/>
      <c r="V651" s="75">
        <f t="shared" si="755"/>
        <v>168756.94500000004</v>
      </c>
      <c r="W651" s="81"/>
      <c r="X651" s="80"/>
      <c r="Y651" s="92">
        <f t="shared" si="771"/>
        <v>0</v>
      </c>
      <c r="Z651" s="319">
        <f t="shared" si="771"/>
        <v>0</v>
      </c>
      <c r="AA651" s="319">
        <f t="shared" si="771"/>
        <v>0</v>
      </c>
      <c r="AB651" s="320">
        <f t="shared" si="756"/>
        <v>227640.07</v>
      </c>
      <c r="AC651" s="309">
        <f t="shared" si="757"/>
        <v>0</v>
      </c>
      <c r="AD651" s="319">
        <f t="shared" si="770"/>
        <v>0</v>
      </c>
      <c r="AE651" s="326">
        <f t="shared" si="765"/>
        <v>0</v>
      </c>
      <c r="AF651" s="320">
        <f t="shared" si="766"/>
        <v>227640.07</v>
      </c>
      <c r="AG651" s="173">
        <f t="shared" si="758"/>
        <v>227640.07</v>
      </c>
      <c r="AH651" s="309">
        <f t="shared" si="759"/>
        <v>0</v>
      </c>
      <c r="AI651" s="318">
        <f t="shared" si="774"/>
        <v>0</v>
      </c>
      <c r="AJ651" s="319">
        <f t="shared" si="774"/>
        <v>0</v>
      </c>
      <c r="AK651" s="319">
        <f t="shared" si="774"/>
        <v>0</v>
      </c>
      <c r="AL651" s="320">
        <f t="shared" si="760"/>
        <v>168756.94500000004</v>
      </c>
      <c r="AM651" s="309">
        <f t="shared" si="761"/>
        <v>0</v>
      </c>
      <c r="AN651" s="319">
        <f t="shared" si="767"/>
        <v>0</v>
      </c>
      <c r="AO651" s="319">
        <f t="shared" si="768"/>
        <v>0</v>
      </c>
      <c r="AP651" s="319">
        <f t="shared" si="762"/>
        <v>168756.94500000004</v>
      </c>
      <c r="AQ651" s="173">
        <f t="shared" si="754"/>
        <v>168756.94500000004</v>
      </c>
      <c r="AR651" s="309">
        <f t="shared" si="763"/>
        <v>0</v>
      </c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 s="7"/>
      <c r="BH651" s="7"/>
      <c r="BI651" s="7"/>
      <c r="BJ651" s="7"/>
      <c r="BK651" s="7"/>
      <c r="BL651" s="7"/>
      <c r="BN651" s="74"/>
    </row>
    <row r="652" spans="1:66" s="16" customFormat="1" ht="12" customHeight="1" x14ac:dyDescent="0.25">
      <c r="A652" s="122">
        <v>19000471</v>
      </c>
      <c r="B652" s="87" t="str">
        <f t="shared" si="769"/>
        <v>19000471</v>
      </c>
      <c r="C652" s="74" t="s">
        <v>220</v>
      </c>
      <c r="D652" s="89" t="s">
        <v>1276</v>
      </c>
      <c r="E652" s="89"/>
      <c r="F652" s="74"/>
      <c r="G652" s="89"/>
      <c r="H652" s="75">
        <v>3118482.44</v>
      </c>
      <c r="I652" s="75">
        <v>3081598.4</v>
      </c>
      <c r="J652" s="75">
        <v>3032826.42</v>
      </c>
      <c r="K652" s="75">
        <v>1314811.56</v>
      </c>
      <c r="L652" s="75">
        <v>1271647.73</v>
      </c>
      <c r="M652" s="75">
        <v>1220656.3899999999</v>
      </c>
      <c r="N652" s="75">
        <v>1159557.99</v>
      </c>
      <c r="O652" s="75">
        <v>1083989.6200000001</v>
      </c>
      <c r="P652" s="75">
        <v>1027077.78</v>
      </c>
      <c r="Q652" s="75">
        <v>963292.46</v>
      </c>
      <c r="R652" s="75">
        <v>894840.15</v>
      </c>
      <c r="S652" s="75">
        <v>820116.96</v>
      </c>
      <c r="T652" s="75">
        <v>742370.69</v>
      </c>
      <c r="U652" s="75"/>
      <c r="V652" s="75">
        <f t="shared" si="755"/>
        <v>1483403.5020833334</v>
      </c>
      <c r="W652" s="81"/>
      <c r="X652" s="80"/>
      <c r="Y652" s="92">
        <f t="shared" si="771"/>
        <v>742370.69</v>
      </c>
      <c r="Z652" s="319">
        <f t="shared" si="771"/>
        <v>0</v>
      </c>
      <c r="AA652" s="319">
        <f t="shared" si="771"/>
        <v>0</v>
      </c>
      <c r="AB652" s="320">
        <f t="shared" si="756"/>
        <v>0</v>
      </c>
      <c r="AC652" s="309">
        <f t="shared" si="757"/>
        <v>0</v>
      </c>
      <c r="AD652" s="319">
        <f t="shared" si="770"/>
        <v>0</v>
      </c>
      <c r="AE652" s="326">
        <f t="shared" si="765"/>
        <v>0</v>
      </c>
      <c r="AF652" s="320">
        <f t="shared" si="766"/>
        <v>0</v>
      </c>
      <c r="AG652" s="173">
        <f t="shared" si="758"/>
        <v>0</v>
      </c>
      <c r="AH652" s="309">
        <f t="shared" si="759"/>
        <v>0</v>
      </c>
      <c r="AI652" s="318">
        <f t="shared" si="774"/>
        <v>1483403.5020833334</v>
      </c>
      <c r="AJ652" s="319">
        <f t="shared" si="774"/>
        <v>0</v>
      </c>
      <c r="AK652" s="319">
        <f t="shared" si="774"/>
        <v>0</v>
      </c>
      <c r="AL652" s="320">
        <f t="shared" si="760"/>
        <v>0</v>
      </c>
      <c r="AM652" s="309">
        <f t="shared" si="761"/>
        <v>0</v>
      </c>
      <c r="AN652" s="319">
        <f t="shared" si="767"/>
        <v>0</v>
      </c>
      <c r="AO652" s="319">
        <f t="shared" si="768"/>
        <v>0</v>
      </c>
      <c r="AP652" s="319">
        <f t="shared" si="762"/>
        <v>0</v>
      </c>
      <c r="AQ652" s="173">
        <f t="shared" si="754"/>
        <v>0</v>
      </c>
      <c r="AR652" s="309">
        <f t="shared" si="763"/>
        <v>0</v>
      </c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 s="7"/>
      <c r="BH652" s="7"/>
      <c r="BI652" s="7"/>
      <c r="BJ652" s="7"/>
      <c r="BK652" s="7"/>
      <c r="BL652" s="7"/>
      <c r="BN652" s="74"/>
    </row>
    <row r="653" spans="1:66" s="25" customFormat="1" ht="12" customHeight="1" x14ac:dyDescent="0.25">
      <c r="A653" s="122">
        <v>19000491</v>
      </c>
      <c r="B653" s="87" t="str">
        <f t="shared" si="769"/>
        <v>19000491</v>
      </c>
      <c r="C653" s="74" t="s">
        <v>661</v>
      </c>
      <c r="D653" s="89" t="s">
        <v>158</v>
      </c>
      <c r="E653" s="89"/>
      <c r="F653" s="74"/>
      <c r="G653" s="89"/>
      <c r="H653" s="75">
        <v>978035.73</v>
      </c>
      <c r="I653" s="75">
        <v>973193.97</v>
      </c>
      <c r="J653" s="75">
        <v>968352.21</v>
      </c>
      <c r="K653" s="75">
        <v>963510.45</v>
      </c>
      <c r="L653" s="75">
        <v>958668.69</v>
      </c>
      <c r="M653" s="75">
        <v>953826.93</v>
      </c>
      <c r="N653" s="75">
        <v>948985.17</v>
      </c>
      <c r="O653" s="75">
        <v>944143.41</v>
      </c>
      <c r="P653" s="75">
        <v>939301.65</v>
      </c>
      <c r="Q653" s="75">
        <v>934459.89</v>
      </c>
      <c r="R653" s="75">
        <v>929618.13</v>
      </c>
      <c r="S653" s="75">
        <v>924776.37</v>
      </c>
      <c r="T653" s="75">
        <v>919934.61</v>
      </c>
      <c r="U653" s="75"/>
      <c r="V653" s="75">
        <f t="shared" si="755"/>
        <v>948985.17</v>
      </c>
      <c r="W653" s="106"/>
      <c r="X653" s="98"/>
      <c r="Y653" s="92">
        <f t="shared" ref="Y653:AA667" si="778">IF($D653=Y$5,$T653,0)</f>
        <v>0</v>
      </c>
      <c r="Z653" s="319">
        <f t="shared" si="778"/>
        <v>0</v>
      </c>
      <c r="AA653" s="319">
        <f t="shared" si="778"/>
        <v>0</v>
      </c>
      <c r="AB653" s="320">
        <f t="shared" si="756"/>
        <v>919934.61</v>
      </c>
      <c r="AC653" s="309">
        <f t="shared" si="757"/>
        <v>0</v>
      </c>
      <c r="AD653" s="319">
        <f t="shared" si="770"/>
        <v>0</v>
      </c>
      <c r="AE653" s="326">
        <f t="shared" si="765"/>
        <v>0</v>
      </c>
      <c r="AF653" s="320">
        <f t="shared" si="766"/>
        <v>919934.61</v>
      </c>
      <c r="AG653" s="173">
        <f t="shared" si="758"/>
        <v>919934.61</v>
      </c>
      <c r="AH653" s="309">
        <f t="shared" si="759"/>
        <v>0</v>
      </c>
      <c r="AI653" s="318">
        <f t="shared" si="774"/>
        <v>0</v>
      </c>
      <c r="AJ653" s="319">
        <f t="shared" si="774"/>
        <v>0</v>
      </c>
      <c r="AK653" s="319">
        <f t="shared" si="774"/>
        <v>0</v>
      </c>
      <c r="AL653" s="320">
        <f t="shared" si="760"/>
        <v>948985.17</v>
      </c>
      <c r="AM653" s="309">
        <f t="shared" si="761"/>
        <v>0</v>
      </c>
      <c r="AN653" s="319">
        <f t="shared" si="767"/>
        <v>0</v>
      </c>
      <c r="AO653" s="319">
        <f t="shared" si="768"/>
        <v>0</v>
      </c>
      <c r="AP653" s="319">
        <f t="shared" si="762"/>
        <v>948985.17</v>
      </c>
      <c r="AQ653" s="173">
        <f t="shared" si="754"/>
        <v>948985.17</v>
      </c>
      <c r="AR653" s="309">
        <f t="shared" si="763"/>
        <v>0</v>
      </c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 s="7"/>
      <c r="BH653" s="7"/>
      <c r="BI653" s="7"/>
      <c r="BJ653" s="7"/>
      <c r="BK653" s="7"/>
      <c r="BL653" s="7"/>
      <c r="BN653" s="114"/>
    </row>
    <row r="654" spans="1:66" s="16" customFormat="1" ht="12" customHeight="1" x14ac:dyDescent="0.25">
      <c r="A654" s="122">
        <v>19000552</v>
      </c>
      <c r="B654" s="87" t="str">
        <f t="shared" si="769"/>
        <v>19000552</v>
      </c>
      <c r="C654" s="74" t="s">
        <v>657</v>
      </c>
      <c r="D654" s="89" t="s">
        <v>1276</v>
      </c>
      <c r="E654" s="89"/>
      <c r="F654" s="74"/>
      <c r="G654" s="89"/>
      <c r="H654" s="75">
        <v>501579.94</v>
      </c>
      <c r="I654" s="75">
        <v>504736.21</v>
      </c>
      <c r="J654" s="75">
        <v>517114.1</v>
      </c>
      <c r="K654" s="75">
        <v>379161.12</v>
      </c>
      <c r="L654" s="75">
        <v>408532.26</v>
      </c>
      <c r="M654" s="75">
        <v>516689.11</v>
      </c>
      <c r="N654" s="75">
        <v>642057.71</v>
      </c>
      <c r="O654" s="75">
        <v>770295.41</v>
      </c>
      <c r="P654" s="75">
        <v>907371.8</v>
      </c>
      <c r="Q654" s="75">
        <v>979358.53</v>
      </c>
      <c r="R654" s="75">
        <v>1047473.77</v>
      </c>
      <c r="S654" s="75">
        <v>1088539.1200000001</v>
      </c>
      <c r="T654" s="75">
        <v>1099627.31</v>
      </c>
      <c r="U654" s="75"/>
      <c r="V654" s="75">
        <f t="shared" si="755"/>
        <v>713494.39708333334</v>
      </c>
      <c r="W654" s="81"/>
      <c r="X654" s="80"/>
      <c r="Y654" s="92">
        <f t="shared" si="778"/>
        <v>1099627.31</v>
      </c>
      <c r="Z654" s="319">
        <f t="shared" si="778"/>
        <v>0</v>
      </c>
      <c r="AA654" s="319">
        <f t="shared" si="778"/>
        <v>0</v>
      </c>
      <c r="AB654" s="320">
        <f t="shared" si="756"/>
        <v>0</v>
      </c>
      <c r="AC654" s="309">
        <f t="shared" si="757"/>
        <v>0</v>
      </c>
      <c r="AD654" s="319">
        <f t="shared" si="770"/>
        <v>0</v>
      </c>
      <c r="AE654" s="326">
        <f t="shared" si="765"/>
        <v>0</v>
      </c>
      <c r="AF654" s="320">
        <f t="shared" si="766"/>
        <v>0</v>
      </c>
      <c r="AG654" s="173">
        <f t="shared" si="758"/>
        <v>0</v>
      </c>
      <c r="AH654" s="309">
        <f t="shared" si="759"/>
        <v>0</v>
      </c>
      <c r="AI654" s="318">
        <f t="shared" si="774"/>
        <v>713494.39708333334</v>
      </c>
      <c r="AJ654" s="319">
        <f t="shared" si="774"/>
        <v>0</v>
      </c>
      <c r="AK654" s="319">
        <f t="shared" si="774"/>
        <v>0</v>
      </c>
      <c r="AL654" s="320">
        <f t="shared" si="760"/>
        <v>0</v>
      </c>
      <c r="AM654" s="309">
        <f t="shared" si="761"/>
        <v>0</v>
      </c>
      <c r="AN654" s="319">
        <f t="shared" si="767"/>
        <v>0</v>
      </c>
      <c r="AO654" s="319">
        <f t="shared" si="768"/>
        <v>0</v>
      </c>
      <c r="AP654" s="319">
        <f t="shared" si="762"/>
        <v>0</v>
      </c>
      <c r="AQ654" s="173">
        <f t="shared" si="754"/>
        <v>0</v>
      </c>
      <c r="AR654" s="309">
        <f t="shared" si="763"/>
        <v>0</v>
      </c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 s="7"/>
      <c r="BH654" s="7"/>
      <c r="BI654" s="7"/>
      <c r="BJ654" s="7"/>
      <c r="BK654" s="7"/>
      <c r="BL654" s="7"/>
      <c r="BN654" s="74"/>
    </row>
    <row r="655" spans="1:66" s="16" customFormat="1" ht="12" customHeight="1" x14ac:dyDescent="0.25">
      <c r="A655" s="126">
        <v>19000553</v>
      </c>
      <c r="B655" s="86" t="str">
        <f t="shared" si="769"/>
        <v>19000553</v>
      </c>
      <c r="C655" s="86" t="s">
        <v>29</v>
      </c>
      <c r="D655" s="89" t="s">
        <v>1279</v>
      </c>
      <c r="E655" s="89"/>
      <c r="F655" s="86"/>
      <c r="G655" s="89"/>
      <c r="H655" s="75">
        <v>19858.87</v>
      </c>
      <c r="I655" s="75">
        <v>19858.87</v>
      </c>
      <c r="J655" s="75">
        <v>19858.87</v>
      </c>
      <c r="K655" s="75">
        <v>-0.13</v>
      </c>
      <c r="L655" s="75">
        <v>-0.13</v>
      </c>
      <c r="M655" s="75">
        <v>-0.13</v>
      </c>
      <c r="N655" s="75">
        <v>-0.13</v>
      </c>
      <c r="O655" s="75">
        <v>-0.13</v>
      </c>
      <c r="P655" s="75">
        <v>-0.13</v>
      </c>
      <c r="Q655" s="75">
        <v>-0.13</v>
      </c>
      <c r="R655" s="75">
        <v>-0.13</v>
      </c>
      <c r="S655" s="75">
        <v>-0.13</v>
      </c>
      <c r="T655" s="75">
        <v>-0.13</v>
      </c>
      <c r="U655" s="75"/>
      <c r="V655" s="75">
        <f t="shared" si="755"/>
        <v>4137.1616666666678</v>
      </c>
      <c r="W655" s="267" t="s">
        <v>152</v>
      </c>
      <c r="X655" s="81" t="s">
        <v>1080</v>
      </c>
      <c r="Y655" s="92">
        <f t="shared" si="778"/>
        <v>0</v>
      </c>
      <c r="Z655" s="319">
        <f t="shared" si="778"/>
        <v>0</v>
      </c>
      <c r="AA655" s="319">
        <f t="shared" si="778"/>
        <v>0</v>
      </c>
      <c r="AB655" s="320">
        <f t="shared" si="756"/>
        <v>-0.13</v>
      </c>
      <c r="AC655" s="309">
        <f t="shared" si="757"/>
        <v>0</v>
      </c>
      <c r="AD655" s="319">
        <f t="shared" si="770"/>
        <v>-8.5722000000000007E-2</v>
      </c>
      <c r="AE655" s="326">
        <f t="shared" si="765"/>
        <v>-4.4278000000000005E-2</v>
      </c>
      <c r="AF655" s="320">
        <f t="shared" si="766"/>
        <v>0</v>
      </c>
      <c r="AG655" s="173">
        <f t="shared" si="758"/>
        <v>-0.13</v>
      </c>
      <c r="AH655" s="309">
        <f t="shared" si="759"/>
        <v>0</v>
      </c>
      <c r="AI655" s="318">
        <f t="shared" si="774"/>
        <v>0</v>
      </c>
      <c r="AJ655" s="319">
        <f t="shared" si="774"/>
        <v>0</v>
      </c>
      <c r="AK655" s="319">
        <f t="shared" si="774"/>
        <v>0</v>
      </c>
      <c r="AL655" s="320">
        <f t="shared" si="760"/>
        <v>4137.1616666666678</v>
      </c>
      <c r="AM655" s="309">
        <f t="shared" si="761"/>
        <v>0</v>
      </c>
      <c r="AN655" s="319">
        <f t="shared" si="767"/>
        <v>2728.0444030000008</v>
      </c>
      <c r="AO655" s="319">
        <f t="shared" si="768"/>
        <v>1409.1172636666672</v>
      </c>
      <c r="AP655" s="319">
        <f t="shared" si="762"/>
        <v>0</v>
      </c>
      <c r="AQ655" s="173">
        <f t="shared" si="754"/>
        <v>4137.1616666666678</v>
      </c>
      <c r="AR655" s="309">
        <f t="shared" si="763"/>
        <v>0</v>
      </c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 s="7"/>
      <c r="BH655" s="7"/>
      <c r="BI655" s="7"/>
      <c r="BJ655" s="7"/>
      <c r="BK655" s="7"/>
      <c r="BL655" s="7"/>
      <c r="BN655" s="74"/>
    </row>
    <row r="656" spans="1:66" s="16" customFormat="1" ht="12" customHeight="1" x14ac:dyDescent="0.25">
      <c r="A656" s="122">
        <v>19000562</v>
      </c>
      <c r="B656" s="87" t="str">
        <f t="shared" si="769"/>
        <v>19000562</v>
      </c>
      <c r="C656" s="74" t="s">
        <v>206</v>
      </c>
      <c r="D656" s="89" t="s">
        <v>1276</v>
      </c>
      <c r="E656" s="89"/>
      <c r="F656" s="74"/>
      <c r="G656" s="89"/>
      <c r="H656" s="75">
        <v>1785310.44</v>
      </c>
      <c r="I656" s="75">
        <v>1794064.13</v>
      </c>
      <c r="J656" s="75">
        <v>1802817.82</v>
      </c>
      <c r="K656" s="75">
        <v>1119982.3500000001</v>
      </c>
      <c r="L656" s="75">
        <v>1128736.04</v>
      </c>
      <c r="M656" s="75">
        <v>1137489.73</v>
      </c>
      <c r="N656" s="75">
        <v>1146243.42</v>
      </c>
      <c r="O656" s="75">
        <v>1154997.1100000001</v>
      </c>
      <c r="P656" s="75">
        <v>1163750.81</v>
      </c>
      <c r="Q656" s="75">
        <v>1169326.4099999999</v>
      </c>
      <c r="R656" s="75">
        <v>1177020.76</v>
      </c>
      <c r="S656" s="75">
        <v>1184715.1100000001</v>
      </c>
      <c r="T656" s="75">
        <v>1192409.45</v>
      </c>
      <c r="U656" s="75"/>
      <c r="V656" s="75">
        <f t="shared" si="755"/>
        <v>1289000.3029166667</v>
      </c>
      <c r="W656" s="81"/>
      <c r="X656" s="80"/>
      <c r="Y656" s="92">
        <f t="shared" si="778"/>
        <v>1192409.45</v>
      </c>
      <c r="Z656" s="319">
        <f t="shared" si="778"/>
        <v>0</v>
      </c>
      <c r="AA656" s="319">
        <f t="shared" si="778"/>
        <v>0</v>
      </c>
      <c r="AB656" s="320">
        <f t="shared" si="756"/>
        <v>0</v>
      </c>
      <c r="AC656" s="309">
        <f t="shared" si="757"/>
        <v>0</v>
      </c>
      <c r="AD656" s="319">
        <f t="shared" si="770"/>
        <v>0</v>
      </c>
      <c r="AE656" s="326">
        <f t="shared" si="765"/>
        <v>0</v>
      </c>
      <c r="AF656" s="320">
        <f t="shared" si="766"/>
        <v>0</v>
      </c>
      <c r="AG656" s="173">
        <f t="shared" si="758"/>
        <v>0</v>
      </c>
      <c r="AH656" s="309">
        <f t="shared" si="759"/>
        <v>0</v>
      </c>
      <c r="AI656" s="318">
        <f t="shared" si="774"/>
        <v>1289000.3029166667</v>
      </c>
      <c r="AJ656" s="319">
        <f t="shared" si="774"/>
        <v>0</v>
      </c>
      <c r="AK656" s="319">
        <f t="shared" si="774"/>
        <v>0</v>
      </c>
      <c r="AL656" s="320">
        <f t="shared" si="760"/>
        <v>0</v>
      </c>
      <c r="AM656" s="309">
        <f t="shared" si="761"/>
        <v>0</v>
      </c>
      <c r="AN656" s="319">
        <f t="shared" si="767"/>
        <v>0</v>
      </c>
      <c r="AO656" s="319">
        <f t="shared" si="768"/>
        <v>0</v>
      </c>
      <c r="AP656" s="319">
        <f t="shared" si="762"/>
        <v>0</v>
      </c>
      <c r="AQ656" s="173">
        <f t="shared" si="754"/>
        <v>0</v>
      </c>
      <c r="AR656" s="309">
        <f t="shared" si="763"/>
        <v>0</v>
      </c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 s="7"/>
      <c r="BH656" s="7"/>
      <c r="BI656" s="7"/>
      <c r="BJ656" s="7"/>
      <c r="BK656" s="7"/>
      <c r="BL656" s="7"/>
      <c r="BN656" s="74"/>
    </row>
    <row r="657" spans="1:66" s="16" customFormat="1" ht="12" customHeight="1" x14ac:dyDescent="0.25">
      <c r="A657" s="122">
        <v>19000572</v>
      </c>
      <c r="B657" s="87" t="str">
        <f t="shared" si="769"/>
        <v>19000572</v>
      </c>
      <c r="C657" s="74" t="s">
        <v>207</v>
      </c>
      <c r="D657" s="89" t="s">
        <v>1276</v>
      </c>
      <c r="E657" s="89"/>
      <c r="F657" s="74"/>
      <c r="G657" s="89"/>
      <c r="H657" s="75">
        <v>494856.96000000002</v>
      </c>
      <c r="I657" s="75">
        <v>495407.84</v>
      </c>
      <c r="J657" s="75">
        <v>495958.73</v>
      </c>
      <c r="K657" s="75">
        <v>333000.7</v>
      </c>
      <c r="L657" s="75">
        <v>333551.58</v>
      </c>
      <c r="M657" s="75">
        <v>334102.46000000002</v>
      </c>
      <c r="N657" s="75">
        <v>334653.34999999998</v>
      </c>
      <c r="O657" s="75">
        <v>337381.65</v>
      </c>
      <c r="P657" s="75">
        <v>340109.95</v>
      </c>
      <c r="Q657" s="75">
        <v>342838.26</v>
      </c>
      <c r="R657" s="75">
        <v>345566.56</v>
      </c>
      <c r="S657" s="75">
        <v>348294.86</v>
      </c>
      <c r="T657" s="75">
        <v>351023.17</v>
      </c>
      <c r="U657" s="75"/>
      <c r="V657" s="75">
        <f t="shared" si="755"/>
        <v>371983.83375000005</v>
      </c>
      <c r="W657" s="81"/>
      <c r="X657" s="80"/>
      <c r="Y657" s="92">
        <f t="shared" si="778"/>
        <v>351023.17</v>
      </c>
      <c r="Z657" s="319">
        <f t="shared" si="778"/>
        <v>0</v>
      </c>
      <c r="AA657" s="319">
        <f t="shared" si="778"/>
        <v>0</v>
      </c>
      <c r="AB657" s="320">
        <f t="shared" si="756"/>
        <v>0</v>
      </c>
      <c r="AC657" s="309">
        <f t="shared" si="757"/>
        <v>0</v>
      </c>
      <c r="AD657" s="319">
        <f t="shared" si="770"/>
        <v>0</v>
      </c>
      <c r="AE657" s="326">
        <f t="shared" si="765"/>
        <v>0</v>
      </c>
      <c r="AF657" s="320">
        <f t="shared" si="766"/>
        <v>0</v>
      </c>
      <c r="AG657" s="173">
        <f t="shared" si="758"/>
        <v>0</v>
      </c>
      <c r="AH657" s="309">
        <f t="shared" si="759"/>
        <v>0</v>
      </c>
      <c r="AI657" s="318">
        <f t="shared" ref="AI657:AK672" si="779">IF($D657=AI$5,$V657,0)</f>
        <v>371983.83375000005</v>
      </c>
      <c r="AJ657" s="319">
        <f t="shared" si="779"/>
        <v>0</v>
      </c>
      <c r="AK657" s="319">
        <f t="shared" si="779"/>
        <v>0</v>
      </c>
      <c r="AL657" s="320">
        <f t="shared" si="760"/>
        <v>0</v>
      </c>
      <c r="AM657" s="309">
        <f t="shared" si="761"/>
        <v>0</v>
      </c>
      <c r="AN657" s="319">
        <f t="shared" si="767"/>
        <v>0</v>
      </c>
      <c r="AO657" s="319">
        <f t="shared" si="768"/>
        <v>0</v>
      </c>
      <c r="AP657" s="319">
        <f t="shared" si="762"/>
        <v>0</v>
      </c>
      <c r="AQ657" s="173">
        <f t="shared" si="754"/>
        <v>0</v>
      </c>
      <c r="AR657" s="309">
        <f t="shared" si="763"/>
        <v>0</v>
      </c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 s="7"/>
      <c r="BH657" s="7"/>
      <c r="BI657" s="7"/>
      <c r="BJ657" s="7"/>
      <c r="BK657" s="7"/>
      <c r="BL657" s="7"/>
      <c r="BN657" s="74"/>
    </row>
    <row r="658" spans="1:66" s="16" customFormat="1" ht="12" customHeight="1" x14ac:dyDescent="0.25">
      <c r="A658" s="122">
        <v>19000573</v>
      </c>
      <c r="B658" s="87" t="str">
        <f t="shared" si="769"/>
        <v>19000573</v>
      </c>
      <c r="C658" s="74" t="s">
        <v>575</v>
      </c>
      <c r="D658" s="89" t="s">
        <v>1279</v>
      </c>
      <c r="E658" s="89"/>
      <c r="F658" s="74"/>
      <c r="G658" s="89"/>
      <c r="H658" s="75">
        <v>1177238.1000000001</v>
      </c>
      <c r="I658" s="75">
        <v>1135131.33</v>
      </c>
      <c r="J658" s="75">
        <v>997023.96</v>
      </c>
      <c r="K658" s="75">
        <v>887427.21</v>
      </c>
      <c r="L658" s="75">
        <v>845299.43</v>
      </c>
      <c r="M658" s="75">
        <v>1230598.99</v>
      </c>
      <c r="N658" s="75">
        <v>1202058.8600000001</v>
      </c>
      <c r="O658" s="75">
        <v>1177741.5900000001</v>
      </c>
      <c r="P658" s="75">
        <v>1153424.31</v>
      </c>
      <c r="Q658" s="75">
        <v>1129107.04</v>
      </c>
      <c r="R658" s="75">
        <v>1104789.77</v>
      </c>
      <c r="S658" s="75">
        <v>1080472.49</v>
      </c>
      <c r="T658" s="75">
        <v>1056155.1000000001</v>
      </c>
      <c r="U658" s="75"/>
      <c r="V658" s="75">
        <f t="shared" si="755"/>
        <v>1088314.2983333331</v>
      </c>
      <c r="W658" s="81" t="s">
        <v>203</v>
      </c>
      <c r="X658" s="81" t="s">
        <v>1080</v>
      </c>
      <c r="Y658" s="92">
        <f t="shared" si="778"/>
        <v>0</v>
      </c>
      <c r="Z658" s="319">
        <f t="shared" si="778"/>
        <v>0</v>
      </c>
      <c r="AA658" s="319">
        <f t="shared" si="778"/>
        <v>0</v>
      </c>
      <c r="AB658" s="320">
        <f t="shared" si="756"/>
        <v>1056155.1000000001</v>
      </c>
      <c r="AC658" s="309">
        <f t="shared" si="757"/>
        <v>0</v>
      </c>
      <c r="AD658" s="319">
        <f t="shared" si="770"/>
        <v>696428.67294000008</v>
      </c>
      <c r="AE658" s="326">
        <f t="shared" si="765"/>
        <v>359726.42706000007</v>
      </c>
      <c r="AF658" s="320">
        <f t="shared" si="766"/>
        <v>0</v>
      </c>
      <c r="AG658" s="173">
        <f t="shared" si="758"/>
        <v>1056155.1000000001</v>
      </c>
      <c r="AH658" s="309">
        <f t="shared" si="759"/>
        <v>0</v>
      </c>
      <c r="AI658" s="318">
        <f t="shared" si="779"/>
        <v>0</v>
      </c>
      <c r="AJ658" s="319">
        <f t="shared" si="779"/>
        <v>0</v>
      </c>
      <c r="AK658" s="319">
        <f t="shared" si="779"/>
        <v>0</v>
      </c>
      <c r="AL658" s="320">
        <f t="shared" si="760"/>
        <v>1088314.2983333331</v>
      </c>
      <c r="AM658" s="309">
        <f t="shared" si="761"/>
        <v>0</v>
      </c>
      <c r="AN658" s="319">
        <f t="shared" si="767"/>
        <v>717634.44832099986</v>
      </c>
      <c r="AO658" s="319">
        <f t="shared" si="768"/>
        <v>370679.85001233325</v>
      </c>
      <c r="AP658" s="319">
        <f t="shared" si="762"/>
        <v>0</v>
      </c>
      <c r="AQ658" s="173">
        <f t="shared" si="754"/>
        <v>1088314.2983333331</v>
      </c>
      <c r="AR658" s="309">
        <f t="shared" si="763"/>
        <v>0</v>
      </c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 s="7"/>
      <c r="BH658" s="7"/>
      <c r="BI658" s="7"/>
      <c r="BJ658" s="7"/>
      <c r="BK658" s="7"/>
      <c r="BL658" s="7"/>
      <c r="BN658" s="74"/>
    </row>
    <row r="659" spans="1:66" s="16" customFormat="1" ht="12" customHeight="1" x14ac:dyDescent="0.25">
      <c r="A659" s="126">
        <v>19000581</v>
      </c>
      <c r="B659" s="86" t="str">
        <f t="shared" si="769"/>
        <v>19000581</v>
      </c>
      <c r="C659" s="86" t="s">
        <v>54</v>
      </c>
      <c r="D659" s="89" t="s">
        <v>158</v>
      </c>
      <c r="E659" s="89"/>
      <c r="F659" s="86"/>
      <c r="G659" s="89"/>
      <c r="H659" s="75">
        <v>886126.9</v>
      </c>
      <c r="I659" s="75">
        <v>870644.24</v>
      </c>
      <c r="J659" s="75">
        <v>855161.58</v>
      </c>
      <c r="K659" s="75">
        <v>839678.92</v>
      </c>
      <c r="L659" s="75">
        <v>824196.25</v>
      </c>
      <c r="M659" s="75">
        <v>808713.59</v>
      </c>
      <c r="N659" s="75">
        <v>793230.93</v>
      </c>
      <c r="O659" s="75">
        <v>777748.27</v>
      </c>
      <c r="P659" s="75">
        <v>762265.61</v>
      </c>
      <c r="Q659" s="75">
        <v>746782.95</v>
      </c>
      <c r="R659" s="75">
        <v>731300.28</v>
      </c>
      <c r="S659" s="75">
        <v>715817.62</v>
      </c>
      <c r="T659" s="75">
        <v>700334.96</v>
      </c>
      <c r="U659" s="75"/>
      <c r="V659" s="75">
        <f t="shared" si="755"/>
        <v>793230.93083333329</v>
      </c>
      <c r="W659" s="81"/>
      <c r="X659" s="80"/>
      <c r="Y659" s="92">
        <f t="shared" si="778"/>
        <v>0</v>
      </c>
      <c r="Z659" s="319">
        <f t="shared" si="778"/>
        <v>0</v>
      </c>
      <c r="AA659" s="319">
        <f t="shared" si="778"/>
        <v>0</v>
      </c>
      <c r="AB659" s="320">
        <f t="shared" si="756"/>
        <v>700334.96</v>
      </c>
      <c r="AC659" s="309">
        <f t="shared" si="757"/>
        <v>0</v>
      </c>
      <c r="AD659" s="319">
        <f t="shared" si="770"/>
        <v>0</v>
      </c>
      <c r="AE659" s="326">
        <f t="shared" si="765"/>
        <v>0</v>
      </c>
      <c r="AF659" s="320">
        <f t="shared" si="766"/>
        <v>700334.96</v>
      </c>
      <c r="AG659" s="173">
        <f t="shared" si="758"/>
        <v>700334.96</v>
      </c>
      <c r="AH659" s="309">
        <f t="shared" si="759"/>
        <v>0</v>
      </c>
      <c r="AI659" s="318">
        <f t="shared" si="779"/>
        <v>0</v>
      </c>
      <c r="AJ659" s="319">
        <f t="shared" si="779"/>
        <v>0</v>
      </c>
      <c r="AK659" s="319">
        <f t="shared" si="779"/>
        <v>0</v>
      </c>
      <c r="AL659" s="320">
        <f t="shared" si="760"/>
        <v>793230.93083333329</v>
      </c>
      <c r="AM659" s="309">
        <f t="shared" si="761"/>
        <v>0</v>
      </c>
      <c r="AN659" s="319">
        <f t="shared" si="767"/>
        <v>0</v>
      </c>
      <c r="AO659" s="319">
        <f t="shared" si="768"/>
        <v>0</v>
      </c>
      <c r="AP659" s="319">
        <f t="shared" si="762"/>
        <v>793230.93083333329</v>
      </c>
      <c r="AQ659" s="173">
        <f t="shared" si="754"/>
        <v>793230.93083333329</v>
      </c>
      <c r="AR659" s="309">
        <f t="shared" si="763"/>
        <v>0</v>
      </c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 s="7"/>
      <c r="BH659" s="7"/>
      <c r="BI659" s="7"/>
      <c r="BJ659" s="7"/>
      <c r="BK659" s="7"/>
      <c r="BL659" s="7"/>
      <c r="BN659" s="74"/>
    </row>
    <row r="660" spans="1:66" s="16" customFormat="1" ht="12" customHeight="1" x14ac:dyDescent="0.25">
      <c r="A660" s="122">
        <v>19000592</v>
      </c>
      <c r="B660" s="87" t="str">
        <f t="shared" si="769"/>
        <v>19000592</v>
      </c>
      <c r="C660" s="74" t="s">
        <v>153</v>
      </c>
      <c r="D660" s="89" t="s">
        <v>866</v>
      </c>
      <c r="E660" s="89"/>
      <c r="F660" s="74"/>
      <c r="G660" s="89"/>
      <c r="H660" s="75">
        <v>388147.17</v>
      </c>
      <c r="I660" s="75">
        <v>395125.47</v>
      </c>
      <c r="J660" s="75">
        <v>402116.37</v>
      </c>
      <c r="K660" s="75">
        <v>330611.03999999998</v>
      </c>
      <c r="L660" s="75">
        <v>337434.78</v>
      </c>
      <c r="M660" s="75">
        <v>344270.7</v>
      </c>
      <c r="N660" s="75">
        <v>351367.02</v>
      </c>
      <c r="O660" s="75">
        <v>358909.59</v>
      </c>
      <c r="P660" s="75">
        <v>362453.97</v>
      </c>
      <c r="Q660" s="75">
        <v>365742.15</v>
      </c>
      <c r="R660" s="75">
        <v>370158.03</v>
      </c>
      <c r="S660" s="75">
        <v>375529.83</v>
      </c>
      <c r="T660" s="75">
        <v>381216.63</v>
      </c>
      <c r="U660" s="75"/>
      <c r="V660" s="75">
        <f t="shared" si="755"/>
        <v>364866.73749999999</v>
      </c>
      <c r="W660" s="267" t="s">
        <v>84</v>
      </c>
      <c r="X660" s="81" t="s">
        <v>534</v>
      </c>
      <c r="Y660" s="92">
        <f t="shared" si="778"/>
        <v>0</v>
      </c>
      <c r="Z660" s="319">
        <f t="shared" si="778"/>
        <v>0</v>
      </c>
      <c r="AA660" s="319">
        <f t="shared" si="778"/>
        <v>0</v>
      </c>
      <c r="AB660" s="320">
        <f t="shared" si="756"/>
        <v>381216.63</v>
      </c>
      <c r="AC660" s="309">
        <f t="shared" si="757"/>
        <v>0</v>
      </c>
      <c r="AD660" s="319">
        <f t="shared" si="770"/>
        <v>0</v>
      </c>
      <c r="AE660" s="326">
        <f t="shared" si="765"/>
        <v>381216.63</v>
      </c>
      <c r="AF660" s="320">
        <f t="shared" si="766"/>
        <v>0</v>
      </c>
      <c r="AG660" s="173">
        <f t="shared" si="758"/>
        <v>381216.63</v>
      </c>
      <c r="AH660" s="309">
        <f t="shared" si="759"/>
        <v>0</v>
      </c>
      <c r="AI660" s="318">
        <f t="shared" si="779"/>
        <v>0</v>
      </c>
      <c r="AJ660" s="319">
        <f t="shared" si="779"/>
        <v>0</v>
      </c>
      <c r="AK660" s="319">
        <f t="shared" si="779"/>
        <v>0</v>
      </c>
      <c r="AL660" s="320">
        <f t="shared" si="760"/>
        <v>364866.73749999999</v>
      </c>
      <c r="AM660" s="309">
        <f t="shared" si="761"/>
        <v>0</v>
      </c>
      <c r="AN660" s="319">
        <f t="shared" si="767"/>
        <v>0</v>
      </c>
      <c r="AO660" s="319">
        <f t="shared" si="768"/>
        <v>364866.73749999999</v>
      </c>
      <c r="AP660" s="319">
        <f t="shared" si="762"/>
        <v>0</v>
      </c>
      <c r="AQ660" s="173">
        <f t="shared" si="754"/>
        <v>364866.73749999999</v>
      </c>
      <c r="AR660" s="309">
        <f t="shared" si="763"/>
        <v>0</v>
      </c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 s="7"/>
      <c r="BH660" s="7"/>
      <c r="BI660" s="7"/>
      <c r="BJ660" s="7"/>
      <c r="BK660" s="7"/>
      <c r="BL660" s="7"/>
      <c r="BN660" s="74"/>
    </row>
    <row r="661" spans="1:66" s="16" customFormat="1" ht="12" customHeight="1" x14ac:dyDescent="0.25">
      <c r="A661" s="122">
        <v>19000601</v>
      </c>
      <c r="B661" s="87" t="str">
        <f t="shared" si="769"/>
        <v>19000601</v>
      </c>
      <c r="C661" s="74" t="s">
        <v>555</v>
      </c>
      <c r="D661" s="89" t="s">
        <v>158</v>
      </c>
      <c r="E661" s="89"/>
      <c r="F661" s="74"/>
      <c r="G661" s="89"/>
      <c r="H661" s="75">
        <v>55973735.68</v>
      </c>
      <c r="I661" s="75">
        <v>54286051.68</v>
      </c>
      <c r="J661" s="75">
        <v>53687692.68</v>
      </c>
      <c r="K661" s="75">
        <v>53534246.07</v>
      </c>
      <c r="L661" s="75">
        <v>51101732.07</v>
      </c>
      <c r="M661" s="75">
        <v>41538164.07</v>
      </c>
      <c r="N661" s="75">
        <v>35994092.07</v>
      </c>
      <c r="O661" s="75">
        <v>24243598.07</v>
      </c>
      <c r="P661" s="75">
        <v>8923007.0700000003</v>
      </c>
      <c r="Q661" s="75">
        <v>303393.07</v>
      </c>
      <c r="R661" s="75">
        <v>0</v>
      </c>
      <c r="S661" s="75">
        <v>0</v>
      </c>
      <c r="T661" s="75">
        <v>0</v>
      </c>
      <c r="U661" s="75"/>
      <c r="V661" s="75">
        <f t="shared" si="755"/>
        <v>29299903.724166662</v>
      </c>
      <c r="W661" s="268"/>
      <c r="X661" s="84"/>
      <c r="Y661" s="92">
        <f t="shared" si="778"/>
        <v>0</v>
      </c>
      <c r="Z661" s="319">
        <f t="shared" si="778"/>
        <v>0</v>
      </c>
      <c r="AA661" s="319">
        <f t="shared" si="778"/>
        <v>0</v>
      </c>
      <c r="AB661" s="320">
        <f t="shared" si="756"/>
        <v>0</v>
      </c>
      <c r="AC661" s="309">
        <f t="shared" si="757"/>
        <v>0</v>
      </c>
      <c r="AD661" s="319">
        <f t="shared" si="770"/>
        <v>0</v>
      </c>
      <c r="AE661" s="326">
        <f t="shared" si="765"/>
        <v>0</v>
      </c>
      <c r="AF661" s="320">
        <f t="shared" si="766"/>
        <v>0</v>
      </c>
      <c r="AG661" s="173">
        <f t="shared" si="758"/>
        <v>0</v>
      </c>
      <c r="AH661" s="309">
        <f t="shared" si="759"/>
        <v>0</v>
      </c>
      <c r="AI661" s="318">
        <f t="shared" si="779"/>
        <v>0</v>
      </c>
      <c r="AJ661" s="319">
        <f t="shared" si="779"/>
        <v>0</v>
      </c>
      <c r="AK661" s="319">
        <f t="shared" si="779"/>
        <v>0</v>
      </c>
      <c r="AL661" s="320">
        <f t="shared" si="760"/>
        <v>29299903.724166662</v>
      </c>
      <c r="AM661" s="309">
        <f t="shared" si="761"/>
        <v>0</v>
      </c>
      <c r="AN661" s="319">
        <f t="shared" si="767"/>
        <v>0</v>
      </c>
      <c r="AO661" s="319">
        <f t="shared" si="768"/>
        <v>0</v>
      </c>
      <c r="AP661" s="319">
        <f t="shared" si="762"/>
        <v>29299903.724166662</v>
      </c>
      <c r="AQ661" s="173">
        <f t="shared" si="754"/>
        <v>29299903.724166662</v>
      </c>
      <c r="AR661" s="309">
        <f t="shared" si="763"/>
        <v>0</v>
      </c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 s="7"/>
      <c r="BH661" s="7"/>
      <c r="BI661" s="7"/>
      <c r="BJ661" s="7"/>
      <c r="BK661" s="7"/>
      <c r="BL661" s="7"/>
      <c r="BN661" s="74"/>
    </row>
    <row r="662" spans="1:66" s="16" customFormat="1" ht="12" customHeight="1" x14ac:dyDescent="0.25">
      <c r="A662" s="122">
        <v>19000641</v>
      </c>
      <c r="B662" s="87" t="str">
        <f t="shared" si="769"/>
        <v>19000641</v>
      </c>
      <c r="C662" s="74" t="s">
        <v>562</v>
      </c>
      <c r="D662" s="89" t="s">
        <v>158</v>
      </c>
      <c r="E662" s="89"/>
      <c r="F662" s="74"/>
      <c r="G662" s="89"/>
      <c r="H662" s="75">
        <v>249322.25</v>
      </c>
      <c r="I662" s="75">
        <v>251566.61</v>
      </c>
      <c r="J662" s="75">
        <v>267890.56</v>
      </c>
      <c r="K662" s="75">
        <v>99801.15</v>
      </c>
      <c r="L662" s="75">
        <v>150739.60999999999</v>
      </c>
      <c r="M662" s="75">
        <v>153578.78</v>
      </c>
      <c r="N662" s="75">
        <v>125458.12</v>
      </c>
      <c r="O662" s="75">
        <v>11586.39</v>
      </c>
      <c r="P662" s="75">
        <v>35199.519999999997</v>
      </c>
      <c r="Q662" s="75">
        <v>63364.26</v>
      </c>
      <c r="R662" s="75">
        <v>61997.67</v>
      </c>
      <c r="S662" s="75">
        <v>73155.539999999994</v>
      </c>
      <c r="T662" s="75">
        <v>78094.490000000005</v>
      </c>
      <c r="U662" s="75"/>
      <c r="V662" s="75">
        <f t="shared" si="755"/>
        <v>121503.88166666667</v>
      </c>
      <c r="W662" s="108"/>
      <c r="X662" s="84"/>
      <c r="Y662" s="92">
        <f t="shared" si="778"/>
        <v>0</v>
      </c>
      <c r="Z662" s="319">
        <f t="shared" si="778"/>
        <v>0</v>
      </c>
      <c r="AA662" s="319">
        <f t="shared" si="778"/>
        <v>0</v>
      </c>
      <c r="AB662" s="320">
        <f t="shared" si="756"/>
        <v>78094.490000000005</v>
      </c>
      <c r="AC662" s="309">
        <f t="shared" si="757"/>
        <v>0</v>
      </c>
      <c r="AD662" s="319">
        <f t="shared" si="770"/>
        <v>0</v>
      </c>
      <c r="AE662" s="326">
        <f t="shared" si="765"/>
        <v>0</v>
      </c>
      <c r="AF662" s="320">
        <f t="shared" si="766"/>
        <v>78094.490000000005</v>
      </c>
      <c r="AG662" s="173">
        <f t="shared" si="758"/>
        <v>78094.490000000005</v>
      </c>
      <c r="AH662" s="309">
        <f t="shared" si="759"/>
        <v>0</v>
      </c>
      <c r="AI662" s="318">
        <f t="shared" si="779"/>
        <v>0</v>
      </c>
      <c r="AJ662" s="319">
        <f t="shared" si="779"/>
        <v>0</v>
      </c>
      <c r="AK662" s="319">
        <f t="shared" si="779"/>
        <v>0</v>
      </c>
      <c r="AL662" s="320">
        <f t="shared" si="760"/>
        <v>121503.88166666667</v>
      </c>
      <c r="AM662" s="309">
        <f t="shared" si="761"/>
        <v>0</v>
      </c>
      <c r="AN662" s="319">
        <f t="shared" si="767"/>
        <v>0</v>
      </c>
      <c r="AO662" s="319">
        <f t="shared" si="768"/>
        <v>0</v>
      </c>
      <c r="AP662" s="319">
        <f t="shared" si="762"/>
        <v>121503.88166666667</v>
      </c>
      <c r="AQ662" s="173">
        <f t="shared" si="754"/>
        <v>121503.88166666667</v>
      </c>
      <c r="AR662" s="309">
        <f t="shared" si="763"/>
        <v>0</v>
      </c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 s="7"/>
      <c r="BH662" s="7"/>
      <c r="BI662" s="7"/>
      <c r="BJ662" s="7"/>
      <c r="BK662" s="7"/>
      <c r="BL662" s="7"/>
      <c r="BN662" s="74"/>
    </row>
    <row r="663" spans="1:66" s="16" customFormat="1" ht="12" customHeight="1" x14ac:dyDescent="0.25">
      <c r="A663" s="122">
        <v>19000671</v>
      </c>
      <c r="B663" s="87" t="str">
        <f t="shared" si="769"/>
        <v>19000671</v>
      </c>
      <c r="C663" s="74" t="s">
        <v>564</v>
      </c>
      <c r="D663" s="89" t="s">
        <v>158</v>
      </c>
      <c r="E663" s="89"/>
      <c r="F663" s="74"/>
      <c r="G663" s="89"/>
      <c r="H663" s="75">
        <v>14879093.5</v>
      </c>
      <c r="I663" s="75">
        <v>14430468.609999999</v>
      </c>
      <c r="J663" s="75">
        <v>14271411.25</v>
      </c>
      <c r="K663" s="75">
        <v>14230621.689999999</v>
      </c>
      <c r="L663" s="75">
        <v>13584003.970000001</v>
      </c>
      <c r="M663" s="75">
        <v>11041789.539999999</v>
      </c>
      <c r="N663" s="75">
        <v>9568049.0199999996</v>
      </c>
      <c r="O663" s="75">
        <v>6444499.9900000002</v>
      </c>
      <c r="P663" s="75">
        <v>2371937.86</v>
      </c>
      <c r="Q663" s="75">
        <v>80648.02</v>
      </c>
      <c r="R663" s="75">
        <v>0</v>
      </c>
      <c r="S663" s="75">
        <v>0</v>
      </c>
      <c r="T663" s="75">
        <v>0</v>
      </c>
      <c r="U663" s="75"/>
      <c r="V663" s="75">
        <f t="shared" si="755"/>
        <v>7788581.3916666657</v>
      </c>
      <c r="W663" s="108"/>
      <c r="X663" s="84"/>
      <c r="Y663" s="92">
        <f t="shared" si="778"/>
        <v>0</v>
      </c>
      <c r="Z663" s="319">
        <f t="shared" si="778"/>
        <v>0</v>
      </c>
      <c r="AA663" s="319">
        <f t="shared" si="778"/>
        <v>0</v>
      </c>
      <c r="AB663" s="320">
        <f t="shared" si="756"/>
        <v>0</v>
      </c>
      <c r="AC663" s="309">
        <f t="shared" si="757"/>
        <v>0</v>
      </c>
      <c r="AD663" s="319">
        <f t="shared" si="770"/>
        <v>0</v>
      </c>
      <c r="AE663" s="326">
        <f t="shared" si="765"/>
        <v>0</v>
      </c>
      <c r="AF663" s="320">
        <f t="shared" si="766"/>
        <v>0</v>
      </c>
      <c r="AG663" s="173">
        <f t="shared" si="758"/>
        <v>0</v>
      </c>
      <c r="AH663" s="309">
        <f t="shared" si="759"/>
        <v>0</v>
      </c>
      <c r="AI663" s="318">
        <f t="shared" si="779"/>
        <v>0</v>
      </c>
      <c r="AJ663" s="319">
        <f t="shared" si="779"/>
        <v>0</v>
      </c>
      <c r="AK663" s="319">
        <f t="shared" si="779"/>
        <v>0</v>
      </c>
      <c r="AL663" s="320">
        <f t="shared" si="760"/>
        <v>7788581.3916666657</v>
      </c>
      <c r="AM663" s="309">
        <f t="shared" si="761"/>
        <v>0</v>
      </c>
      <c r="AN663" s="319">
        <f t="shared" si="767"/>
        <v>0</v>
      </c>
      <c r="AO663" s="319">
        <f t="shared" si="768"/>
        <v>0</v>
      </c>
      <c r="AP663" s="319">
        <f t="shared" si="762"/>
        <v>7788581.3916666657</v>
      </c>
      <c r="AQ663" s="173">
        <f t="shared" si="754"/>
        <v>7788581.3916666657</v>
      </c>
      <c r="AR663" s="309">
        <f t="shared" si="763"/>
        <v>0</v>
      </c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 s="7"/>
      <c r="BH663" s="7"/>
      <c r="BI663" s="7"/>
      <c r="BJ663" s="7"/>
      <c r="BK663" s="7"/>
      <c r="BL663" s="7"/>
      <c r="BN663" s="74"/>
    </row>
    <row r="664" spans="1:66" s="16" customFormat="1" ht="12" customHeight="1" x14ac:dyDescent="0.25">
      <c r="A664" s="122">
        <v>19000691</v>
      </c>
      <c r="B664" s="87" t="str">
        <f t="shared" si="769"/>
        <v>19000691</v>
      </c>
      <c r="C664" s="74" t="s">
        <v>659</v>
      </c>
      <c r="D664" s="89" t="s">
        <v>1276</v>
      </c>
      <c r="E664" s="89"/>
      <c r="F664" s="74"/>
      <c r="G664" s="89"/>
      <c r="H664" s="75">
        <v>127750</v>
      </c>
      <c r="I664" s="75">
        <v>127750</v>
      </c>
      <c r="J664" s="75">
        <v>127750</v>
      </c>
      <c r="K664" s="75">
        <v>108150</v>
      </c>
      <c r="L664" s="75">
        <v>108150</v>
      </c>
      <c r="M664" s="75">
        <v>108150</v>
      </c>
      <c r="N664" s="75">
        <v>108150</v>
      </c>
      <c r="O664" s="75">
        <v>108150</v>
      </c>
      <c r="P664" s="75">
        <v>108150</v>
      </c>
      <c r="Q664" s="75">
        <v>108150</v>
      </c>
      <c r="R664" s="75">
        <v>318150</v>
      </c>
      <c r="S664" s="75">
        <v>318150</v>
      </c>
      <c r="T664" s="75">
        <v>318150</v>
      </c>
      <c r="U664" s="75"/>
      <c r="V664" s="75">
        <f t="shared" si="755"/>
        <v>155983.33333333334</v>
      </c>
      <c r="W664" s="81"/>
      <c r="X664" s="80"/>
      <c r="Y664" s="92">
        <f t="shared" si="778"/>
        <v>318150</v>
      </c>
      <c r="Z664" s="319">
        <f t="shared" si="778"/>
        <v>0</v>
      </c>
      <c r="AA664" s="319">
        <f t="shared" si="778"/>
        <v>0</v>
      </c>
      <c r="AB664" s="320">
        <f t="shared" si="756"/>
        <v>0</v>
      </c>
      <c r="AC664" s="309">
        <f t="shared" si="757"/>
        <v>0</v>
      </c>
      <c r="AD664" s="319">
        <f t="shared" si="770"/>
        <v>0</v>
      </c>
      <c r="AE664" s="326">
        <f t="shared" si="765"/>
        <v>0</v>
      </c>
      <c r="AF664" s="320">
        <f t="shared" si="766"/>
        <v>0</v>
      </c>
      <c r="AG664" s="173">
        <f t="shared" si="758"/>
        <v>0</v>
      </c>
      <c r="AH664" s="309">
        <f t="shared" si="759"/>
        <v>0</v>
      </c>
      <c r="AI664" s="318">
        <f t="shared" si="779"/>
        <v>155983.33333333334</v>
      </c>
      <c r="AJ664" s="319">
        <f t="shared" si="779"/>
        <v>0</v>
      </c>
      <c r="AK664" s="319">
        <f t="shared" si="779"/>
        <v>0</v>
      </c>
      <c r="AL664" s="320">
        <f t="shared" si="760"/>
        <v>0</v>
      </c>
      <c r="AM664" s="309">
        <f t="shared" si="761"/>
        <v>0</v>
      </c>
      <c r="AN664" s="319">
        <f t="shared" si="767"/>
        <v>0</v>
      </c>
      <c r="AO664" s="319">
        <f t="shared" si="768"/>
        <v>0</v>
      </c>
      <c r="AP664" s="319">
        <f t="shared" si="762"/>
        <v>0</v>
      </c>
      <c r="AQ664" s="173">
        <f t="shared" si="754"/>
        <v>0</v>
      </c>
      <c r="AR664" s="309">
        <f t="shared" si="763"/>
        <v>0</v>
      </c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 s="7"/>
      <c r="BH664" s="7"/>
      <c r="BI664" s="7"/>
      <c r="BJ664" s="7"/>
      <c r="BK664" s="7"/>
      <c r="BL664" s="7"/>
      <c r="BN664" s="74"/>
    </row>
    <row r="665" spans="1:66" s="16" customFormat="1" ht="12" customHeight="1" x14ac:dyDescent="0.25">
      <c r="A665" s="122">
        <v>19000692</v>
      </c>
      <c r="B665" s="87" t="str">
        <f t="shared" si="769"/>
        <v>19000692</v>
      </c>
      <c r="C665" s="74" t="s">
        <v>658</v>
      </c>
      <c r="D665" s="89" t="s">
        <v>1276</v>
      </c>
      <c r="E665" s="89"/>
      <c r="F665" s="74"/>
      <c r="G665" s="89"/>
      <c r="H665" s="75">
        <v>314650</v>
      </c>
      <c r="I665" s="75">
        <v>314650</v>
      </c>
      <c r="J665" s="75">
        <v>314650</v>
      </c>
      <c r="K665" s="75">
        <v>11550</v>
      </c>
      <c r="L665" s="75">
        <v>11550</v>
      </c>
      <c r="M665" s="75">
        <v>11550</v>
      </c>
      <c r="N665" s="75">
        <v>43050</v>
      </c>
      <c r="O665" s="75">
        <v>43050</v>
      </c>
      <c r="P665" s="75">
        <v>43050</v>
      </c>
      <c r="Q665" s="75">
        <v>43050</v>
      </c>
      <c r="R665" s="75">
        <v>43050</v>
      </c>
      <c r="S665" s="75">
        <v>24150</v>
      </c>
      <c r="T665" s="75">
        <v>43050</v>
      </c>
      <c r="U665" s="75"/>
      <c r="V665" s="75">
        <f t="shared" si="755"/>
        <v>90183.333333333328</v>
      </c>
      <c r="W665" s="81"/>
      <c r="X665" s="80"/>
      <c r="Y665" s="92">
        <f t="shared" si="778"/>
        <v>43050</v>
      </c>
      <c r="Z665" s="319">
        <f t="shared" si="778"/>
        <v>0</v>
      </c>
      <c r="AA665" s="319">
        <f t="shared" si="778"/>
        <v>0</v>
      </c>
      <c r="AB665" s="320">
        <f t="shared" si="756"/>
        <v>0</v>
      </c>
      <c r="AC665" s="309">
        <f t="shared" si="757"/>
        <v>0</v>
      </c>
      <c r="AD665" s="319">
        <f t="shared" si="770"/>
        <v>0</v>
      </c>
      <c r="AE665" s="326">
        <f t="shared" si="765"/>
        <v>0</v>
      </c>
      <c r="AF665" s="320">
        <f t="shared" si="766"/>
        <v>0</v>
      </c>
      <c r="AG665" s="173">
        <f t="shared" si="758"/>
        <v>0</v>
      </c>
      <c r="AH665" s="309">
        <f t="shared" si="759"/>
        <v>0</v>
      </c>
      <c r="AI665" s="318">
        <f t="shared" si="779"/>
        <v>90183.333333333328</v>
      </c>
      <c r="AJ665" s="319">
        <f t="shared" si="779"/>
        <v>0</v>
      </c>
      <c r="AK665" s="319">
        <f t="shared" si="779"/>
        <v>0</v>
      </c>
      <c r="AL665" s="320">
        <f t="shared" si="760"/>
        <v>0</v>
      </c>
      <c r="AM665" s="309">
        <f t="shared" si="761"/>
        <v>0</v>
      </c>
      <c r="AN665" s="319">
        <f t="shared" si="767"/>
        <v>0</v>
      </c>
      <c r="AO665" s="319">
        <f t="shared" si="768"/>
        <v>0</v>
      </c>
      <c r="AP665" s="319">
        <f t="shared" si="762"/>
        <v>0</v>
      </c>
      <c r="AQ665" s="173">
        <f t="shared" si="754"/>
        <v>0</v>
      </c>
      <c r="AR665" s="309">
        <f t="shared" si="763"/>
        <v>0</v>
      </c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 s="7"/>
      <c r="BH665" s="7"/>
      <c r="BI665" s="7"/>
      <c r="BJ665" s="7"/>
      <c r="BK665" s="7"/>
      <c r="BL665" s="7"/>
      <c r="BN665" s="74"/>
    </row>
    <row r="666" spans="1:66" s="16" customFormat="1" ht="12" customHeight="1" x14ac:dyDescent="0.25">
      <c r="A666" s="122">
        <v>19000711</v>
      </c>
      <c r="B666" s="87" t="str">
        <f t="shared" si="769"/>
        <v>19000711</v>
      </c>
      <c r="C666" s="74" t="s">
        <v>538</v>
      </c>
      <c r="D666" s="89" t="s">
        <v>865</v>
      </c>
      <c r="E666" s="89"/>
      <c r="F666" s="74"/>
      <c r="G666" s="89"/>
      <c r="H666" s="75">
        <v>62723.07</v>
      </c>
      <c r="I666" s="75">
        <v>62723.07</v>
      </c>
      <c r="J666" s="75">
        <v>62723.07</v>
      </c>
      <c r="K666" s="75">
        <v>7.0000000000000007E-2</v>
      </c>
      <c r="L666" s="75">
        <v>7.0000000000000007E-2</v>
      </c>
      <c r="M666" s="75">
        <v>7.0000000000000007E-2</v>
      </c>
      <c r="N666" s="75">
        <v>0</v>
      </c>
      <c r="O666" s="75">
        <v>0</v>
      </c>
      <c r="P666" s="75">
        <v>0</v>
      </c>
      <c r="Q666" s="75">
        <v>0</v>
      </c>
      <c r="R666" s="75">
        <v>0</v>
      </c>
      <c r="S666" s="75">
        <v>0</v>
      </c>
      <c r="T666" s="75">
        <v>0</v>
      </c>
      <c r="U666" s="75"/>
      <c r="V666" s="75">
        <f t="shared" si="755"/>
        <v>13067.323750000001</v>
      </c>
      <c r="W666" s="81" t="s">
        <v>539</v>
      </c>
      <c r="X666" s="80"/>
      <c r="Y666" s="92">
        <f t="shared" si="778"/>
        <v>0</v>
      </c>
      <c r="Z666" s="319">
        <f t="shared" si="778"/>
        <v>0</v>
      </c>
      <c r="AA666" s="319">
        <f t="shared" si="778"/>
        <v>0</v>
      </c>
      <c r="AB666" s="320">
        <f t="shared" si="756"/>
        <v>0</v>
      </c>
      <c r="AC666" s="309">
        <f t="shared" si="757"/>
        <v>0</v>
      </c>
      <c r="AD666" s="319">
        <f t="shared" si="770"/>
        <v>0</v>
      </c>
      <c r="AE666" s="326">
        <f t="shared" si="765"/>
        <v>0</v>
      </c>
      <c r="AF666" s="320">
        <f t="shared" si="766"/>
        <v>0</v>
      </c>
      <c r="AG666" s="173">
        <f t="shared" si="758"/>
        <v>0</v>
      </c>
      <c r="AH666" s="309">
        <f t="shared" si="759"/>
        <v>0</v>
      </c>
      <c r="AI666" s="318">
        <f t="shared" si="779"/>
        <v>0</v>
      </c>
      <c r="AJ666" s="319">
        <f t="shared" si="779"/>
        <v>0</v>
      </c>
      <c r="AK666" s="319">
        <f t="shared" si="779"/>
        <v>0</v>
      </c>
      <c r="AL666" s="320">
        <f t="shared" si="760"/>
        <v>13067.323750000001</v>
      </c>
      <c r="AM666" s="309">
        <f t="shared" si="761"/>
        <v>0</v>
      </c>
      <c r="AN666" s="319">
        <f t="shared" si="767"/>
        <v>13067.323750000001</v>
      </c>
      <c r="AO666" s="319">
        <f t="shared" si="768"/>
        <v>0</v>
      </c>
      <c r="AP666" s="319">
        <f t="shared" si="762"/>
        <v>0</v>
      </c>
      <c r="AQ666" s="173">
        <f t="shared" si="754"/>
        <v>13067.323750000001</v>
      </c>
      <c r="AR666" s="309">
        <f t="shared" si="763"/>
        <v>0</v>
      </c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 s="7"/>
      <c r="BH666" s="7"/>
      <c r="BI666" s="7"/>
      <c r="BJ666" s="7"/>
      <c r="BK666" s="7"/>
      <c r="BL666" s="7"/>
      <c r="BN666" s="74"/>
    </row>
    <row r="667" spans="1:66" s="16" customFormat="1" ht="12" customHeight="1" x14ac:dyDescent="0.25">
      <c r="A667" s="122">
        <v>19000721</v>
      </c>
      <c r="B667" s="87" t="str">
        <f t="shared" si="769"/>
        <v>19000721</v>
      </c>
      <c r="C667" s="74" t="s">
        <v>566</v>
      </c>
      <c r="D667" s="89" t="s">
        <v>1276</v>
      </c>
      <c r="E667" s="89"/>
      <c r="F667" s="74"/>
      <c r="G667" s="89"/>
      <c r="H667" s="75">
        <v>1847.1</v>
      </c>
      <c r="I667" s="75">
        <v>1847.1</v>
      </c>
      <c r="J667" s="75">
        <v>1847.1</v>
      </c>
      <c r="K667" s="75">
        <v>-2500.9</v>
      </c>
      <c r="L667" s="75">
        <v>-2500.9</v>
      </c>
      <c r="M667" s="75">
        <v>-2500.9</v>
      </c>
      <c r="N667" s="75">
        <v>-2500.9</v>
      </c>
      <c r="O667" s="75">
        <v>-2500.9</v>
      </c>
      <c r="P667" s="75">
        <v>-2500.9</v>
      </c>
      <c r="Q667" s="75">
        <v>-2500.9</v>
      </c>
      <c r="R667" s="75">
        <v>-2500.9</v>
      </c>
      <c r="S667" s="75">
        <v>-2500.9</v>
      </c>
      <c r="T667" s="75">
        <v>-2500.9</v>
      </c>
      <c r="U667" s="75"/>
      <c r="V667" s="75">
        <f t="shared" si="755"/>
        <v>-1595.0666666666668</v>
      </c>
      <c r="W667" s="81"/>
      <c r="X667" s="80"/>
      <c r="Y667" s="92">
        <f t="shared" si="778"/>
        <v>-2500.9</v>
      </c>
      <c r="Z667" s="319">
        <f t="shared" si="778"/>
        <v>0</v>
      </c>
      <c r="AA667" s="319">
        <f t="shared" si="778"/>
        <v>0</v>
      </c>
      <c r="AB667" s="320">
        <f t="shared" si="756"/>
        <v>0</v>
      </c>
      <c r="AC667" s="309">
        <f t="shared" si="757"/>
        <v>0</v>
      </c>
      <c r="AD667" s="319">
        <f t="shared" si="770"/>
        <v>0</v>
      </c>
      <c r="AE667" s="326">
        <f t="shared" si="765"/>
        <v>0</v>
      </c>
      <c r="AF667" s="320">
        <f t="shared" si="766"/>
        <v>0</v>
      </c>
      <c r="AG667" s="173">
        <f t="shared" si="758"/>
        <v>0</v>
      </c>
      <c r="AH667" s="309">
        <f t="shared" si="759"/>
        <v>0</v>
      </c>
      <c r="AI667" s="318">
        <f t="shared" si="779"/>
        <v>-1595.0666666666668</v>
      </c>
      <c r="AJ667" s="319">
        <f t="shared" si="779"/>
        <v>0</v>
      </c>
      <c r="AK667" s="319">
        <f t="shared" si="779"/>
        <v>0</v>
      </c>
      <c r="AL667" s="320">
        <f t="shared" si="760"/>
        <v>0</v>
      </c>
      <c r="AM667" s="309">
        <f t="shared" si="761"/>
        <v>0</v>
      </c>
      <c r="AN667" s="319">
        <f t="shared" si="767"/>
        <v>0</v>
      </c>
      <c r="AO667" s="319">
        <f t="shared" si="768"/>
        <v>0</v>
      </c>
      <c r="AP667" s="319">
        <f t="shared" si="762"/>
        <v>0</v>
      </c>
      <c r="AQ667" s="173">
        <f t="shared" si="754"/>
        <v>0</v>
      </c>
      <c r="AR667" s="309">
        <f t="shared" si="763"/>
        <v>0</v>
      </c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 s="7"/>
      <c r="BH667" s="7"/>
      <c r="BI667" s="7"/>
      <c r="BJ667" s="7"/>
      <c r="BK667" s="7"/>
      <c r="BL667" s="7"/>
      <c r="BN667" s="74"/>
    </row>
    <row r="668" spans="1:66" s="16" customFormat="1" ht="12" customHeight="1" x14ac:dyDescent="0.25">
      <c r="A668" s="122">
        <v>19000751</v>
      </c>
      <c r="B668" s="87" t="str">
        <f t="shared" si="769"/>
        <v>19000751</v>
      </c>
      <c r="C668" s="74" t="s">
        <v>610</v>
      </c>
      <c r="D668" s="89" t="s">
        <v>1276</v>
      </c>
      <c r="E668" s="89"/>
      <c r="F668" s="74"/>
      <c r="G668" s="89"/>
      <c r="H668" s="75">
        <v>478869.3</v>
      </c>
      <c r="I668" s="75">
        <v>460912.41</v>
      </c>
      <c r="J668" s="75">
        <v>442955.52000000002</v>
      </c>
      <c r="K668" s="75">
        <v>17968.63</v>
      </c>
      <c r="L668" s="75">
        <v>0.4</v>
      </c>
      <c r="M668" s="75">
        <v>0.4</v>
      </c>
      <c r="N668" s="75">
        <v>0.4</v>
      </c>
      <c r="O668" s="75">
        <v>0.4</v>
      </c>
      <c r="P668" s="75">
        <v>0.4</v>
      </c>
      <c r="Q668" s="75">
        <v>0.4</v>
      </c>
      <c r="R668" s="75">
        <v>0.4</v>
      </c>
      <c r="S668" s="75">
        <v>0.4</v>
      </c>
      <c r="T668" s="75">
        <v>0.4</v>
      </c>
      <c r="U668" s="75"/>
      <c r="V668" s="75">
        <f t="shared" si="755"/>
        <v>96772.88416666667</v>
      </c>
      <c r="W668" s="81"/>
      <c r="X668" s="80"/>
      <c r="Y668" s="92">
        <f t="shared" ref="Y668:AA680" si="780">IF($D668=Y$5,$T668,0)</f>
        <v>0.4</v>
      </c>
      <c r="Z668" s="319">
        <f t="shared" si="780"/>
        <v>0</v>
      </c>
      <c r="AA668" s="319">
        <f t="shared" si="780"/>
        <v>0</v>
      </c>
      <c r="AB668" s="320">
        <f t="shared" si="756"/>
        <v>0</v>
      </c>
      <c r="AC668" s="309">
        <f t="shared" si="757"/>
        <v>0</v>
      </c>
      <c r="AD668" s="319">
        <f t="shared" si="770"/>
        <v>0</v>
      </c>
      <c r="AE668" s="326">
        <f t="shared" si="765"/>
        <v>0</v>
      </c>
      <c r="AF668" s="320">
        <f t="shared" si="766"/>
        <v>0</v>
      </c>
      <c r="AG668" s="173">
        <f t="shared" si="758"/>
        <v>0</v>
      </c>
      <c r="AH668" s="309">
        <f t="shared" si="759"/>
        <v>0</v>
      </c>
      <c r="AI668" s="318">
        <f t="shared" si="779"/>
        <v>96772.88416666667</v>
      </c>
      <c r="AJ668" s="319">
        <f t="shared" si="779"/>
        <v>0</v>
      </c>
      <c r="AK668" s="319">
        <f t="shared" si="779"/>
        <v>0</v>
      </c>
      <c r="AL668" s="320">
        <f t="shared" si="760"/>
        <v>0</v>
      </c>
      <c r="AM668" s="309">
        <f t="shared" si="761"/>
        <v>0</v>
      </c>
      <c r="AN668" s="319">
        <f t="shared" si="767"/>
        <v>0</v>
      </c>
      <c r="AO668" s="319">
        <f t="shared" si="768"/>
        <v>0</v>
      </c>
      <c r="AP668" s="319">
        <f t="shared" si="762"/>
        <v>0</v>
      </c>
      <c r="AQ668" s="173">
        <f t="shared" si="754"/>
        <v>0</v>
      </c>
      <c r="AR668" s="309">
        <f t="shared" si="763"/>
        <v>0</v>
      </c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 s="7"/>
      <c r="BH668" s="7"/>
      <c r="BI668" s="7"/>
      <c r="BJ668" s="7"/>
      <c r="BK668" s="7"/>
      <c r="BL668" s="7"/>
      <c r="BN668" s="74"/>
    </row>
    <row r="669" spans="1:66" s="16" customFormat="1" ht="12" customHeight="1" x14ac:dyDescent="0.25">
      <c r="A669" s="122">
        <v>19000752</v>
      </c>
      <c r="B669" s="87" t="str">
        <f t="shared" si="769"/>
        <v>19000752</v>
      </c>
      <c r="C669" s="74" t="s">
        <v>613</v>
      </c>
      <c r="D669" s="89" t="s">
        <v>1276</v>
      </c>
      <c r="E669" s="89"/>
      <c r="F669" s="74"/>
      <c r="G669" s="89"/>
      <c r="H669" s="75">
        <v>256130.7</v>
      </c>
      <c r="I669" s="75">
        <v>246525.09</v>
      </c>
      <c r="J669" s="75">
        <v>236919.48</v>
      </c>
      <c r="K669" s="75">
        <v>9593.8700000000008</v>
      </c>
      <c r="L669" s="75">
        <v>-0.4</v>
      </c>
      <c r="M669" s="75">
        <v>-0.4</v>
      </c>
      <c r="N669" s="75">
        <v>-0.4</v>
      </c>
      <c r="O669" s="75">
        <v>-0.4</v>
      </c>
      <c r="P669" s="75">
        <v>-0.4</v>
      </c>
      <c r="Q669" s="75">
        <v>-0.4</v>
      </c>
      <c r="R669" s="75">
        <v>-0.4</v>
      </c>
      <c r="S669" s="75">
        <v>-0.4</v>
      </c>
      <c r="T669" s="75">
        <v>-0.4</v>
      </c>
      <c r="U669" s="75"/>
      <c r="V669" s="75">
        <f t="shared" si="755"/>
        <v>51758.365833333315</v>
      </c>
      <c r="W669" s="81"/>
      <c r="X669" s="80"/>
      <c r="Y669" s="92">
        <f t="shared" si="780"/>
        <v>-0.4</v>
      </c>
      <c r="Z669" s="319">
        <f t="shared" si="780"/>
        <v>0</v>
      </c>
      <c r="AA669" s="319">
        <f t="shared" si="780"/>
        <v>0</v>
      </c>
      <c r="AB669" s="320">
        <f t="shared" si="756"/>
        <v>0</v>
      </c>
      <c r="AC669" s="309">
        <f t="shared" si="757"/>
        <v>0</v>
      </c>
      <c r="AD669" s="319">
        <f t="shared" si="770"/>
        <v>0</v>
      </c>
      <c r="AE669" s="326">
        <f t="shared" si="765"/>
        <v>0</v>
      </c>
      <c r="AF669" s="320">
        <f t="shared" si="766"/>
        <v>0</v>
      </c>
      <c r="AG669" s="173">
        <f t="shared" si="758"/>
        <v>0</v>
      </c>
      <c r="AH669" s="309">
        <f t="shared" si="759"/>
        <v>0</v>
      </c>
      <c r="AI669" s="318">
        <f t="shared" si="779"/>
        <v>51758.365833333315</v>
      </c>
      <c r="AJ669" s="319">
        <f t="shared" si="779"/>
        <v>0</v>
      </c>
      <c r="AK669" s="319">
        <f t="shared" si="779"/>
        <v>0</v>
      </c>
      <c r="AL669" s="320">
        <f t="shared" si="760"/>
        <v>0</v>
      </c>
      <c r="AM669" s="309">
        <f t="shared" si="761"/>
        <v>0</v>
      </c>
      <c r="AN669" s="319">
        <f t="shared" si="767"/>
        <v>0</v>
      </c>
      <c r="AO669" s="319">
        <f t="shared" si="768"/>
        <v>0</v>
      </c>
      <c r="AP669" s="319">
        <f t="shared" si="762"/>
        <v>0</v>
      </c>
      <c r="AQ669" s="173">
        <f t="shared" si="754"/>
        <v>0</v>
      </c>
      <c r="AR669" s="309">
        <f t="shared" si="763"/>
        <v>0</v>
      </c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 s="7"/>
      <c r="BH669" s="7"/>
      <c r="BI669" s="7"/>
      <c r="BJ669" s="7"/>
      <c r="BK669" s="7"/>
      <c r="BL669" s="7"/>
      <c r="BN669" s="74"/>
    </row>
    <row r="670" spans="1:66" s="16" customFormat="1" ht="12" customHeight="1" x14ac:dyDescent="0.25">
      <c r="A670" s="122">
        <v>19000781</v>
      </c>
      <c r="B670" s="87" t="str">
        <f t="shared" si="769"/>
        <v>19000781</v>
      </c>
      <c r="C670" s="74" t="s">
        <v>660</v>
      </c>
      <c r="D670" s="89" t="s">
        <v>1276</v>
      </c>
      <c r="E670" s="89"/>
      <c r="F670" s="74"/>
      <c r="G670" s="89"/>
      <c r="H670" s="75">
        <v>3033477.4</v>
      </c>
      <c r="I670" s="75">
        <v>2868826.58</v>
      </c>
      <c r="J670" s="75">
        <v>3064265.81</v>
      </c>
      <c r="K670" s="75">
        <v>2537330.14</v>
      </c>
      <c r="L670" s="75">
        <v>2529138.9300000002</v>
      </c>
      <c r="M670" s="75">
        <v>2873994.21</v>
      </c>
      <c r="N670" s="75">
        <v>3574925.63</v>
      </c>
      <c r="O670" s="75">
        <v>3506938.12</v>
      </c>
      <c r="P670" s="75">
        <v>3908884.98</v>
      </c>
      <c r="Q670" s="75">
        <v>5402864.4699999997</v>
      </c>
      <c r="R670" s="75">
        <v>4544782.2300000004</v>
      </c>
      <c r="S670" s="75">
        <v>4842441.8899999997</v>
      </c>
      <c r="T670" s="75">
        <v>5923068.8399999999</v>
      </c>
      <c r="U670" s="75"/>
      <c r="V670" s="75">
        <f t="shared" si="755"/>
        <v>3677722.1758333333</v>
      </c>
      <c r="W670" s="81"/>
      <c r="X670" s="80"/>
      <c r="Y670" s="92">
        <f t="shared" si="780"/>
        <v>5923068.8399999999</v>
      </c>
      <c r="Z670" s="319">
        <f t="shared" si="780"/>
        <v>0</v>
      </c>
      <c r="AA670" s="319">
        <f t="shared" si="780"/>
        <v>0</v>
      </c>
      <c r="AB670" s="320">
        <f t="shared" si="756"/>
        <v>0</v>
      </c>
      <c r="AC670" s="309">
        <f t="shared" si="757"/>
        <v>0</v>
      </c>
      <c r="AD670" s="319">
        <f t="shared" si="770"/>
        <v>0</v>
      </c>
      <c r="AE670" s="326">
        <f t="shared" si="765"/>
        <v>0</v>
      </c>
      <c r="AF670" s="320">
        <f t="shared" si="766"/>
        <v>0</v>
      </c>
      <c r="AG670" s="173">
        <f t="shared" si="758"/>
        <v>0</v>
      </c>
      <c r="AH670" s="309">
        <f t="shared" si="759"/>
        <v>0</v>
      </c>
      <c r="AI670" s="318">
        <f t="shared" si="779"/>
        <v>3677722.1758333333</v>
      </c>
      <c r="AJ670" s="319">
        <f t="shared" si="779"/>
        <v>0</v>
      </c>
      <c r="AK670" s="319">
        <f t="shared" si="779"/>
        <v>0</v>
      </c>
      <c r="AL670" s="320">
        <f t="shared" si="760"/>
        <v>0</v>
      </c>
      <c r="AM670" s="309">
        <f t="shared" si="761"/>
        <v>0</v>
      </c>
      <c r="AN670" s="319">
        <f t="shared" si="767"/>
        <v>0</v>
      </c>
      <c r="AO670" s="319">
        <f t="shared" si="768"/>
        <v>0</v>
      </c>
      <c r="AP670" s="319">
        <f t="shared" si="762"/>
        <v>0</v>
      </c>
      <c r="AQ670" s="173">
        <f t="shared" si="754"/>
        <v>0</v>
      </c>
      <c r="AR670" s="309">
        <f t="shared" si="763"/>
        <v>0</v>
      </c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 s="7"/>
      <c r="BH670" s="7"/>
      <c r="BI670" s="7"/>
      <c r="BJ670" s="7"/>
      <c r="BK670" s="7"/>
      <c r="BL670" s="7"/>
      <c r="BN670" s="74"/>
    </row>
    <row r="671" spans="1:66" s="16" customFormat="1" ht="12" customHeight="1" x14ac:dyDescent="0.25">
      <c r="A671" s="122">
        <v>19000791</v>
      </c>
      <c r="B671" s="87" t="str">
        <f t="shared" si="769"/>
        <v>19000791</v>
      </c>
      <c r="C671" s="74" t="s">
        <v>653</v>
      </c>
      <c r="D671" s="89" t="s">
        <v>158</v>
      </c>
      <c r="E671" s="89"/>
      <c r="F671" s="74"/>
      <c r="G671" s="89"/>
      <c r="H671" s="75">
        <v>105746.98</v>
      </c>
      <c r="I671" s="75">
        <v>83610.070000000007</v>
      </c>
      <c r="J671" s="75">
        <v>61497.45</v>
      </c>
      <c r="K671" s="75">
        <v>43089.52</v>
      </c>
      <c r="L671" s="75">
        <v>19601.12</v>
      </c>
      <c r="M671" s="75">
        <v>-8131.02</v>
      </c>
      <c r="N671" s="75">
        <v>-37807.629999999997</v>
      </c>
      <c r="O671" s="75">
        <v>96319.76</v>
      </c>
      <c r="P671" s="75">
        <v>78646.16</v>
      </c>
      <c r="Q671" s="75">
        <v>62517.11</v>
      </c>
      <c r="R671" s="75">
        <v>49197.75</v>
      </c>
      <c r="S671" s="75">
        <v>36653.379999999997</v>
      </c>
      <c r="T671" s="75">
        <v>23052.07</v>
      </c>
      <c r="U671" s="75"/>
      <c r="V671" s="75">
        <f t="shared" si="755"/>
        <v>45799.432916666672</v>
      </c>
      <c r="W671" s="108"/>
      <c r="X671" s="84"/>
      <c r="Y671" s="92">
        <f t="shared" si="780"/>
        <v>0</v>
      </c>
      <c r="Z671" s="319">
        <f t="shared" si="780"/>
        <v>0</v>
      </c>
      <c r="AA671" s="319">
        <f t="shared" si="780"/>
        <v>0</v>
      </c>
      <c r="AB671" s="320">
        <f t="shared" si="756"/>
        <v>23052.07</v>
      </c>
      <c r="AC671" s="309">
        <f t="shared" si="757"/>
        <v>0</v>
      </c>
      <c r="AD671" s="319">
        <f t="shared" si="770"/>
        <v>0</v>
      </c>
      <c r="AE671" s="326">
        <f t="shared" si="765"/>
        <v>0</v>
      </c>
      <c r="AF671" s="320">
        <f t="shared" si="766"/>
        <v>23052.07</v>
      </c>
      <c r="AG671" s="173">
        <f t="shared" si="758"/>
        <v>23052.07</v>
      </c>
      <c r="AH671" s="309">
        <f t="shared" si="759"/>
        <v>0</v>
      </c>
      <c r="AI671" s="318">
        <f t="shared" si="779"/>
        <v>0</v>
      </c>
      <c r="AJ671" s="319">
        <f t="shared" si="779"/>
        <v>0</v>
      </c>
      <c r="AK671" s="319">
        <f t="shared" si="779"/>
        <v>0</v>
      </c>
      <c r="AL671" s="320">
        <f t="shared" si="760"/>
        <v>45799.432916666672</v>
      </c>
      <c r="AM671" s="309">
        <f t="shared" si="761"/>
        <v>0</v>
      </c>
      <c r="AN671" s="319">
        <f t="shared" si="767"/>
        <v>0</v>
      </c>
      <c r="AO671" s="319">
        <f t="shared" si="768"/>
        <v>0</v>
      </c>
      <c r="AP671" s="319">
        <f t="shared" si="762"/>
        <v>45799.432916666672</v>
      </c>
      <c r="AQ671" s="173">
        <f t="shared" si="754"/>
        <v>45799.432916666672</v>
      </c>
      <c r="AR671" s="309">
        <f t="shared" si="763"/>
        <v>0</v>
      </c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 s="7"/>
      <c r="BH671" s="7"/>
      <c r="BI671" s="7"/>
      <c r="BJ671" s="7"/>
      <c r="BK671" s="7"/>
      <c r="BL671" s="7"/>
      <c r="BN671" s="74"/>
    </row>
    <row r="672" spans="1:66" s="16" customFormat="1" ht="12" customHeight="1" x14ac:dyDescent="0.25">
      <c r="A672" s="122">
        <v>19000801</v>
      </c>
      <c r="B672" s="87" t="str">
        <f t="shared" si="769"/>
        <v>19000801</v>
      </c>
      <c r="C672" s="74" t="s">
        <v>654</v>
      </c>
      <c r="D672" s="89" t="s">
        <v>158</v>
      </c>
      <c r="E672" s="89"/>
      <c r="F672" s="74"/>
      <c r="G672" s="89"/>
      <c r="H672" s="75">
        <v>6385.53</v>
      </c>
      <c r="I672" s="75">
        <v>5270.54</v>
      </c>
      <c r="J672" s="75">
        <v>4028.89</v>
      </c>
      <c r="K672" s="75">
        <v>-1229.3699999999999</v>
      </c>
      <c r="L672" s="75">
        <v>-2829.19</v>
      </c>
      <c r="M672" s="75">
        <v>-4897.74</v>
      </c>
      <c r="N672" s="75">
        <v>-7276.26</v>
      </c>
      <c r="O672" s="75">
        <v>12588.72</v>
      </c>
      <c r="P672" s="75">
        <v>12402.86</v>
      </c>
      <c r="Q672" s="75">
        <v>12180.79</v>
      </c>
      <c r="R672" s="75">
        <v>11983.63</v>
      </c>
      <c r="S672" s="75">
        <v>11743.09</v>
      </c>
      <c r="T672" s="75">
        <v>11387.71</v>
      </c>
      <c r="U672" s="75"/>
      <c r="V672" s="75">
        <f t="shared" si="755"/>
        <v>5237.7150000000001</v>
      </c>
      <c r="W672" s="108"/>
      <c r="X672" s="84"/>
      <c r="Y672" s="92">
        <f t="shared" si="780"/>
        <v>0</v>
      </c>
      <c r="Z672" s="319">
        <f t="shared" si="780"/>
        <v>0</v>
      </c>
      <c r="AA672" s="319">
        <f t="shared" si="780"/>
        <v>0</v>
      </c>
      <c r="AB672" s="320">
        <f t="shared" si="756"/>
        <v>11387.71</v>
      </c>
      <c r="AC672" s="309">
        <f t="shared" si="757"/>
        <v>0</v>
      </c>
      <c r="AD672" s="319">
        <f t="shared" si="770"/>
        <v>0</v>
      </c>
      <c r="AE672" s="326">
        <f t="shared" si="765"/>
        <v>0</v>
      </c>
      <c r="AF672" s="320">
        <f t="shared" si="766"/>
        <v>11387.71</v>
      </c>
      <c r="AG672" s="173">
        <f t="shared" si="758"/>
        <v>11387.71</v>
      </c>
      <c r="AH672" s="309">
        <f t="shared" si="759"/>
        <v>0</v>
      </c>
      <c r="AI672" s="318">
        <f t="shared" si="779"/>
        <v>0</v>
      </c>
      <c r="AJ672" s="319">
        <f t="shared" si="779"/>
        <v>0</v>
      </c>
      <c r="AK672" s="319">
        <f t="shared" si="779"/>
        <v>0</v>
      </c>
      <c r="AL672" s="320">
        <f t="shared" si="760"/>
        <v>5237.7150000000001</v>
      </c>
      <c r="AM672" s="309">
        <f t="shared" si="761"/>
        <v>0</v>
      </c>
      <c r="AN672" s="319">
        <f t="shared" si="767"/>
        <v>0</v>
      </c>
      <c r="AO672" s="319">
        <f t="shared" si="768"/>
        <v>0</v>
      </c>
      <c r="AP672" s="319">
        <f t="shared" si="762"/>
        <v>5237.7150000000001</v>
      </c>
      <c r="AQ672" s="173">
        <f t="shared" si="754"/>
        <v>5237.7150000000001</v>
      </c>
      <c r="AR672" s="309">
        <f t="shared" si="763"/>
        <v>0</v>
      </c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 s="7"/>
      <c r="BH672" s="7"/>
      <c r="BI672" s="7"/>
      <c r="BJ672" s="7"/>
      <c r="BK672" s="7"/>
      <c r="BL672" s="7"/>
      <c r="BN672" s="74"/>
    </row>
    <row r="673" spans="1:66" s="16" customFormat="1" ht="12" customHeight="1" x14ac:dyDescent="0.25">
      <c r="A673" s="122">
        <v>19000811</v>
      </c>
      <c r="B673" s="87" t="str">
        <f t="shared" si="769"/>
        <v>19000811</v>
      </c>
      <c r="C673" s="74" t="s">
        <v>655</v>
      </c>
      <c r="D673" s="89" t="s">
        <v>158</v>
      </c>
      <c r="E673" s="89"/>
      <c r="F673" s="74"/>
      <c r="G673" s="89"/>
      <c r="H673" s="75">
        <v>12249.22</v>
      </c>
      <c r="I673" s="75">
        <v>12731.15</v>
      </c>
      <c r="J673" s="75">
        <v>13267</v>
      </c>
      <c r="K673" s="75">
        <v>7974.48</v>
      </c>
      <c r="L673" s="75">
        <v>9398.77</v>
      </c>
      <c r="M673" s="75">
        <v>10261.01</v>
      </c>
      <c r="N673" s="75">
        <v>11051.62</v>
      </c>
      <c r="O673" s="75">
        <v>-8160.45</v>
      </c>
      <c r="P673" s="75">
        <v>-8027.89</v>
      </c>
      <c r="Q673" s="75">
        <v>-7748.62</v>
      </c>
      <c r="R673" s="75">
        <v>-7393.43</v>
      </c>
      <c r="S673" s="75">
        <v>-7010.5</v>
      </c>
      <c r="T673" s="75">
        <v>-6581.95</v>
      </c>
      <c r="U673" s="75"/>
      <c r="V673" s="75">
        <f t="shared" ref="V673:V705" si="781">(H673+T673+SUM(I673:S673)*2)/24</f>
        <v>2431.3979166666677</v>
      </c>
      <c r="W673" s="108"/>
      <c r="X673" s="84"/>
      <c r="Y673" s="92">
        <f t="shared" si="780"/>
        <v>0</v>
      </c>
      <c r="Z673" s="319">
        <f t="shared" si="780"/>
        <v>0</v>
      </c>
      <c r="AA673" s="319">
        <f t="shared" si="780"/>
        <v>0</v>
      </c>
      <c r="AB673" s="320">
        <f t="shared" si="756"/>
        <v>-6581.95</v>
      </c>
      <c r="AC673" s="309">
        <f t="shared" si="757"/>
        <v>0</v>
      </c>
      <c r="AD673" s="319">
        <f t="shared" si="770"/>
        <v>0</v>
      </c>
      <c r="AE673" s="326">
        <f t="shared" si="765"/>
        <v>0</v>
      </c>
      <c r="AF673" s="320">
        <f t="shared" si="766"/>
        <v>-6581.95</v>
      </c>
      <c r="AG673" s="173">
        <f t="shared" si="758"/>
        <v>-6581.95</v>
      </c>
      <c r="AH673" s="309">
        <f t="shared" si="759"/>
        <v>0</v>
      </c>
      <c r="AI673" s="318">
        <f t="shared" ref="AI673:AK687" si="782">IF($D673=AI$5,$V673,0)</f>
        <v>0</v>
      </c>
      <c r="AJ673" s="319">
        <f t="shared" si="782"/>
        <v>0</v>
      </c>
      <c r="AK673" s="319">
        <f t="shared" si="782"/>
        <v>0</v>
      </c>
      <c r="AL673" s="320">
        <f t="shared" si="760"/>
        <v>2431.3979166666677</v>
      </c>
      <c r="AM673" s="309">
        <f t="shared" si="761"/>
        <v>0</v>
      </c>
      <c r="AN673" s="319">
        <f t="shared" si="767"/>
        <v>0</v>
      </c>
      <c r="AO673" s="319">
        <f t="shared" si="768"/>
        <v>0</v>
      </c>
      <c r="AP673" s="319">
        <f t="shared" si="762"/>
        <v>2431.3979166666677</v>
      </c>
      <c r="AQ673" s="173">
        <f t="shared" si="754"/>
        <v>2431.3979166666677</v>
      </c>
      <c r="AR673" s="309">
        <f t="shared" si="763"/>
        <v>0</v>
      </c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 s="7"/>
      <c r="BH673" s="7"/>
      <c r="BI673" s="7"/>
      <c r="BJ673" s="7"/>
      <c r="BK673" s="7"/>
      <c r="BL673" s="7"/>
      <c r="BN673" s="74"/>
    </row>
    <row r="674" spans="1:66" s="16" customFormat="1" ht="12" customHeight="1" x14ac:dyDescent="0.25">
      <c r="A674" s="122">
        <v>19000841</v>
      </c>
      <c r="B674" s="87" t="str">
        <f t="shared" si="769"/>
        <v>19000841</v>
      </c>
      <c r="C674" s="74" t="s">
        <v>699</v>
      </c>
      <c r="D674" s="89" t="s">
        <v>158</v>
      </c>
      <c r="E674" s="89"/>
      <c r="F674" s="74"/>
      <c r="G674" s="89"/>
      <c r="H674" s="75">
        <v>14797.21</v>
      </c>
      <c r="I674" s="75">
        <v>8830.09</v>
      </c>
      <c r="J674" s="75">
        <v>226.06</v>
      </c>
      <c r="K674" s="75">
        <v>-4845.24</v>
      </c>
      <c r="L674" s="75">
        <v>-25823.89</v>
      </c>
      <c r="M674" s="75">
        <v>-66193.19</v>
      </c>
      <c r="N674" s="75">
        <v>-117476.62</v>
      </c>
      <c r="O674" s="75">
        <v>-92966.57</v>
      </c>
      <c r="P674" s="75">
        <v>-98748.76</v>
      </c>
      <c r="Q674" s="75">
        <v>-102938.1</v>
      </c>
      <c r="R674" s="75">
        <v>-99705.45</v>
      </c>
      <c r="S674" s="75">
        <v>-95955.44</v>
      </c>
      <c r="T674" s="75">
        <v>-98283.28</v>
      </c>
      <c r="U674" s="75"/>
      <c r="V674" s="75">
        <f t="shared" si="781"/>
        <v>-61445.012083333328</v>
      </c>
      <c r="W674" s="81"/>
      <c r="X674" s="80"/>
      <c r="Y674" s="92">
        <f t="shared" si="780"/>
        <v>0</v>
      </c>
      <c r="Z674" s="319">
        <f t="shared" si="780"/>
        <v>0</v>
      </c>
      <c r="AA674" s="319">
        <f t="shared" si="780"/>
        <v>0</v>
      </c>
      <c r="AB674" s="320">
        <f t="shared" ref="AB674:AB734" si="783">T674-SUM(Y674:AA674)</f>
        <v>-98283.28</v>
      </c>
      <c r="AC674" s="309">
        <f t="shared" ref="AC674:AC734" si="784">T674-SUM(Y674:AA674)-AB674</f>
        <v>0</v>
      </c>
      <c r="AD674" s="319">
        <f t="shared" si="770"/>
        <v>0</v>
      </c>
      <c r="AE674" s="326">
        <f t="shared" si="765"/>
        <v>0</v>
      </c>
      <c r="AF674" s="320">
        <f t="shared" si="766"/>
        <v>-98283.28</v>
      </c>
      <c r="AG674" s="173">
        <f t="shared" ref="AG674:AG705" si="785">SUM(AD674:AF674)</f>
        <v>-98283.28</v>
      </c>
      <c r="AH674" s="309">
        <f t="shared" ref="AH674:AH705" si="786">AG674-AB674</f>
        <v>0</v>
      </c>
      <c r="AI674" s="318">
        <f t="shared" si="782"/>
        <v>0</v>
      </c>
      <c r="AJ674" s="319">
        <f t="shared" si="782"/>
        <v>0</v>
      </c>
      <c r="AK674" s="319">
        <f t="shared" si="782"/>
        <v>0</v>
      </c>
      <c r="AL674" s="320">
        <f t="shared" ref="AL674:AL734" si="787">V674-SUM(AI674:AK674)</f>
        <v>-61445.012083333328</v>
      </c>
      <c r="AM674" s="309">
        <f t="shared" ref="AM674:AM734" si="788">V674-SUM(AI674:AK674)-AL674</f>
        <v>0</v>
      </c>
      <c r="AN674" s="319">
        <f t="shared" si="767"/>
        <v>0</v>
      </c>
      <c r="AO674" s="319">
        <f t="shared" si="768"/>
        <v>0</v>
      </c>
      <c r="AP674" s="319">
        <f t="shared" ref="AP674:AP734" si="789">IF($D674=AP$5,$V674,IF($D674=AP$4, $V674*$AL$2,0))</f>
        <v>-61445.012083333328</v>
      </c>
      <c r="AQ674" s="173">
        <f t="shared" ref="AQ674:AQ752" si="790">SUM(AN674:AP674)</f>
        <v>-61445.012083333328</v>
      </c>
      <c r="AR674" s="309">
        <f t="shared" ref="AR674:AR734" si="791">AQ674-AL674</f>
        <v>0</v>
      </c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 s="7"/>
      <c r="BH674" s="7"/>
      <c r="BI674" s="7"/>
      <c r="BJ674" s="7"/>
      <c r="BK674" s="7"/>
      <c r="BL674" s="7"/>
      <c r="BN674" s="74"/>
    </row>
    <row r="675" spans="1:66" s="16" customFormat="1" ht="12" customHeight="1" x14ac:dyDescent="0.25">
      <c r="A675" s="129">
        <v>19000881</v>
      </c>
      <c r="B675" s="89" t="str">
        <f t="shared" si="769"/>
        <v>19000881</v>
      </c>
      <c r="C675" s="74" t="s">
        <v>925</v>
      </c>
      <c r="D675" s="89" t="s">
        <v>158</v>
      </c>
      <c r="E675" s="89"/>
      <c r="F675" s="139">
        <v>42752</v>
      </c>
      <c r="G675" s="89"/>
      <c r="H675" s="75">
        <v>-3797156.69</v>
      </c>
      <c r="I675" s="75">
        <v>-3719512.61</v>
      </c>
      <c r="J675" s="75">
        <v>-3994703.23</v>
      </c>
      <c r="K675" s="75">
        <v>-4145454.33</v>
      </c>
      <c r="L675" s="75">
        <v>-4308983.79</v>
      </c>
      <c r="M675" s="75">
        <v>-3978828.85</v>
      </c>
      <c r="N675" s="75">
        <v>-4174476.42</v>
      </c>
      <c r="O675" s="75">
        <v>-4554949.71</v>
      </c>
      <c r="P675" s="75">
        <v>-3863211.03</v>
      </c>
      <c r="Q675" s="75">
        <v>-3476381.69</v>
      </c>
      <c r="R675" s="75">
        <v>-3666764.65</v>
      </c>
      <c r="S675" s="75">
        <v>-3377935.25</v>
      </c>
      <c r="T675" s="75">
        <v>-2319105.5699999998</v>
      </c>
      <c r="U675" s="75"/>
      <c r="V675" s="75">
        <f t="shared" si="781"/>
        <v>-3859944.3908333336</v>
      </c>
      <c r="W675" s="81"/>
      <c r="X675" s="80"/>
      <c r="Y675" s="92">
        <f t="shared" si="780"/>
        <v>0</v>
      </c>
      <c r="Z675" s="319">
        <f t="shared" si="780"/>
        <v>0</v>
      </c>
      <c r="AA675" s="319">
        <f t="shared" si="780"/>
        <v>0</v>
      </c>
      <c r="AB675" s="320">
        <f t="shared" si="783"/>
        <v>-2319105.5699999998</v>
      </c>
      <c r="AC675" s="309">
        <f t="shared" si="784"/>
        <v>0</v>
      </c>
      <c r="AD675" s="319">
        <f t="shared" si="770"/>
        <v>0</v>
      </c>
      <c r="AE675" s="326">
        <f t="shared" ref="AE675:AE738" si="792">IF($D675=AE$5,$T675,IF($D675=AE$4, $T675*$AK$2,0))</f>
        <v>0</v>
      </c>
      <c r="AF675" s="320">
        <f t="shared" ref="AF675:AF738" si="793">IF($D675=AF$5,$T675,IF($D675=AF$4, $T675*$AL$2,0))</f>
        <v>-2319105.5699999998</v>
      </c>
      <c r="AG675" s="173">
        <f t="shared" si="785"/>
        <v>-2319105.5699999998</v>
      </c>
      <c r="AH675" s="309">
        <f t="shared" si="786"/>
        <v>0</v>
      </c>
      <c r="AI675" s="318">
        <f t="shared" si="782"/>
        <v>0</v>
      </c>
      <c r="AJ675" s="319">
        <f t="shared" si="782"/>
        <v>0</v>
      </c>
      <c r="AK675" s="319">
        <f t="shared" si="782"/>
        <v>0</v>
      </c>
      <c r="AL675" s="320">
        <f t="shared" si="787"/>
        <v>-3859944.3908333336</v>
      </c>
      <c r="AM675" s="309">
        <f t="shared" si="788"/>
        <v>0</v>
      </c>
      <c r="AN675" s="319">
        <f t="shared" ref="AN675:AN739" si="794">IF($D675=AN$5,$V675,IF($D675=AN$4, $V675*$AK$1,0))</f>
        <v>0</v>
      </c>
      <c r="AO675" s="319">
        <f t="shared" ref="AO675:AO739" si="795">IF($D675=AO$5,$V675,IF($D675=AO$4, $V675*$AK$2,0))</f>
        <v>0</v>
      </c>
      <c r="AP675" s="319">
        <f t="shared" si="789"/>
        <v>-3859944.3908333336</v>
      </c>
      <c r="AQ675" s="173">
        <f t="shared" si="790"/>
        <v>-3859944.3908333336</v>
      </c>
      <c r="AR675" s="309">
        <f t="shared" si="791"/>
        <v>0</v>
      </c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 s="7"/>
      <c r="BH675" s="7"/>
      <c r="BI675" s="7"/>
      <c r="BJ675" s="7"/>
      <c r="BK675" s="7"/>
      <c r="BL675" s="7"/>
      <c r="BN675" s="74"/>
    </row>
    <row r="676" spans="1:66" s="16" customFormat="1" ht="12" customHeight="1" x14ac:dyDescent="0.25">
      <c r="A676" s="129">
        <v>19000891</v>
      </c>
      <c r="B676" s="89" t="str">
        <f t="shared" si="769"/>
        <v>19000891</v>
      </c>
      <c r="C676" s="74" t="s">
        <v>1314</v>
      </c>
      <c r="D676" s="89" t="s">
        <v>158</v>
      </c>
      <c r="E676" s="89"/>
      <c r="F676" s="139">
        <v>43070</v>
      </c>
      <c r="G676" s="89"/>
      <c r="H676" s="75">
        <v>599759175.90999997</v>
      </c>
      <c r="I676" s="75">
        <v>596309943.09000003</v>
      </c>
      <c r="J676" s="75">
        <v>593953724.04999995</v>
      </c>
      <c r="K676" s="75">
        <v>549032028.87</v>
      </c>
      <c r="L676" s="75">
        <v>-99687045.109999999</v>
      </c>
      <c r="M676" s="75">
        <v>-99369847.810000002</v>
      </c>
      <c r="N676" s="75">
        <v>-98958152.019999996</v>
      </c>
      <c r="O676" s="75">
        <v>-98845545.019999996</v>
      </c>
      <c r="P676" s="75">
        <v>-98662291.129999995</v>
      </c>
      <c r="Q676" s="75">
        <v>-100097036.65000001</v>
      </c>
      <c r="R676" s="75">
        <v>-100467841.15000001</v>
      </c>
      <c r="S676" s="75">
        <v>-100777236.14</v>
      </c>
      <c r="T676" s="75">
        <v>-97064053.599999994</v>
      </c>
      <c r="U676" s="75"/>
      <c r="V676" s="75">
        <f t="shared" si="781"/>
        <v>99481521.844583333</v>
      </c>
      <c r="W676" s="81"/>
      <c r="X676" s="80"/>
      <c r="Y676" s="92">
        <f t="shared" si="780"/>
        <v>0</v>
      </c>
      <c r="Z676" s="319">
        <f t="shared" si="780"/>
        <v>0</v>
      </c>
      <c r="AA676" s="319">
        <f t="shared" si="780"/>
        <v>0</v>
      </c>
      <c r="AB676" s="320">
        <f t="shared" si="783"/>
        <v>-97064053.599999994</v>
      </c>
      <c r="AC676" s="309">
        <f t="shared" si="784"/>
        <v>0</v>
      </c>
      <c r="AD676" s="319">
        <f t="shared" si="770"/>
        <v>0</v>
      </c>
      <c r="AE676" s="326">
        <f t="shared" si="792"/>
        <v>0</v>
      </c>
      <c r="AF676" s="320">
        <f t="shared" si="793"/>
        <v>-97064053.599999994</v>
      </c>
      <c r="AG676" s="173">
        <f t="shared" si="785"/>
        <v>-97064053.599999994</v>
      </c>
      <c r="AH676" s="309">
        <f t="shared" si="786"/>
        <v>0</v>
      </c>
      <c r="AI676" s="318">
        <f t="shared" si="782"/>
        <v>0</v>
      </c>
      <c r="AJ676" s="319">
        <f t="shared" si="782"/>
        <v>0</v>
      </c>
      <c r="AK676" s="319">
        <f t="shared" si="782"/>
        <v>0</v>
      </c>
      <c r="AL676" s="320">
        <f t="shared" si="787"/>
        <v>99481521.844583333</v>
      </c>
      <c r="AM676" s="309">
        <f t="shared" si="788"/>
        <v>0</v>
      </c>
      <c r="AN676" s="319">
        <f t="shared" si="794"/>
        <v>0</v>
      </c>
      <c r="AO676" s="319">
        <f t="shared" si="795"/>
        <v>0</v>
      </c>
      <c r="AP676" s="319">
        <f t="shared" si="789"/>
        <v>99481521.844583333</v>
      </c>
      <c r="AQ676" s="173">
        <f t="shared" si="790"/>
        <v>99481521.844583333</v>
      </c>
      <c r="AR676" s="309">
        <f t="shared" si="791"/>
        <v>0</v>
      </c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 s="7"/>
      <c r="BH676" s="7"/>
      <c r="BI676" s="7"/>
      <c r="BJ676" s="7"/>
      <c r="BK676" s="7"/>
      <c r="BL676" s="7"/>
      <c r="BN676" s="74"/>
    </row>
    <row r="677" spans="1:66" s="16" customFormat="1" ht="12" customHeight="1" x14ac:dyDescent="0.25">
      <c r="A677" s="378">
        <v>19000901</v>
      </c>
      <c r="B677" s="378" t="str">
        <f t="shared" si="769"/>
        <v>19000901</v>
      </c>
      <c r="C677" s="390" t="s">
        <v>1037</v>
      </c>
      <c r="D677" s="89" t="s">
        <v>158</v>
      </c>
      <c r="E677" s="89"/>
      <c r="F677" s="376">
        <v>43101</v>
      </c>
      <c r="G677" s="89"/>
      <c r="H677" s="75">
        <v>700000</v>
      </c>
      <c r="I677" s="75">
        <v>700000</v>
      </c>
      <c r="J677" s="75">
        <v>700000</v>
      </c>
      <c r="K677" s="75">
        <v>700000</v>
      </c>
      <c r="L677" s="75">
        <v>700000</v>
      </c>
      <c r="M677" s="75">
        <v>700000</v>
      </c>
      <c r="N677" s="75">
        <v>700000</v>
      </c>
      <c r="O677" s="75">
        <v>0</v>
      </c>
      <c r="P677" s="75">
        <v>0</v>
      </c>
      <c r="Q677" s="75">
        <v>0</v>
      </c>
      <c r="R677" s="75">
        <v>0</v>
      </c>
      <c r="S677" s="75">
        <v>0</v>
      </c>
      <c r="T677" s="75">
        <v>0</v>
      </c>
      <c r="U677" s="75"/>
      <c r="V677" s="75">
        <f t="shared" si="781"/>
        <v>379166.66666666669</v>
      </c>
      <c r="W677" s="81"/>
      <c r="X677" s="80"/>
      <c r="Y677" s="92">
        <f t="shared" si="780"/>
        <v>0</v>
      </c>
      <c r="Z677" s="319">
        <f t="shared" si="780"/>
        <v>0</v>
      </c>
      <c r="AA677" s="319">
        <f t="shared" si="780"/>
        <v>0</v>
      </c>
      <c r="AB677" s="320">
        <f t="shared" si="783"/>
        <v>0</v>
      </c>
      <c r="AC677" s="309">
        <f t="shared" si="784"/>
        <v>0</v>
      </c>
      <c r="AD677" s="319">
        <f t="shared" si="770"/>
        <v>0</v>
      </c>
      <c r="AE677" s="326">
        <f t="shared" si="792"/>
        <v>0</v>
      </c>
      <c r="AF677" s="320">
        <f t="shared" si="793"/>
        <v>0</v>
      </c>
      <c r="AG677" s="173">
        <f t="shared" si="785"/>
        <v>0</v>
      </c>
      <c r="AH677" s="309">
        <f t="shared" si="786"/>
        <v>0</v>
      </c>
      <c r="AI677" s="318">
        <f t="shared" si="782"/>
        <v>0</v>
      </c>
      <c r="AJ677" s="319">
        <f t="shared" si="782"/>
        <v>0</v>
      </c>
      <c r="AK677" s="319">
        <f t="shared" si="782"/>
        <v>0</v>
      </c>
      <c r="AL677" s="320">
        <f t="shared" si="787"/>
        <v>379166.66666666669</v>
      </c>
      <c r="AM677" s="309">
        <f t="shared" si="788"/>
        <v>0</v>
      </c>
      <c r="AN677" s="319">
        <f t="shared" si="794"/>
        <v>0</v>
      </c>
      <c r="AO677" s="319">
        <f t="shared" si="795"/>
        <v>0</v>
      </c>
      <c r="AP677" s="319">
        <f t="shared" si="789"/>
        <v>379166.66666666669</v>
      </c>
      <c r="AQ677" s="173">
        <f t="shared" ref="AQ677:AQ686" si="796">SUM(AN677:AP677)</f>
        <v>379166.66666666669</v>
      </c>
      <c r="AR677" s="309">
        <f t="shared" si="791"/>
        <v>0</v>
      </c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 s="7"/>
      <c r="BH677" s="7"/>
      <c r="BI677" s="7"/>
      <c r="BJ677" s="7"/>
      <c r="BK677" s="7"/>
      <c r="BL677" s="7"/>
      <c r="BN677" s="74"/>
    </row>
    <row r="678" spans="1:66" s="16" customFormat="1" ht="12" customHeight="1" x14ac:dyDescent="0.35">
      <c r="A678" s="375">
        <v>19000911</v>
      </c>
      <c r="B678" s="378" t="str">
        <f t="shared" si="769"/>
        <v>19000911</v>
      </c>
      <c r="C678" s="379" t="s">
        <v>1070</v>
      </c>
      <c r="D678" s="89" t="s">
        <v>1276</v>
      </c>
      <c r="E678" s="89"/>
      <c r="F678" s="376">
        <v>43221</v>
      </c>
      <c r="G678" s="89"/>
      <c r="H678" s="75">
        <v>241875.52</v>
      </c>
      <c r="I678" s="75">
        <v>241384.45</v>
      </c>
      <c r="J678" s="75">
        <v>241957.75</v>
      </c>
      <c r="K678" s="75">
        <v>225107.48</v>
      </c>
      <c r="L678" s="75">
        <v>206809.94</v>
      </c>
      <c r="M678" s="75">
        <v>184571.75</v>
      </c>
      <c r="N678" s="75">
        <v>160500.53</v>
      </c>
      <c r="O678" s="75">
        <v>137169.60999999999</v>
      </c>
      <c r="P678" s="75">
        <v>113047.14</v>
      </c>
      <c r="Q678" s="75">
        <v>90447.57</v>
      </c>
      <c r="R678" s="75">
        <v>71885.37</v>
      </c>
      <c r="S678" s="75">
        <v>54324.52</v>
      </c>
      <c r="T678" s="75">
        <v>35647.78</v>
      </c>
      <c r="U678" s="75"/>
      <c r="V678" s="75">
        <f t="shared" si="781"/>
        <v>155497.31333333335</v>
      </c>
      <c r="W678" s="81"/>
      <c r="X678" s="80"/>
      <c r="Y678" s="92">
        <f t="shared" si="780"/>
        <v>35647.78</v>
      </c>
      <c r="Z678" s="319">
        <f t="shared" si="780"/>
        <v>0</v>
      </c>
      <c r="AA678" s="319">
        <f t="shared" si="780"/>
        <v>0</v>
      </c>
      <c r="AB678" s="320">
        <f t="shared" si="783"/>
        <v>0</v>
      </c>
      <c r="AC678" s="309">
        <f t="shared" si="784"/>
        <v>0</v>
      </c>
      <c r="AD678" s="319">
        <f t="shared" si="770"/>
        <v>0</v>
      </c>
      <c r="AE678" s="326">
        <f t="shared" si="792"/>
        <v>0</v>
      </c>
      <c r="AF678" s="320">
        <f t="shared" si="793"/>
        <v>0</v>
      </c>
      <c r="AG678" s="173">
        <f t="shared" si="785"/>
        <v>0</v>
      </c>
      <c r="AH678" s="309">
        <f t="shared" si="786"/>
        <v>0</v>
      </c>
      <c r="AI678" s="318">
        <f t="shared" si="782"/>
        <v>155497.31333333335</v>
      </c>
      <c r="AJ678" s="319">
        <f t="shared" si="782"/>
        <v>0</v>
      </c>
      <c r="AK678" s="319">
        <f t="shared" si="782"/>
        <v>0</v>
      </c>
      <c r="AL678" s="320">
        <f t="shared" si="787"/>
        <v>0</v>
      </c>
      <c r="AM678" s="309">
        <f t="shared" si="788"/>
        <v>0</v>
      </c>
      <c r="AN678" s="319">
        <f t="shared" si="794"/>
        <v>0</v>
      </c>
      <c r="AO678" s="319">
        <f t="shared" si="795"/>
        <v>0</v>
      </c>
      <c r="AP678" s="319">
        <f t="shared" si="789"/>
        <v>0</v>
      </c>
      <c r="AQ678" s="173">
        <f t="shared" ref="AQ678" si="797">SUM(AN678:AP678)</f>
        <v>0</v>
      </c>
      <c r="AR678" s="309">
        <f t="shared" si="791"/>
        <v>0</v>
      </c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 s="7"/>
      <c r="BH678" s="7"/>
      <c r="BI678" s="7"/>
      <c r="BJ678" s="7"/>
      <c r="BK678" s="7"/>
      <c r="BL678" s="7"/>
      <c r="BN678" s="74"/>
    </row>
    <row r="679" spans="1:66" s="16" customFormat="1" ht="12" customHeight="1" x14ac:dyDescent="0.25">
      <c r="A679" s="186">
        <v>19000921</v>
      </c>
      <c r="B679" s="186" t="str">
        <f t="shared" si="769"/>
        <v>19000921</v>
      </c>
      <c r="C679" s="178" t="s">
        <v>1136</v>
      </c>
      <c r="D679" s="179" t="s">
        <v>158</v>
      </c>
      <c r="E679" s="179"/>
      <c r="F679" s="195">
        <v>43525</v>
      </c>
      <c r="G679" s="179"/>
      <c r="H679" s="181">
        <v>-500856.72</v>
      </c>
      <c r="I679" s="181">
        <v>-528200.4</v>
      </c>
      <c r="J679" s="181">
        <v>-555094.68000000005</v>
      </c>
      <c r="K679" s="181">
        <v>-581539.35</v>
      </c>
      <c r="L679" s="181">
        <v>-640137.32999999996</v>
      </c>
      <c r="M679" s="181">
        <v>-724119.48</v>
      </c>
      <c r="N679" s="181">
        <v>-806636.25</v>
      </c>
      <c r="O679" s="181">
        <v>-887687.64</v>
      </c>
      <c r="P679" s="181">
        <v>-967273.23</v>
      </c>
      <c r="Q679" s="181">
        <v>-1045393.44</v>
      </c>
      <c r="R679" s="181">
        <v>-1122048.27</v>
      </c>
      <c r="S679" s="181">
        <v>-1197237.51</v>
      </c>
      <c r="T679" s="181">
        <v>-1270961.3700000001</v>
      </c>
      <c r="U679" s="181"/>
      <c r="V679" s="181">
        <f t="shared" si="781"/>
        <v>-828439.71874999988</v>
      </c>
      <c r="W679" s="204"/>
      <c r="X679" s="226"/>
      <c r="Y679" s="409">
        <f t="shared" si="780"/>
        <v>0</v>
      </c>
      <c r="Z679" s="410">
        <f t="shared" si="780"/>
        <v>0</v>
      </c>
      <c r="AA679" s="410">
        <f t="shared" si="780"/>
        <v>0</v>
      </c>
      <c r="AB679" s="411">
        <f t="shared" si="783"/>
        <v>-1270961.3700000001</v>
      </c>
      <c r="AC679" s="412">
        <f t="shared" si="784"/>
        <v>0</v>
      </c>
      <c r="AD679" s="410">
        <f t="shared" si="770"/>
        <v>0</v>
      </c>
      <c r="AE679" s="413">
        <f t="shared" si="792"/>
        <v>0</v>
      </c>
      <c r="AF679" s="411">
        <f t="shared" si="793"/>
        <v>-1270961.3700000001</v>
      </c>
      <c r="AG679" s="414">
        <f t="shared" si="785"/>
        <v>-1270961.3700000001</v>
      </c>
      <c r="AH679" s="412">
        <f t="shared" si="786"/>
        <v>0</v>
      </c>
      <c r="AI679" s="415">
        <f t="shared" si="782"/>
        <v>0</v>
      </c>
      <c r="AJ679" s="410">
        <f t="shared" si="782"/>
        <v>0</v>
      </c>
      <c r="AK679" s="410">
        <f t="shared" si="782"/>
        <v>0</v>
      </c>
      <c r="AL679" s="411">
        <f t="shared" si="787"/>
        <v>-828439.71874999988</v>
      </c>
      <c r="AM679" s="412">
        <f t="shared" si="788"/>
        <v>0</v>
      </c>
      <c r="AN679" s="410">
        <f t="shared" si="794"/>
        <v>0</v>
      </c>
      <c r="AO679" s="410">
        <f t="shared" si="795"/>
        <v>0</v>
      </c>
      <c r="AP679" s="410">
        <f t="shared" si="789"/>
        <v>-828439.71874999988</v>
      </c>
      <c r="AQ679" s="414">
        <f t="shared" ref="AQ679" si="798">SUM(AN679:AP679)</f>
        <v>-828439.71874999988</v>
      </c>
      <c r="AR679" s="412">
        <f t="shared" si="791"/>
        <v>0</v>
      </c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 s="7"/>
      <c r="BH679" s="7"/>
      <c r="BI679" s="7"/>
      <c r="BJ679" s="7"/>
      <c r="BK679" s="7"/>
      <c r="BL679" s="7"/>
      <c r="BN679" s="74"/>
    </row>
    <row r="680" spans="1:66" s="16" customFormat="1" ht="12" customHeight="1" x14ac:dyDescent="0.25">
      <c r="A680" s="186">
        <v>19000931</v>
      </c>
      <c r="B680" s="186" t="str">
        <f t="shared" si="769"/>
        <v>19000931</v>
      </c>
      <c r="C680" s="178" t="s">
        <v>1160</v>
      </c>
      <c r="D680" s="179" t="s">
        <v>1276</v>
      </c>
      <c r="E680" s="179"/>
      <c r="F680" s="195">
        <v>43586</v>
      </c>
      <c r="G680" s="179"/>
      <c r="H680" s="181">
        <v>351037.58</v>
      </c>
      <c r="I680" s="181">
        <v>402179.48</v>
      </c>
      <c r="J680" s="181">
        <v>407468.75</v>
      </c>
      <c r="K680" s="181">
        <v>407468.75</v>
      </c>
      <c r="L680" s="181">
        <v>0</v>
      </c>
      <c r="M680" s="181">
        <v>0</v>
      </c>
      <c r="N680" s="181">
        <v>0</v>
      </c>
      <c r="O680" s="181">
        <v>0</v>
      </c>
      <c r="P680" s="181">
        <v>0</v>
      </c>
      <c r="Q680" s="181">
        <v>0</v>
      </c>
      <c r="R680" s="181">
        <v>0</v>
      </c>
      <c r="S680" s="181">
        <v>0</v>
      </c>
      <c r="T680" s="181">
        <v>0</v>
      </c>
      <c r="U680" s="181"/>
      <c r="V680" s="181">
        <f t="shared" si="781"/>
        <v>116052.98083333333</v>
      </c>
      <c r="W680" s="204"/>
      <c r="X680" s="226"/>
      <c r="Y680" s="409">
        <f t="shared" si="780"/>
        <v>0</v>
      </c>
      <c r="Z680" s="410">
        <f t="shared" si="780"/>
        <v>0</v>
      </c>
      <c r="AA680" s="410">
        <f t="shared" si="780"/>
        <v>0</v>
      </c>
      <c r="AB680" s="411">
        <f t="shared" si="783"/>
        <v>0</v>
      </c>
      <c r="AC680" s="412">
        <f t="shared" si="784"/>
        <v>0</v>
      </c>
      <c r="AD680" s="410">
        <f t="shared" si="770"/>
        <v>0</v>
      </c>
      <c r="AE680" s="413">
        <f t="shared" si="792"/>
        <v>0</v>
      </c>
      <c r="AF680" s="411">
        <f t="shared" si="793"/>
        <v>0</v>
      </c>
      <c r="AG680" s="414">
        <f t="shared" si="785"/>
        <v>0</v>
      </c>
      <c r="AH680" s="412">
        <f t="shared" si="786"/>
        <v>0</v>
      </c>
      <c r="AI680" s="415">
        <f t="shared" si="782"/>
        <v>116052.98083333333</v>
      </c>
      <c r="AJ680" s="410">
        <f t="shared" si="782"/>
        <v>0</v>
      </c>
      <c r="AK680" s="410">
        <f t="shared" si="782"/>
        <v>0</v>
      </c>
      <c r="AL680" s="411">
        <f t="shared" si="787"/>
        <v>0</v>
      </c>
      <c r="AM680" s="412">
        <f t="shared" si="788"/>
        <v>0</v>
      </c>
      <c r="AN680" s="410">
        <f t="shared" si="794"/>
        <v>0</v>
      </c>
      <c r="AO680" s="410">
        <f t="shared" si="795"/>
        <v>0</v>
      </c>
      <c r="AP680" s="410">
        <f t="shared" si="789"/>
        <v>0</v>
      </c>
      <c r="AQ680" s="414">
        <f t="shared" ref="AQ680" si="799">SUM(AN680:AP680)</f>
        <v>0</v>
      </c>
      <c r="AR680" s="412">
        <f t="shared" si="791"/>
        <v>0</v>
      </c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 s="7"/>
      <c r="BH680" s="7"/>
      <c r="BI680" s="7"/>
      <c r="BJ680" s="7"/>
      <c r="BK680" s="7"/>
      <c r="BL680" s="7"/>
      <c r="BN680" s="74"/>
    </row>
    <row r="681" spans="1:66" s="16" customFormat="1" ht="12" customHeight="1" x14ac:dyDescent="0.25">
      <c r="A681" s="193">
        <v>19000941</v>
      </c>
      <c r="B681" s="186" t="str">
        <f t="shared" si="769"/>
        <v>19000941</v>
      </c>
      <c r="C681" s="178" t="s">
        <v>1223</v>
      </c>
      <c r="D681" s="179" t="s">
        <v>1276</v>
      </c>
      <c r="E681" s="179"/>
      <c r="F681" s="195">
        <v>43800</v>
      </c>
      <c r="G681" s="179"/>
      <c r="H681" s="181">
        <v>2614191.84</v>
      </c>
      <c r="I681" s="181">
        <v>2610395.79</v>
      </c>
      <c r="J681" s="181">
        <v>2606129.9500000002</v>
      </c>
      <c r="K681" s="181">
        <v>2602603.89</v>
      </c>
      <c r="L681" s="181">
        <v>2552171.62</v>
      </c>
      <c r="M681" s="181">
        <v>2445667.81</v>
      </c>
      <c r="N681" s="181">
        <v>2337494.6</v>
      </c>
      <c r="O681" s="181">
        <v>2228832.7799999998</v>
      </c>
      <c r="P681" s="181">
        <v>2119608.21</v>
      </c>
      <c r="Q681" s="181">
        <v>2010383.64</v>
      </c>
      <c r="R681" s="181">
        <v>1901159.07</v>
      </c>
      <c r="S681" s="181">
        <v>1791934.5</v>
      </c>
      <c r="T681" s="181">
        <v>1682709.93</v>
      </c>
      <c r="U681" s="181"/>
      <c r="V681" s="181">
        <f t="shared" si="781"/>
        <v>2279569.3954166672</v>
      </c>
      <c r="W681" s="204"/>
      <c r="X681" s="226"/>
      <c r="Y681" s="409">
        <f t="shared" ref="Y681:AA705" si="800">IF($D681=Y$5,$T681,0)</f>
        <v>1682709.93</v>
      </c>
      <c r="Z681" s="410">
        <f t="shared" si="800"/>
        <v>0</v>
      </c>
      <c r="AA681" s="410">
        <f t="shared" si="800"/>
        <v>0</v>
      </c>
      <c r="AB681" s="411">
        <f t="shared" si="783"/>
        <v>0</v>
      </c>
      <c r="AC681" s="412">
        <f t="shared" si="784"/>
        <v>0</v>
      </c>
      <c r="AD681" s="410">
        <f t="shared" si="770"/>
        <v>0</v>
      </c>
      <c r="AE681" s="413">
        <f t="shared" si="792"/>
        <v>0</v>
      </c>
      <c r="AF681" s="411">
        <f t="shared" si="793"/>
        <v>0</v>
      </c>
      <c r="AG681" s="414">
        <f t="shared" si="785"/>
        <v>0</v>
      </c>
      <c r="AH681" s="412">
        <f t="shared" si="786"/>
        <v>0</v>
      </c>
      <c r="AI681" s="415">
        <f t="shared" si="782"/>
        <v>2279569.3954166672</v>
      </c>
      <c r="AJ681" s="410">
        <f t="shared" si="782"/>
        <v>0</v>
      </c>
      <c r="AK681" s="410">
        <f t="shared" si="782"/>
        <v>0</v>
      </c>
      <c r="AL681" s="411">
        <f t="shared" si="787"/>
        <v>0</v>
      </c>
      <c r="AM681" s="412">
        <f t="shared" si="788"/>
        <v>0</v>
      </c>
      <c r="AN681" s="410">
        <f t="shared" si="794"/>
        <v>0</v>
      </c>
      <c r="AO681" s="410">
        <f t="shared" si="795"/>
        <v>0</v>
      </c>
      <c r="AP681" s="410">
        <f t="shared" si="789"/>
        <v>0</v>
      </c>
      <c r="AQ681" s="414">
        <f t="shared" ref="AQ681:AQ684" si="801">SUM(AN681:AP681)</f>
        <v>0</v>
      </c>
      <c r="AR681" s="412">
        <f t="shared" si="791"/>
        <v>0</v>
      </c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 s="7"/>
      <c r="BH681" s="7"/>
      <c r="BI681" s="7"/>
      <c r="BJ681" s="7"/>
      <c r="BK681" s="7"/>
      <c r="BL681" s="7"/>
      <c r="BN681" s="74"/>
    </row>
    <row r="682" spans="1:66" s="16" customFormat="1" ht="12" customHeight="1" x14ac:dyDescent="0.25">
      <c r="A682" s="193">
        <v>19000951</v>
      </c>
      <c r="B682" s="186" t="str">
        <f t="shared" si="769"/>
        <v>19000951</v>
      </c>
      <c r="C682" s="178" t="s">
        <v>1224</v>
      </c>
      <c r="D682" s="179" t="s">
        <v>158</v>
      </c>
      <c r="E682" s="179"/>
      <c r="F682" s="195">
        <v>43800</v>
      </c>
      <c r="G682" s="179"/>
      <c r="H682" s="181">
        <v>17267133.02</v>
      </c>
      <c r="I682" s="181">
        <v>17267133.02</v>
      </c>
      <c r="J682" s="181">
        <v>17267133.02</v>
      </c>
      <c r="K682" s="181">
        <v>17267133.02</v>
      </c>
      <c r="L682" s="181">
        <v>31637102.34</v>
      </c>
      <c r="M682" s="181">
        <v>31637102.34</v>
      </c>
      <c r="N682" s="181">
        <v>31637102.34</v>
      </c>
      <c r="O682" s="181">
        <v>31637102.34</v>
      </c>
      <c r="P682" s="181">
        <v>31637102.34</v>
      </c>
      <c r="Q682" s="181">
        <v>31637102.34</v>
      </c>
      <c r="R682" s="181">
        <v>31637102.34</v>
      </c>
      <c r="S682" s="181">
        <v>31637102.34</v>
      </c>
      <c r="T682" s="181">
        <v>31637102.34</v>
      </c>
      <c r="U682" s="181"/>
      <c r="V682" s="181">
        <f t="shared" si="781"/>
        <v>27445861.28833333</v>
      </c>
      <c r="W682" s="204"/>
      <c r="X682" s="226"/>
      <c r="Y682" s="409">
        <f t="shared" si="800"/>
        <v>0</v>
      </c>
      <c r="Z682" s="410">
        <f t="shared" si="800"/>
        <v>0</v>
      </c>
      <c r="AA682" s="410">
        <f t="shared" si="800"/>
        <v>0</v>
      </c>
      <c r="AB682" s="411">
        <f t="shared" si="783"/>
        <v>31637102.34</v>
      </c>
      <c r="AC682" s="412">
        <f t="shared" si="784"/>
        <v>0</v>
      </c>
      <c r="AD682" s="410">
        <f t="shared" ref="AD682:AD746" si="802">IF($D682=AD$5,$T682,IF($D682=AD$4, $T682*$AK$1,0))</f>
        <v>0</v>
      </c>
      <c r="AE682" s="413">
        <f t="shared" si="792"/>
        <v>0</v>
      </c>
      <c r="AF682" s="411">
        <f t="shared" si="793"/>
        <v>31637102.34</v>
      </c>
      <c r="AG682" s="414">
        <f t="shared" si="785"/>
        <v>31637102.34</v>
      </c>
      <c r="AH682" s="412">
        <f t="shared" si="786"/>
        <v>0</v>
      </c>
      <c r="AI682" s="415">
        <f t="shared" si="782"/>
        <v>0</v>
      </c>
      <c r="AJ682" s="410">
        <f t="shared" si="782"/>
        <v>0</v>
      </c>
      <c r="AK682" s="410">
        <f t="shared" si="782"/>
        <v>0</v>
      </c>
      <c r="AL682" s="411">
        <f t="shared" si="787"/>
        <v>27445861.28833333</v>
      </c>
      <c r="AM682" s="412">
        <f t="shared" si="788"/>
        <v>0</v>
      </c>
      <c r="AN682" s="410">
        <f t="shared" si="794"/>
        <v>0</v>
      </c>
      <c r="AO682" s="410">
        <f t="shared" si="795"/>
        <v>0</v>
      </c>
      <c r="AP682" s="410">
        <f t="shared" si="789"/>
        <v>27445861.28833333</v>
      </c>
      <c r="AQ682" s="414">
        <f t="shared" si="801"/>
        <v>27445861.28833333</v>
      </c>
      <c r="AR682" s="412">
        <f t="shared" si="791"/>
        <v>0</v>
      </c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 s="7"/>
      <c r="BH682" s="7"/>
      <c r="BI682" s="7"/>
      <c r="BJ682" s="7"/>
      <c r="BK682" s="7"/>
      <c r="BL682" s="7"/>
      <c r="BN682" s="74"/>
    </row>
    <row r="683" spans="1:66" s="16" customFormat="1" ht="12" customHeight="1" x14ac:dyDescent="0.25">
      <c r="A683" s="193">
        <v>19000961</v>
      </c>
      <c r="B683" s="186" t="str">
        <f t="shared" si="769"/>
        <v>19000961</v>
      </c>
      <c r="C683" s="178" t="s">
        <v>1225</v>
      </c>
      <c r="D683" s="179" t="s">
        <v>158</v>
      </c>
      <c r="E683" s="179"/>
      <c r="F683" s="195">
        <v>43800</v>
      </c>
      <c r="G683" s="179"/>
      <c r="H683" s="181">
        <v>-1050000</v>
      </c>
      <c r="I683" s="181">
        <v>-1050000</v>
      </c>
      <c r="J683" s="181">
        <v>-1050000</v>
      </c>
      <c r="K683" s="181">
        <v>-1050000</v>
      </c>
      <c r="L683" s="181">
        <v>-1050000</v>
      </c>
      <c r="M683" s="181">
        <v>-1050000</v>
      </c>
      <c r="N683" s="181">
        <v>-1050000</v>
      </c>
      <c r="O683" s="181">
        <v>-1050000</v>
      </c>
      <c r="P683" s="181">
        <v>-1050000</v>
      </c>
      <c r="Q683" s="181">
        <v>-1050000</v>
      </c>
      <c r="R683" s="181">
        <v>-1050000</v>
      </c>
      <c r="S683" s="181">
        <v>-1050000</v>
      </c>
      <c r="T683" s="181">
        <v>-1050000</v>
      </c>
      <c r="U683" s="181"/>
      <c r="V683" s="181">
        <f t="shared" si="781"/>
        <v>-1050000</v>
      </c>
      <c r="W683" s="204"/>
      <c r="X683" s="226"/>
      <c r="Y683" s="409">
        <f t="shared" si="800"/>
        <v>0</v>
      </c>
      <c r="Z683" s="410">
        <f t="shared" si="800"/>
        <v>0</v>
      </c>
      <c r="AA683" s="410">
        <f t="shared" si="800"/>
        <v>0</v>
      </c>
      <c r="AB683" s="411">
        <f t="shared" si="783"/>
        <v>-1050000</v>
      </c>
      <c r="AC683" s="412">
        <f t="shared" si="784"/>
        <v>0</v>
      </c>
      <c r="AD683" s="410">
        <f t="shared" si="802"/>
        <v>0</v>
      </c>
      <c r="AE683" s="413">
        <f t="shared" si="792"/>
        <v>0</v>
      </c>
      <c r="AF683" s="411">
        <f t="shared" si="793"/>
        <v>-1050000</v>
      </c>
      <c r="AG683" s="414">
        <f t="shared" si="785"/>
        <v>-1050000</v>
      </c>
      <c r="AH683" s="412">
        <f t="shared" si="786"/>
        <v>0</v>
      </c>
      <c r="AI683" s="415">
        <f t="shared" si="782"/>
        <v>0</v>
      </c>
      <c r="AJ683" s="410">
        <f t="shared" si="782"/>
        <v>0</v>
      </c>
      <c r="AK683" s="410">
        <f t="shared" si="782"/>
        <v>0</v>
      </c>
      <c r="AL683" s="411">
        <f t="shared" si="787"/>
        <v>-1050000</v>
      </c>
      <c r="AM683" s="412">
        <f t="shared" si="788"/>
        <v>0</v>
      </c>
      <c r="AN683" s="410">
        <f t="shared" si="794"/>
        <v>0</v>
      </c>
      <c r="AO683" s="410">
        <f t="shared" si="795"/>
        <v>0</v>
      </c>
      <c r="AP683" s="410">
        <f t="shared" si="789"/>
        <v>-1050000</v>
      </c>
      <c r="AQ683" s="414">
        <f t="shared" si="801"/>
        <v>-1050000</v>
      </c>
      <c r="AR683" s="412">
        <f t="shared" si="791"/>
        <v>0</v>
      </c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 s="7"/>
      <c r="BH683" s="7"/>
      <c r="BI683" s="7"/>
      <c r="BJ683" s="7"/>
      <c r="BK683" s="7"/>
      <c r="BL683" s="7"/>
      <c r="BN683" s="74"/>
    </row>
    <row r="684" spans="1:66" s="16" customFormat="1" ht="12" customHeight="1" x14ac:dyDescent="0.25">
      <c r="A684" s="193">
        <v>19000971</v>
      </c>
      <c r="B684" s="186" t="str">
        <f t="shared" si="769"/>
        <v>19000971</v>
      </c>
      <c r="C684" s="178" t="s">
        <v>1226</v>
      </c>
      <c r="D684" s="179" t="s">
        <v>158</v>
      </c>
      <c r="E684" s="179"/>
      <c r="F684" s="195">
        <v>43800</v>
      </c>
      <c r="G684" s="179"/>
      <c r="H684" s="181">
        <v>941850.16</v>
      </c>
      <c r="I684" s="181">
        <v>1040992.28</v>
      </c>
      <c r="J684" s="181">
        <v>1140134.3999999999</v>
      </c>
      <c r="K684" s="181">
        <v>1239276.52</v>
      </c>
      <c r="L684" s="181">
        <v>1360049.43</v>
      </c>
      <c r="M684" s="181">
        <v>1539376.43</v>
      </c>
      <c r="N684" s="181">
        <v>1718703.44</v>
      </c>
      <c r="O684" s="181">
        <v>1898030.45</v>
      </c>
      <c r="P684" s="181">
        <v>2068949.96</v>
      </c>
      <c r="Q684" s="181">
        <v>2239869.4700000002</v>
      </c>
      <c r="R684" s="181">
        <v>2410484.5099999998</v>
      </c>
      <c r="S684" s="181">
        <v>2581099.54</v>
      </c>
      <c r="T684" s="181">
        <v>2754878.74</v>
      </c>
      <c r="U684" s="181"/>
      <c r="V684" s="181">
        <f t="shared" si="781"/>
        <v>1757110.9066666665</v>
      </c>
      <c r="W684" s="204"/>
      <c r="X684" s="226"/>
      <c r="Y684" s="409">
        <f t="shared" si="800"/>
        <v>0</v>
      </c>
      <c r="Z684" s="410">
        <f t="shared" si="800"/>
        <v>0</v>
      </c>
      <c r="AA684" s="410">
        <f t="shared" si="800"/>
        <v>0</v>
      </c>
      <c r="AB684" s="411">
        <f t="shared" si="783"/>
        <v>2754878.74</v>
      </c>
      <c r="AC684" s="412">
        <f t="shared" si="784"/>
        <v>0</v>
      </c>
      <c r="AD684" s="410">
        <f t="shared" si="802"/>
        <v>0</v>
      </c>
      <c r="AE684" s="413">
        <f t="shared" si="792"/>
        <v>0</v>
      </c>
      <c r="AF684" s="411">
        <f t="shared" si="793"/>
        <v>2754878.74</v>
      </c>
      <c r="AG684" s="414">
        <f t="shared" si="785"/>
        <v>2754878.74</v>
      </c>
      <c r="AH684" s="412">
        <f t="shared" si="786"/>
        <v>0</v>
      </c>
      <c r="AI684" s="415">
        <f t="shared" si="782"/>
        <v>0</v>
      </c>
      <c r="AJ684" s="410">
        <f t="shared" si="782"/>
        <v>0</v>
      </c>
      <c r="AK684" s="410">
        <f t="shared" si="782"/>
        <v>0</v>
      </c>
      <c r="AL684" s="411">
        <f t="shared" si="787"/>
        <v>1757110.9066666665</v>
      </c>
      <c r="AM684" s="412">
        <f t="shared" si="788"/>
        <v>0</v>
      </c>
      <c r="AN684" s="410">
        <f t="shared" si="794"/>
        <v>0</v>
      </c>
      <c r="AO684" s="410">
        <f t="shared" si="795"/>
        <v>0</v>
      </c>
      <c r="AP684" s="410">
        <f t="shared" si="789"/>
        <v>1757110.9066666665</v>
      </c>
      <c r="AQ684" s="414">
        <f t="shared" si="801"/>
        <v>1757110.9066666665</v>
      </c>
      <c r="AR684" s="412">
        <f t="shared" si="791"/>
        <v>0</v>
      </c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 s="7"/>
      <c r="BH684" s="7"/>
      <c r="BI684" s="7"/>
      <c r="BJ684" s="7"/>
      <c r="BK684" s="7"/>
      <c r="BL684" s="7"/>
      <c r="BN684" s="74"/>
    </row>
    <row r="685" spans="1:66" s="16" customFormat="1" ht="12" customHeight="1" x14ac:dyDescent="0.25">
      <c r="A685" s="193">
        <v>19000991</v>
      </c>
      <c r="B685" s="186" t="str">
        <f t="shared" ref="B685" si="803">TEXT(A685,"##")</f>
        <v>19000991</v>
      </c>
      <c r="C685" s="178" t="s">
        <v>1293</v>
      </c>
      <c r="D685" s="179" t="s">
        <v>865</v>
      </c>
      <c r="E685" s="179"/>
      <c r="F685" s="195">
        <v>44075</v>
      </c>
      <c r="G685" s="179"/>
      <c r="H685" s="181"/>
      <c r="I685" s="181"/>
      <c r="J685" s="181"/>
      <c r="K685" s="181">
        <v>18189192.210000001</v>
      </c>
      <c r="L685" s="181">
        <v>18439111.530000001</v>
      </c>
      <c r="M685" s="181">
        <v>18506390.699999999</v>
      </c>
      <c r="N685" s="181">
        <v>23491587</v>
      </c>
      <c r="O685" s="181">
        <v>23758190.190000001</v>
      </c>
      <c r="P685" s="181">
        <v>23957690.190000001</v>
      </c>
      <c r="Q685" s="181">
        <v>24067169.07</v>
      </c>
      <c r="R685" s="181">
        <v>24167538.149999999</v>
      </c>
      <c r="S685" s="181">
        <v>24217201.68</v>
      </c>
      <c r="T685" s="181">
        <v>24111883.32</v>
      </c>
      <c r="U685" s="181"/>
      <c r="V685" s="181">
        <f t="shared" ref="V685" si="804">(H685+T685+SUM(I685:S685)*2)/24</f>
        <v>17570834.364999998</v>
      </c>
      <c r="W685" s="204" t="s">
        <v>581</v>
      </c>
      <c r="X685" s="226"/>
      <c r="Y685" s="409">
        <f t="shared" si="800"/>
        <v>0</v>
      </c>
      <c r="Z685" s="410">
        <f t="shared" si="800"/>
        <v>0</v>
      </c>
      <c r="AA685" s="410">
        <f t="shared" si="800"/>
        <v>0</v>
      </c>
      <c r="AB685" s="411">
        <f t="shared" ref="AB685" si="805">T685-SUM(Y685:AA685)</f>
        <v>24111883.32</v>
      </c>
      <c r="AC685" s="412">
        <f t="shared" ref="AC685" si="806">T685-SUM(Y685:AA685)-AB685</f>
        <v>0</v>
      </c>
      <c r="AD685" s="410">
        <f t="shared" si="802"/>
        <v>24111883.32</v>
      </c>
      <c r="AE685" s="413">
        <f t="shared" si="792"/>
        <v>0</v>
      </c>
      <c r="AF685" s="411">
        <f t="shared" si="793"/>
        <v>0</v>
      </c>
      <c r="AG685" s="414">
        <f t="shared" ref="AG685" si="807">SUM(AD685:AF685)</f>
        <v>24111883.32</v>
      </c>
      <c r="AH685" s="412">
        <f t="shared" ref="AH685" si="808">AG685-AB685</f>
        <v>0</v>
      </c>
      <c r="AI685" s="415">
        <f t="shared" si="782"/>
        <v>0</v>
      </c>
      <c r="AJ685" s="410">
        <f t="shared" si="782"/>
        <v>0</v>
      </c>
      <c r="AK685" s="410">
        <f t="shared" si="782"/>
        <v>0</v>
      </c>
      <c r="AL685" s="411">
        <f t="shared" ref="AL685" si="809">V685-SUM(AI685:AK685)</f>
        <v>17570834.364999998</v>
      </c>
      <c r="AM685" s="412">
        <f t="shared" ref="AM685" si="810">V685-SUM(AI685:AK685)-AL685</f>
        <v>0</v>
      </c>
      <c r="AN685" s="410">
        <f t="shared" si="794"/>
        <v>17570834.364999998</v>
      </c>
      <c r="AO685" s="410">
        <f t="shared" si="795"/>
        <v>0</v>
      </c>
      <c r="AP685" s="410">
        <f t="shared" si="789"/>
        <v>0</v>
      </c>
      <c r="AQ685" s="414">
        <f t="shared" ref="AQ685" si="811">SUM(AN685:AP685)</f>
        <v>17570834.364999998</v>
      </c>
      <c r="AR685" s="412">
        <f t="shared" ref="AR685" si="812">AQ685-AL685</f>
        <v>0</v>
      </c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 s="7"/>
      <c r="BH685" s="7"/>
      <c r="BI685" s="7"/>
      <c r="BJ685" s="7"/>
      <c r="BK685" s="7"/>
      <c r="BL685" s="7"/>
      <c r="BN685" s="74"/>
    </row>
    <row r="686" spans="1:66" s="16" customFormat="1" ht="12" customHeight="1" x14ac:dyDescent="0.35">
      <c r="A686" s="375">
        <v>19001001</v>
      </c>
      <c r="B686" s="378" t="str">
        <f t="shared" si="769"/>
        <v>19001001</v>
      </c>
      <c r="C686" s="379" t="s">
        <v>1084</v>
      </c>
      <c r="D686" s="89" t="s">
        <v>1276</v>
      </c>
      <c r="E686" s="89"/>
      <c r="F686" s="376">
        <v>43252</v>
      </c>
      <c r="G686" s="89"/>
      <c r="H686" s="75">
        <v>1052043.3600000001</v>
      </c>
      <c r="I686" s="75">
        <v>956130.34</v>
      </c>
      <c r="J686" s="75">
        <v>846603.99</v>
      </c>
      <c r="K686" s="75">
        <v>360581.84</v>
      </c>
      <c r="L686" s="75">
        <v>236452.97</v>
      </c>
      <c r="M686" s="75">
        <v>140250.01999999999</v>
      </c>
      <c r="N686" s="75">
        <v>340087.64</v>
      </c>
      <c r="O686" s="75">
        <v>1226380.8</v>
      </c>
      <c r="P686" s="75">
        <v>1091645.78</v>
      </c>
      <c r="Q686" s="75">
        <v>957955.84</v>
      </c>
      <c r="R686" s="75">
        <v>843026.46</v>
      </c>
      <c r="S686" s="75">
        <v>693155.96</v>
      </c>
      <c r="T686" s="75">
        <v>659503.18999999994</v>
      </c>
      <c r="U686" s="75"/>
      <c r="V686" s="75">
        <f t="shared" si="781"/>
        <v>712337.07625000004</v>
      </c>
      <c r="W686" s="81"/>
      <c r="X686" s="335"/>
      <c r="Y686" s="92">
        <f t="shared" si="800"/>
        <v>659503.18999999994</v>
      </c>
      <c r="Z686" s="319">
        <f t="shared" si="800"/>
        <v>0</v>
      </c>
      <c r="AA686" s="319">
        <f t="shared" si="800"/>
        <v>0</v>
      </c>
      <c r="AB686" s="320">
        <f t="shared" si="783"/>
        <v>0</v>
      </c>
      <c r="AC686" s="309">
        <f t="shared" si="784"/>
        <v>0</v>
      </c>
      <c r="AD686" s="319">
        <f t="shared" si="802"/>
        <v>0</v>
      </c>
      <c r="AE686" s="326">
        <f t="shared" si="792"/>
        <v>0</v>
      </c>
      <c r="AF686" s="320">
        <f t="shared" si="793"/>
        <v>0</v>
      </c>
      <c r="AG686" s="173">
        <f t="shared" si="785"/>
        <v>0</v>
      </c>
      <c r="AH686" s="309">
        <f t="shared" si="786"/>
        <v>0</v>
      </c>
      <c r="AI686" s="318">
        <f t="shared" si="782"/>
        <v>712337.07625000004</v>
      </c>
      <c r="AJ686" s="319">
        <f t="shared" si="782"/>
        <v>0</v>
      </c>
      <c r="AK686" s="319">
        <f t="shared" si="782"/>
        <v>0</v>
      </c>
      <c r="AL686" s="320">
        <f t="shared" si="787"/>
        <v>0</v>
      </c>
      <c r="AM686" s="309">
        <f t="shared" si="788"/>
        <v>0</v>
      </c>
      <c r="AN686" s="319">
        <f t="shared" si="794"/>
        <v>0</v>
      </c>
      <c r="AO686" s="319">
        <f t="shared" si="795"/>
        <v>0</v>
      </c>
      <c r="AP686" s="319">
        <f t="shared" si="789"/>
        <v>0</v>
      </c>
      <c r="AQ686" s="173">
        <f t="shared" si="796"/>
        <v>0</v>
      </c>
      <c r="AR686" s="309">
        <f t="shared" si="791"/>
        <v>0</v>
      </c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 s="7"/>
      <c r="BH686" s="7"/>
      <c r="BI686" s="7"/>
      <c r="BJ686" s="7"/>
      <c r="BK686" s="7"/>
      <c r="BL686" s="7"/>
      <c r="BN686" s="74"/>
    </row>
    <row r="687" spans="1:66" s="16" customFormat="1" ht="12" customHeight="1" x14ac:dyDescent="0.25">
      <c r="A687" s="122">
        <v>19003011</v>
      </c>
      <c r="B687" s="87" t="str">
        <f t="shared" si="769"/>
        <v>19003011</v>
      </c>
      <c r="C687" s="74" t="s">
        <v>792</v>
      </c>
      <c r="D687" s="89" t="s">
        <v>865</v>
      </c>
      <c r="E687" s="89"/>
      <c r="F687" s="74"/>
      <c r="G687" s="89"/>
      <c r="H687" s="75">
        <v>193459.84</v>
      </c>
      <c r="I687" s="75">
        <v>193459.84</v>
      </c>
      <c r="J687" s="75">
        <v>193459.84</v>
      </c>
      <c r="K687" s="75">
        <v>-0.16</v>
      </c>
      <c r="L687" s="75">
        <v>-0.16</v>
      </c>
      <c r="M687" s="75">
        <v>-0.16</v>
      </c>
      <c r="N687" s="75">
        <v>0</v>
      </c>
      <c r="O687" s="75">
        <v>0</v>
      </c>
      <c r="P687" s="75">
        <v>0</v>
      </c>
      <c r="Q687" s="75">
        <v>0</v>
      </c>
      <c r="R687" s="75">
        <v>0</v>
      </c>
      <c r="S687" s="75">
        <v>0</v>
      </c>
      <c r="T687" s="75">
        <v>0</v>
      </c>
      <c r="U687" s="75"/>
      <c r="V687" s="75">
        <f t="shared" si="781"/>
        <v>40304.093333333338</v>
      </c>
      <c r="W687" s="81" t="s">
        <v>169</v>
      </c>
      <c r="X687" s="80"/>
      <c r="Y687" s="92">
        <f t="shared" si="800"/>
        <v>0</v>
      </c>
      <c r="Z687" s="319">
        <f t="shared" si="800"/>
        <v>0</v>
      </c>
      <c r="AA687" s="319">
        <f t="shared" si="800"/>
        <v>0</v>
      </c>
      <c r="AB687" s="320">
        <f t="shared" si="783"/>
        <v>0</v>
      </c>
      <c r="AC687" s="309">
        <f t="shared" si="784"/>
        <v>0</v>
      </c>
      <c r="AD687" s="319">
        <f t="shared" si="802"/>
        <v>0</v>
      </c>
      <c r="AE687" s="326">
        <f t="shared" si="792"/>
        <v>0</v>
      </c>
      <c r="AF687" s="320">
        <f t="shared" si="793"/>
        <v>0</v>
      </c>
      <c r="AG687" s="173">
        <f t="shared" si="785"/>
        <v>0</v>
      </c>
      <c r="AH687" s="309">
        <f t="shared" si="786"/>
        <v>0</v>
      </c>
      <c r="AI687" s="318">
        <f t="shared" si="782"/>
        <v>0</v>
      </c>
      <c r="AJ687" s="319">
        <f t="shared" si="782"/>
        <v>0</v>
      </c>
      <c r="AK687" s="319">
        <f t="shared" si="782"/>
        <v>0</v>
      </c>
      <c r="AL687" s="320">
        <f t="shared" si="787"/>
        <v>40304.093333333338</v>
      </c>
      <c r="AM687" s="309">
        <f t="shared" si="788"/>
        <v>0</v>
      </c>
      <c r="AN687" s="319">
        <f t="shared" si="794"/>
        <v>40304.093333333338</v>
      </c>
      <c r="AO687" s="319">
        <f t="shared" si="795"/>
        <v>0</v>
      </c>
      <c r="AP687" s="319">
        <f t="shared" si="789"/>
        <v>0</v>
      </c>
      <c r="AQ687" s="173">
        <f t="shared" si="790"/>
        <v>40304.093333333338</v>
      </c>
      <c r="AR687" s="309">
        <f t="shared" si="791"/>
        <v>0</v>
      </c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 s="7"/>
      <c r="BH687" s="7"/>
      <c r="BI687" s="7"/>
      <c r="BJ687" s="7"/>
      <c r="BK687" s="7"/>
      <c r="BL687" s="7"/>
      <c r="BN687" s="74"/>
    </row>
    <row r="688" spans="1:66" s="16" customFormat="1" ht="12" customHeight="1" x14ac:dyDescent="0.25">
      <c r="A688" s="122">
        <v>19003021</v>
      </c>
      <c r="B688" s="87" t="str">
        <f t="shared" si="769"/>
        <v>19003021</v>
      </c>
      <c r="C688" s="74" t="s">
        <v>798</v>
      </c>
      <c r="D688" s="89" t="s">
        <v>865</v>
      </c>
      <c r="E688" s="89"/>
      <c r="F688" s="74"/>
      <c r="G688" s="89"/>
      <c r="H688" s="75">
        <v>56004.06</v>
      </c>
      <c r="I688" s="75">
        <v>56004.06</v>
      </c>
      <c r="J688" s="75">
        <v>56004.06</v>
      </c>
      <c r="K688" s="75">
        <v>0.06</v>
      </c>
      <c r="L688" s="75">
        <v>0.06</v>
      </c>
      <c r="M688" s="75">
        <v>0.06</v>
      </c>
      <c r="N688" s="75">
        <v>0</v>
      </c>
      <c r="O688" s="75">
        <v>0</v>
      </c>
      <c r="P688" s="75">
        <v>0</v>
      </c>
      <c r="Q688" s="75">
        <v>0</v>
      </c>
      <c r="R688" s="75">
        <v>0</v>
      </c>
      <c r="S688" s="75">
        <v>0</v>
      </c>
      <c r="T688" s="75">
        <v>0</v>
      </c>
      <c r="U688" s="75"/>
      <c r="V688" s="75">
        <f t="shared" si="781"/>
        <v>11667.527499999998</v>
      </c>
      <c r="W688" s="81" t="s">
        <v>169</v>
      </c>
      <c r="X688" s="80"/>
      <c r="Y688" s="92">
        <f t="shared" si="800"/>
        <v>0</v>
      </c>
      <c r="Z688" s="319">
        <f t="shared" si="800"/>
        <v>0</v>
      </c>
      <c r="AA688" s="319">
        <f t="shared" si="800"/>
        <v>0</v>
      </c>
      <c r="AB688" s="320">
        <f t="shared" si="783"/>
        <v>0</v>
      </c>
      <c r="AC688" s="309">
        <f t="shared" si="784"/>
        <v>0</v>
      </c>
      <c r="AD688" s="319">
        <f t="shared" si="802"/>
        <v>0</v>
      </c>
      <c r="AE688" s="326">
        <f t="shared" si="792"/>
        <v>0</v>
      </c>
      <c r="AF688" s="320">
        <f t="shared" si="793"/>
        <v>0</v>
      </c>
      <c r="AG688" s="173">
        <f t="shared" si="785"/>
        <v>0</v>
      </c>
      <c r="AH688" s="309">
        <f t="shared" si="786"/>
        <v>0</v>
      </c>
      <c r="AI688" s="318">
        <f t="shared" ref="AI688:AK705" si="813">IF($D688=AI$5,$V688,0)</f>
        <v>0</v>
      </c>
      <c r="AJ688" s="319">
        <f t="shared" si="813"/>
        <v>0</v>
      </c>
      <c r="AK688" s="319">
        <f t="shared" si="813"/>
        <v>0</v>
      </c>
      <c r="AL688" s="320">
        <f t="shared" si="787"/>
        <v>11667.527499999998</v>
      </c>
      <c r="AM688" s="309">
        <f t="shared" si="788"/>
        <v>0</v>
      </c>
      <c r="AN688" s="319">
        <f t="shared" si="794"/>
        <v>11667.527499999998</v>
      </c>
      <c r="AO688" s="319">
        <f t="shared" si="795"/>
        <v>0</v>
      </c>
      <c r="AP688" s="319">
        <f t="shared" si="789"/>
        <v>0</v>
      </c>
      <c r="AQ688" s="173">
        <f t="shared" si="790"/>
        <v>11667.527499999998</v>
      </c>
      <c r="AR688" s="309">
        <f t="shared" si="791"/>
        <v>0</v>
      </c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 s="7"/>
      <c r="BH688" s="7"/>
      <c r="BI688" s="7"/>
      <c r="BJ688" s="7"/>
      <c r="BK688" s="7"/>
      <c r="BL688" s="7"/>
      <c r="BN688" s="74"/>
    </row>
    <row r="689" spans="1:66" s="16" customFormat="1" ht="12" customHeight="1" x14ac:dyDescent="0.25">
      <c r="A689" s="129">
        <v>19003032</v>
      </c>
      <c r="B689" s="89" t="str">
        <f t="shared" si="769"/>
        <v>19003032</v>
      </c>
      <c r="C689" s="74" t="s">
        <v>839</v>
      </c>
      <c r="D689" s="89" t="s">
        <v>158</v>
      </c>
      <c r="E689" s="89"/>
      <c r="F689" s="74"/>
      <c r="G689" s="89"/>
      <c r="H689" s="75">
        <v>450769.31</v>
      </c>
      <c r="I689" s="75">
        <v>0</v>
      </c>
      <c r="J689" s="75">
        <v>0</v>
      </c>
      <c r="K689" s="75">
        <v>871315.5</v>
      </c>
      <c r="L689" s="75">
        <v>1582822.98</v>
      </c>
      <c r="M689" s="75">
        <v>1199014.58</v>
      </c>
      <c r="N689" s="75">
        <v>1680565.45</v>
      </c>
      <c r="O689" s="75">
        <v>0</v>
      </c>
      <c r="P689" s="75">
        <v>145848.93</v>
      </c>
      <c r="Q689" s="75">
        <v>181459.25</v>
      </c>
      <c r="R689" s="75">
        <v>284716.38</v>
      </c>
      <c r="S689" s="75">
        <v>300213.19</v>
      </c>
      <c r="T689" s="75">
        <v>168692.74</v>
      </c>
      <c r="U689" s="75"/>
      <c r="V689" s="75">
        <f t="shared" si="781"/>
        <v>546307.27375000005</v>
      </c>
      <c r="W689" s="81"/>
      <c r="X689" s="80"/>
      <c r="Y689" s="92">
        <f t="shared" si="800"/>
        <v>0</v>
      </c>
      <c r="Z689" s="319">
        <f t="shared" si="800"/>
        <v>0</v>
      </c>
      <c r="AA689" s="319">
        <f t="shared" si="800"/>
        <v>0</v>
      </c>
      <c r="AB689" s="320">
        <f t="shared" si="783"/>
        <v>168692.74</v>
      </c>
      <c r="AC689" s="309">
        <f t="shared" si="784"/>
        <v>0</v>
      </c>
      <c r="AD689" s="319">
        <f t="shared" si="802"/>
        <v>0</v>
      </c>
      <c r="AE689" s="326">
        <f t="shared" si="792"/>
        <v>0</v>
      </c>
      <c r="AF689" s="320">
        <f t="shared" si="793"/>
        <v>168692.74</v>
      </c>
      <c r="AG689" s="173">
        <f t="shared" si="785"/>
        <v>168692.74</v>
      </c>
      <c r="AH689" s="309">
        <f t="shared" si="786"/>
        <v>0</v>
      </c>
      <c r="AI689" s="318">
        <f t="shared" si="813"/>
        <v>0</v>
      </c>
      <c r="AJ689" s="319">
        <f t="shared" si="813"/>
        <v>0</v>
      </c>
      <c r="AK689" s="319">
        <f t="shared" si="813"/>
        <v>0</v>
      </c>
      <c r="AL689" s="320">
        <f t="shared" si="787"/>
        <v>546307.27375000005</v>
      </c>
      <c r="AM689" s="309">
        <f t="shared" si="788"/>
        <v>0</v>
      </c>
      <c r="AN689" s="319">
        <f t="shared" si="794"/>
        <v>0</v>
      </c>
      <c r="AO689" s="319">
        <f t="shared" si="795"/>
        <v>0</v>
      </c>
      <c r="AP689" s="319">
        <f t="shared" si="789"/>
        <v>546307.27375000005</v>
      </c>
      <c r="AQ689" s="173">
        <f t="shared" si="790"/>
        <v>546307.27375000005</v>
      </c>
      <c r="AR689" s="309">
        <f t="shared" si="791"/>
        <v>0</v>
      </c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 s="7"/>
      <c r="BH689" s="7"/>
      <c r="BI689" s="7"/>
      <c r="BJ689" s="7"/>
      <c r="BK689" s="7"/>
      <c r="BL689" s="7"/>
      <c r="BN689" s="74"/>
    </row>
    <row r="690" spans="1:66" s="16" customFormat="1" ht="12" customHeight="1" x14ac:dyDescent="0.25">
      <c r="A690" s="189">
        <v>19003051</v>
      </c>
      <c r="B690" s="184" t="str">
        <f t="shared" ref="B690:B765" si="814">TEXT(A690,"##")</f>
        <v>19003051</v>
      </c>
      <c r="C690" s="178" t="s">
        <v>1203</v>
      </c>
      <c r="D690" s="179" t="s">
        <v>1276</v>
      </c>
      <c r="E690" s="179"/>
      <c r="F690" s="195">
        <v>43770</v>
      </c>
      <c r="G690" s="179"/>
      <c r="H690" s="181">
        <v>944511.25</v>
      </c>
      <c r="I690" s="181">
        <v>976661.41</v>
      </c>
      <c r="J690" s="181">
        <v>3212497.81</v>
      </c>
      <c r="K690" s="181">
        <v>3212497.81</v>
      </c>
      <c r="L690" s="181">
        <v>3084694.54</v>
      </c>
      <c r="M690" s="181">
        <v>3044495.92</v>
      </c>
      <c r="N690" s="181">
        <v>3005788.67</v>
      </c>
      <c r="O690" s="181">
        <v>3005788.67</v>
      </c>
      <c r="P690" s="181">
        <v>2982254.5</v>
      </c>
      <c r="Q690" s="181">
        <v>2969591.36</v>
      </c>
      <c r="R690" s="181">
        <v>2946125.85</v>
      </c>
      <c r="S690" s="181">
        <v>2927973.02</v>
      </c>
      <c r="T690" s="181">
        <v>2904813.26</v>
      </c>
      <c r="U690" s="181"/>
      <c r="V690" s="181">
        <f t="shared" si="781"/>
        <v>2774419.3179166666</v>
      </c>
      <c r="W690" s="207"/>
      <c r="X690" s="408"/>
      <c r="Y690" s="409">
        <f t="shared" si="800"/>
        <v>2904813.26</v>
      </c>
      <c r="Z690" s="410">
        <f t="shared" si="800"/>
        <v>0</v>
      </c>
      <c r="AA690" s="410">
        <f t="shared" si="800"/>
        <v>0</v>
      </c>
      <c r="AB690" s="411">
        <f t="shared" si="783"/>
        <v>0</v>
      </c>
      <c r="AC690" s="412">
        <f t="shared" si="784"/>
        <v>0</v>
      </c>
      <c r="AD690" s="410">
        <f t="shared" si="802"/>
        <v>0</v>
      </c>
      <c r="AE690" s="413">
        <f t="shared" si="792"/>
        <v>0</v>
      </c>
      <c r="AF690" s="411">
        <f t="shared" si="793"/>
        <v>0</v>
      </c>
      <c r="AG690" s="414">
        <f t="shared" si="785"/>
        <v>0</v>
      </c>
      <c r="AH690" s="412">
        <f t="shared" si="786"/>
        <v>0</v>
      </c>
      <c r="AI690" s="415">
        <f t="shared" si="813"/>
        <v>2774419.3179166666</v>
      </c>
      <c r="AJ690" s="410">
        <f t="shared" si="813"/>
        <v>0</v>
      </c>
      <c r="AK690" s="410">
        <f t="shared" si="813"/>
        <v>0</v>
      </c>
      <c r="AL690" s="411">
        <f t="shared" si="787"/>
        <v>0</v>
      </c>
      <c r="AM690" s="412">
        <f t="shared" si="788"/>
        <v>0</v>
      </c>
      <c r="AN690" s="410">
        <f t="shared" si="794"/>
        <v>0</v>
      </c>
      <c r="AO690" s="410">
        <f t="shared" si="795"/>
        <v>0</v>
      </c>
      <c r="AP690" s="410">
        <f t="shared" si="789"/>
        <v>0</v>
      </c>
      <c r="AQ690" s="414">
        <f t="shared" ref="AQ690" si="815">SUM(AN690:AP690)</f>
        <v>0</v>
      </c>
      <c r="AR690" s="412">
        <f t="shared" si="791"/>
        <v>0</v>
      </c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 s="7"/>
      <c r="BH690" s="7"/>
      <c r="BI690" s="7"/>
      <c r="BJ690" s="7"/>
      <c r="BK690" s="7"/>
      <c r="BL690" s="7"/>
      <c r="BN690" s="74"/>
    </row>
    <row r="691" spans="1:66" s="16" customFormat="1" ht="12" customHeight="1" x14ac:dyDescent="0.25">
      <c r="A691" s="189">
        <v>19003061</v>
      </c>
      <c r="B691" s="184" t="str">
        <f t="shared" si="814"/>
        <v>19003061</v>
      </c>
      <c r="C691" s="178" t="s">
        <v>1349</v>
      </c>
      <c r="D691" s="179" t="s">
        <v>865</v>
      </c>
      <c r="E691" s="179"/>
      <c r="F691" s="195">
        <v>44105</v>
      </c>
      <c r="G691" s="179"/>
      <c r="H691" s="181"/>
      <c r="I691" s="181"/>
      <c r="J691" s="181"/>
      <c r="K691" s="181"/>
      <c r="L691" s="181">
        <v>143696247.15000001</v>
      </c>
      <c r="M691" s="181">
        <v>142694784.81</v>
      </c>
      <c r="N691" s="181">
        <v>141590120.75999999</v>
      </c>
      <c r="O691" s="181">
        <v>140509723.41</v>
      </c>
      <c r="P691" s="181">
        <v>139417106.97</v>
      </c>
      <c r="Q691" s="181">
        <v>138371339.15000001</v>
      </c>
      <c r="R691" s="181">
        <v>137529649.84999999</v>
      </c>
      <c r="S691" s="181">
        <v>136731372.34999999</v>
      </c>
      <c r="T691" s="181">
        <v>135884111.13999999</v>
      </c>
      <c r="U691" s="181"/>
      <c r="V691" s="181">
        <f t="shared" ref="V691" si="816">(H691+T691+SUM(I691:S691)*2)/24</f>
        <v>99040200.001666665</v>
      </c>
      <c r="W691" s="204" t="s">
        <v>1375</v>
      </c>
      <c r="X691" s="408"/>
      <c r="Y691" s="409">
        <f t="shared" si="800"/>
        <v>0</v>
      </c>
      <c r="Z691" s="410">
        <f t="shared" si="800"/>
        <v>0</v>
      </c>
      <c r="AA691" s="410">
        <f t="shared" si="800"/>
        <v>0</v>
      </c>
      <c r="AB691" s="411">
        <f t="shared" ref="AB691" si="817">T691-SUM(Y691:AA691)</f>
        <v>135884111.13999999</v>
      </c>
      <c r="AC691" s="412">
        <f t="shared" ref="AC691" si="818">T691-SUM(Y691:AA691)-AB691</f>
        <v>0</v>
      </c>
      <c r="AD691" s="410">
        <f t="shared" si="802"/>
        <v>135884111.13999999</v>
      </c>
      <c r="AE691" s="413">
        <f t="shared" si="792"/>
        <v>0</v>
      </c>
      <c r="AF691" s="411">
        <f t="shared" si="793"/>
        <v>0</v>
      </c>
      <c r="AG691" s="414">
        <f t="shared" ref="AG691" si="819">SUM(AD691:AF691)</f>
        <v>135884111.13999999</v>
      </c>
      <c r="AH691" s="412">
        <f t="shared" ref="AH691" si="820">AG691-AB691</f>
        <v>0</v>
      </c>
      <c r="AI691" s="415">
        <f t="shared" si="813"/>
        <v>0</v>
      </c>
      <c r="AJ691" s="410">
        <f t="shared" si="813"/>
        <v>0</v>
      </c>
      <c r="AK691" s="410">
        <f t="shared" si="813"/>
        <v>0</v>
      </c>
      <c r="AL691" s="411">
        <f t="shared" ref="AL691" si="821">V691-SUM(AI691:AK691)</f>
        <v>99040200.001666665</v>
      </c>
      <c r="AM691" s="412">
        <f t="shared" ref="AM691" si="822">V691-SUM(AI691:AK691)-AL691</f>
        <v>0</v>
      </c>
      <c r="AN691" s="410">
        <f t="shared" si="794"/>
        <v>99040200.001666665</v>
      </c>
      <c r="AO691" s="410">
        <f t="shared" si="795"/>
        <v>0</v>
      </c>
      <c r="AP691" s="410">
        <f t="shared" si="789"/>
        <v>0</v>
      </c>
      <c r="AQ691" s="414">
        <f t="shared" ref="AQ691" si="823">SUM(AN691:AP691)</f>
        <v>99040200.001666665</v>
      </c>
      <c r="AR691" s="412">
        <f t="shared" ref="AR691" si="824">AQ691-AL691</f>
        <v>0</v>
      </c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 s="7"/>
      <c r="BH691" s="7"/>
      <c r="BI691" s="7"/>
      <c r="BJ691" s="7"/>
      <c r="BK691" s="7"/>
      <c r="BL691" s="7"/>
      <c r="BN691" s="74"/>
    </row>
    <row r="692" spans="1:66" s="16" customFormat="1" ht="12" customHeight="1" x14ac:dyDescent="0.25">
      <c r="A692" s="189">
        <v>19003062</v>
      </c>
      <c r="B692" s="184" t="str">
        <f t="shared" ref="B692:B698" si="825">TEXT(A692,"##")</f>
        <v>19003062</v>
      </c>
      <c r="C692" s="178" t="s">
        <v>1349</v>
      </c>
      <c r="D692" s="179" t="s">
        <v>866</v>
      </c>
      <c r="E692" s="179"/>
      <c r="F692" s="195">
        <v>44105</v>
      </c>
      <c r="G692" s="179"/>
      <c r="H692" s="181"/>
      <c r="I692" s="181"/>
      <c r="J692" s="181"/>
      <c r="K692" s="181"/>
      <c r="L692" s="181">
        <v>61564346.32</v>
      </c>
      <c r="M692" s="181">
        <v>61273334.710000001</v>
      </c>
      <c r="N692" s="181">
        <v>60919769.68</v>
      </c>
      <c r="O692" s="181">
        <v>60574409.009999998</v>
      </c>
      <c r="P692" s="181">
        <v>60208525.460000001</v>
      </c>
      <c r="Q692" s="181">
        <v>59880550.399999999</v>
      </c>
      <c r="R692" s="181">
        <v>59691466.670000002</v>
      </c>
      <c r="S692" s="181">
        <v>59555780.079999998</v>
      </c>
      <c r="T692" s="181">
        <v>59465075.759999998</v>
      </c>
      <c r="U692" s="181"/>
      <c r="V692" s="181">
        <f t="shared" ref="V692" si="826">(H692+T692+SUM(I692:S692)*2)/24</f>
        <v>42783393.350833334</v>
      </c>
      <c r="W692" s="204"/>
      <c r="X692" s="226" t="s">
        <v>534</v>
      </c>
      <c r="Y692" s="409">
        <f t="shared" si="800"/>
        <v>0</v>
      </c>
      <c r="Z692" s="410">
        <f t="shared" si="800"/>
        <v>0</v>
      </c>
      <c r="AA692" s="410">
        <f t="shared" si="800"/>
        <v>0</v>
      </c>
      <c r="AB692" s="411">
        <f t="shared" ref="AB692" si="827">T692-SUM(Y692:AA692)</f>
        <v>59465075.759999998</v>
      </c>
      <c r="AC692" s="412">
        <f t="shared" ref="AC692" si="828">T692-SUM(Y692:AA692)-AB692</f>
        <v>0</v>
      </c>
      <c r="AD692" s="410">
        <f t="shared" si="802"/>
        <v>0</v>
      </c>
      <c r="AE692" s="413">
        <f t="shared" si="792"/>
        <v>59465075.759999998</v>
      </c>
      <c r="AF692" s="411">
        <f t="shared" si="793"/>
        <v>0</v>
      </c>
      <c r="AG692" s="414">
        <f t="shared" ref="AG692" si="829">SUM(AD692:AF692)</f>
        <v>59465075.759999998</v>
      </c>
      <c r="AH692" s="412">
        <f t="shared" ref="AH692" si="830">AG692-AB692</f>
        <v>0</v>
      </c>
      <c r="AI692" s="415">
        <f t="shared" si="813"/>
        <v>0</v>
      </c>
      <c r="AJ692" s="410">
        <f t="shared" si="813"/>
        <v>0</v>
      </c>
      <c r="AK692" s="410">
        <f t="shared" si="813"/>
        <v>0</v>
      </c>
      <c r="AL692" s="411">
        <f t="shared" ref="AL692" si="831">V692-SUM(AI692:AK692)</f>
        <v>42783393.350833334</v>
      </c>
      <c r="AM692" s="412">
        <f t="shared" ref="AM692" si="832">V692-SUM(AI692:AK692)-AL692</f>
        <v>0</v>
      </c>
      <c r="AN692" s="410">
        <f t="shared" si="794"/>
        <v>0</v>
      </c>
      <c r="AO692" s="410">
        <f t="shared" si="795"/>
        <v>42783393.350833334</v>
      </c>
      <c r="AP692" s="410">
        <f t="shared" si="789"/>
        <v>0</v>
      </c>
      <c r="AQ692" s="414">
        <f t="shared" ref="AQ692" si="833">SUM(AN692:AP692)</f>
        <v>42783393.350833334</v>
      </c>
      <c r="AR692" s="412">
        <f t="shared" ref="AR692" si="834">AQ692-AL692</f>
        <v>0</v>
      </c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 s="7"/>
      <c r="BH692" s="7"/>
      <c r="BI692" s="7"/>
      <c r="BJ692" s="7"/>
      <c r="BK692" s="7"/>
      <c r="BL692" s="7"/>
      <c r="BN692" s="74"/>
    </row>
    <row r="693" spans="1:66" s="16" customFormat="1" ht="12" customHeight="1" x14ac:dyDescent="0.25">
      <c r="A693" s="189">
        <v>19003071</v>
      </c>
      <c r="B693" s="184" t="str">
        <f t="shared" si="825"/>
        <v>19003071</v>
      </c>
      <c r="C693" s="178" t="s">
        <v>1350</v>
      </c>
      <c r="D693" s="179" t="s">
        <v>865</v>
      </c>
      <c r="E693" s="179"/>
      <c r="F693" s="195">
        <v>44105</v>
      </c>
      <c r="G693" s="179"/>
      <c r="H693" s="181"/>
      <c r="I693" s="181"/>
      <c r="J693" s="181"/>
      <c r="K693" s="181"/>
      <c r="L693" s="181">
        <v>6579740.4100000001</v>
      </c>
      <c r="M693" s="181">
        <v>6373476.8200000003</v>
      </c>
      <c r="N693" s="181">
        <v>6147574.7699999996</v>
      </c>
      <c r="O693" s="181">
        <v>5926407.0300000003</v>
      </c>
      <c r="P693" s="181">
        <v>5701055.2300000004</v>
      </c>
      <c r="Q693" s="181">
        <v>5487154.0199999996</v>
      </c>
      <c r="R693" s="181">
        <v>5314113.75</v>
      </c>
      <c r="S693" s="181">
        <v>5150451.9800000004</v>
      </c>
      <c r="T693" s="181">
        <v>4976312.2699999996</v>
      </c>
      <c r="U693" s="181"/>
      <c r="V693" s="181">
        <f t="shared" ref="V693:V695" si="835">(H693+T693+SUM(I693:S693)*2)/24</f>
        <v>4097344.1787500004</v>
      </c>
      <c r="W693" s="204" t="s">
        <v>1375</v>
      </c>
      <c r="X693" s="408"/>
      <c r="Y693" s="409">
        <f t="shared" si="800"/>
        <v>0</v>
      </c>
      <c r="Z693" s="410">
        <f t="shared" si="800"/>
        <v>0</v>
      </c>
      <c r="AA693" s="410">
        <f t="shared" si="800"/>
        <v>0</v>
      </c>
      <c r="AB693" s="411">
        <f t="shared" ref="AB693:AB695" si="836">T693-SUM(Y693:AA693)</f>
        <v>4976312.2699999996</v>
      </c>
      <c r="AC693" s="412">
        <f t="shared" ref="AC693:AC695" si="837">T693-SUM(Y693:AA693)-AB693</f>
        <v>0</v>
      </c>
      <c r="AD693" s="410">
        <f t="shared" si="802"/>
        <v>4976312.2699999996</v>
      </c>
      <c r="AE693" s="413">
        <f t="shared" si="792"/>
        <v>0</v>
      </c>
      <c r="AF693" s="411">
        <f t="shared" si="793"/>
        <v>0</v>
      </c>
      <c r="AG693" s="414">
        <f t="shared" ref="AG693:AG695" si="838">SUM(AD693:AF693)</f>
        <v>4976312.2699999996</v>
      </c>
      <c r="AH693" s="412">
        <f t="shared" ref="AH693:AH695" si="839">AG693-AB693</f>
        <v>0</v>
      </c>
      <c r="AI693" s="415">
        <f t="shared" si="813"/>
        <v>0</v>
      </c>
      <c r="AJ693" s="410">
        <f t="shared" si="813"/>
        <v>0</v>
      </c>
      <c r="AK693" s="410">
        <f t="shared" si="813"/>
        <v>0</v>
      </c>
      <c r="AL693" s="411">
        <f t="shared" ref="AL693:AL695" si="840">V693-SUM(AI693:AK693)</f>
        <v>4097344.1787500004</v>
      </c>
      <c r="AM693" s="412">
        <f t="shared" ref="AM693:AM695" si="841">V693-SUM(AI693:AK693)-AL693</f>
        <v>0</v>
      </c>
      <c r="AN693" s="410">
        <f t="shared" si="794"/>
        <v>4097344.1787500004</v>
      </c>
      <c r="AO693" s="410">
        <f t="shared" si="795"/>
        <v>0</v>
      </c>
      <c r="AP693" s="410">
        <f t="shared" si="789"/>
        <v>0</v>
      </c>
      <c r="AQ693" s="414">
        <f t="shared" ref="AQ693:AQ695" si="842">SUM(AN693:AP693)</f>
        <v>4097344.1787500004</v>
      </c>
      <c r="AR693" s="412">
        <f t="shared" ref="AR693:AR695" si="843">AQ693-AL693</f>
        <v>0</v>
      </c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 s="7"/>
      <c r="BH693" s="7"/>
      <c r="BI693" s="7"/>
      <c r="BJ693" s="7"/>
      <c r="BK693" s="7"/>
      <c r="BL693" s="7"/>
      <c r="BN693" s="74"/>
    </row>
    <row r="694" spans="1:66" s="16" customFormat="1" ht="12" customHeight="1" x14ac:dyDescent="0.25">
      <c r="A694" s="189">
        <v>19003072</v>
      </c>
      <c r="B694" s="184" t="str">
        <f t="shared" si="825"/>
        <v>19003072</v>
      </c>
      <c r="C694" s="178" t="s">
        <v>1350</v>
      </c>
      <c r="D694" s="179" t="s">
        <v>866</v>
      </c>
      <c r="E694" s="179"/>
      <c r="F694" s="195">
        <v>44105</v>
      </c>
      <c r="G694" s="179"/>
      <c r="H694" s="181"/>
      <c r="I694" s="181"/>
      <c r="J694" s="181"/>
      <c r="K694" s="181"/>
      <c r="L694" s="181">
        <v>752060.2</v>
      </c>
      <c r="M694" s="181">
        <v>723516.14</v>
      </c>
      <c r="N694" s="181">
        <v>707209.78</v>
      </c>
      <c r="O694" s="181">
        <v>673296.11</v>
      </c>
      <c r="P694" s="181">
        <v>637371.75</v>
      </c>
      <c r="Q694" s="181">
        <v>586766.54</v>
      </c>
      <c r="R694" s="181">
        <v>568121.99</v>
      </c>
      <c r="S694" s="181">
        <v>554822.35</v>
      </c>
      <c r="T694" s="181">
        <v>545930.05000000005</v>
      </c>
      <c r="U694" s="181"/>
      <c r="V694" s="181">
        <f t="shared" si="835"/>
        <v>456344.1570833333</v>
      </c>
      <c r="W694" s="204"/>
      <c r="X694" s="226" t="s">
        <v>534</v>
      </c>
      <c r="Y694" s="409">
        <f t="shared" si="800"/>
        <v>0</v>
      </c>
      <c r="Z694" s="410">
        <f t="shared" si="800"/>
        <v>0</v>
      </c>
      <c r="AA694" s="410">
        <f t="shared" si="800"/>
        <v>0</v>
      </c>
      <c r="AB694" s="411">
        <f t="shared" si="836"/>
        <v>545930.05000000005</v>
      </c>
      <c r="AC694" s="412">
        <f t="shared" si="837"/>
        <v>0</v>
      </c>
      <c r="AD694" s="410">
        <f t="shared" si="802"/>
        <v>0</v>
      </c>
      <c r="AE694" s="413">
        <f t="shared" si="792"/>
        <v>545930.05000000005</v>
      </c>
      <c r="AF694" s="411">
        <f t="shared" si="793"/>
        <v>0</v>
      </c>
      <c r="AG694" s="414">
        <f t="shared" si="838"/>
        <v>545930.05000000005</v>
      </c>
      <c r="AH694" s="412">
        <f t="shared" si="839"/>
        <v>0</v>
      </c>
      <c r="AI694" s="415">
        <f t="shared" si="813"/>
        <v>0</v>
      </c>
      <c r="AJ694" s="410">
        <f t="shared" si="813"/>
        <v>0</v>
      </c>
      <c r="AK694" s="410">
        <f t="shared" si="813"/>
        <v>0</v>
      </c>
      <c r="AL694" s="411">
        <f t="shared" si="840"/>
        <v>456344.1570833333</v>
      </c>
      <c r="AM694" s="412">
        <f t="shared" si="841"/>
        <v>0</v>
      </c>
      <c r="AN694" s="410">
        <f t="shared" si="794"/>
        <v>0</v>
      </c>
      <c r="AO694" s="410">
        <f t="shared" si="795"/>
        <v>456344.1570833333</v>
      </c>
      <c r="AP694" s="410">
        <f t="shared" si="789"/>
        <v>0</v>
      </c>
      <c r="AQ694" s="414">
        <f t="shared" si="842"/>
        <v>456344.1570833333</v>
      </c>
      <c r="AR694" s="412">
        <f t="shared" si="843"/>
        <v>0</v>
      </c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 s="7"/>
      <c r="BH694" s="7"/>
      <c r="BI694" s="7"/>
      <c r="BJ694" s="7"/>
      <c r="BK694" s="7"/>
      <c r="BL694" s="7"/>
      <c r="BN694" s="74"/>
    </row>
    <row r="695" spans="1:66" s="16" customFormat="1" ht="12" customHeight="1" x14ac:dyDescent="0.25">
      <c r="A695" s="189">
        <v>19003081</v>
      </c>
      <c r="B695" s="184" t="str">
        <f t="shared" si="825"/>
        <v>19003081</v>
      </c>
      <c r="C695" s="178" t="s">
        <v>1351</v>
      </c>
      <c r="D695" s="179" t="s">
        <v>865</v>
      </c>
      <c r="E695" s="179"/>
      <c r="F695" s="195">
        <v>44105</v>
      </c>
      <c r="G695" s="179"/>
      <c r="H695" s="181"/>
      <c r="I695" s="181"/>
      <c r="J695" s="181"/>
      <c r="K695" s="181"/>
      <c r="L695" s="181">
        <v>2849401.28</v>
      </c>
      <c r="M695" s="181">
        <v>2760077.38</v>
      </c>
      <c r="N695" s="181">
        <v>2662249.02</v>
      </c>
      <c r="O695" s="181">
        <v>2566470.94</v>
      </c>
      <c r="P695" s="181">
        <v>2468880.75</v>
      </c>
      <c r="Q695" s="181">
        <v>2376249.4900000002</v>
      </c>
      <c r="R695" s="181">
        <v>2301313.25</v>
      </c>
      <c r="S695" s="181">
        <v>2230438.52</v>
      </c>
      <c r="T695" s="181">
        <v>2155026.19</v>
      </c>
      <c r="U695" s="181"/>
      <c r="V695" s="181">
        <f t="shared" si="835"/>
        <v>1774382.8104166666</v>
      </c>
      <c r="W695" s="204" t="s">
        <v>1375</v>
      </c>
      <c r="X695" s="226"/>
      <c r="Y695" s="409">
        <f t="shared" si="800"/>
        <v>0</v>
      </c>
      <c r="Z695" s="410">
        <f t="shared" si="800"/>
        <v>0</v>
      </c>
      <c r="AA695" s="410">
        <f t="shared" si="800"/>
        <v>0</v>
      </c>
      <c r="AB695" s="411">
        <f t="shared" si="836"/>
        <v>2155026.19</v>
      </c>
      <c r="AC695" s="412">
        <f t="shared" si="837"/>
        <v>0</v>
      </c>
      <c r="AD695" s="410">
        <f t="shared" si="802"/>
        <v>2155026.19</v>
      </c>
      <c r="AE695" s="413">
        <f t="shared" si="792"/>
        <v>0</v>
      </c>
      <c r="AF695" s="411">
        <f t="shared" si="793"/>
        <v>0</v>
      </c>
      <c r="AG695" s="414">
        <f t="shared" si="838"/>
        <v>2155026.19</v>
      </c>
      <c r="AH695" s="412">
        <f t="shared" si="839"/>
        <v>0</v>
      </c>
      <c r="AI695" s="415">
        <f t="shared" si="813"/>
        <v>0</v>
      </c>
      <c r="AJ695" s="410">
        <f t="shared" si="813"/>
        <v>0</v>
      </c>
      <c r="AK695" s="410">
        <f t="shared" si="813"/>
        <v>0</v>
      </c>
      <c r="AL695" s="411">
        <f t="shared" si="840"/>
        <v>1774382.8104166666</v>
      </c>
      <c r="AM695" s="412">
        <f t="shared" si="841"/>
        <v>0</v>
      </c>
      <c r="AN695" s="410">
        <f t="shared" si="794"/>
        <v>1774382.8104166666</v>
      </c>
      <c r="AO695" s="410">
        <f t="shared" si="795"/>
        <v>0</v>
      </c>
      <c r="AP695" s="410">
        <f t="shared" si="789"/>
        <v>0</v>
      </c>
      <c r="AQ695" s="414">
        <f t="shared" si="842"/>
        <v>1774382.8104166666</v>
      </c>
      <c r="AR695" s="412">
        <f t="shared" si="843"/>
        <v>0</v>
      </c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 s="7"/>
      <c r="BH695" s="7"/>
      <c r="BI695" s="7"/>
      <c r="BJ695" s="7"/>
      <c r="BK695" s="7"/>
      <c r="BL695" s="7"/>
      <c r="BN695" s="74"/>
    </row>
    <row r="696" spans="1:66" s="16" customFormat="1" ht="12" customHeight="1" x14ac:dyDescent="0.25">
      <c r="A696" s="189">
        <v>19003091</v>
      </c>
      <c r="B696" s="184" t="str">
        <f t="shared" si="825"/>
        <v>19003091</v>
      </c>
      <c r="C696" s="178" t="s">
        <v>1352</v>
      </c>
      <c r="D696" s="179" t="s">
        <v>158</v>
      </c>
      <c r="E696" s="179"/>
      <c r="F696" s="195">
        <v>44105</v>
      </c>
      <c r="G696" s="179"/>
      <c r="H696" s="181"/>
      <c r="I696" s="181"/>
      <c r="J696" s="181"/>
      <c r="K696" s="181"/>
      <c r="L696" s="181">
        <v>2935.1</v>
      </c>
      <c r="M696" s="181">
        <v>8134.43</v>
      </c>
      <c r="N696" s="181">
        <v>13180.84</v>
      </c>
      <c r="O696" s="181">
        <v>18074.330000000002</v>
      </c>
      <c r="P696" s="181">
        <v>22814.89</v>
      </c>
      <c r="Q696" s="181">
        <v>27402.53</v>
      </c>
      <c r="R696" s="181">
        <v>31837.25</v>
      </c>
      <c r="S696" s="181">
        <v>36119.050000000003</v>
      </c>
      <c r="T696" s="181">
        <v>40247.919999999998</v>
      </c>
      <c r="U696" s="181"/>
      <c r="V696" s="181">
        <f t="shared" ref="V696:V697" si="844">(H696+T696+SUM(I696:S696)*2)/24</f>
        <v>15051.864999999998</v>
      </c>
      <c r="W696" s="204"/>
      <c r="X696" s="226"/>
      <c r="Y696" s="409">
        <f t="shared" si="800"/>
        <v>0</v>
      </c>
      <c r="Z696" s="410">
        <f t="shared" si="800"/>
        <v>0</v>
      </c>
      <c r="AA696" s="410">
        <f t="shared" si="800"/>
        <v>0</v>
      </c>
      <c r="AB696" s="411">
        <f t="shared" ref="AB696:AB697" si="845">T696-SUM(Y696:AA696)</f>
        <v>40247.919999999998</v>
      </c>
      <c r="AC696" s="412">
        <f t="shared" ref="AC696:AC697" si="846">T696-SUM(Y696:AA696)-AB696</f>
        <v>0</v>
      </c>
      <c r="AD696" s="410">
        <f t="shared" si="802"/>
        <v>0</v>
      </c>
      <c r="AE696" s="413">
        <f t="shared" si="792"/>
        <v>0</v>
      </c>
      <c r="AF696" s="411">
        <f t="shared" si="793"/>
        <v>40247.919999999998</v>
      </c>
      <c r="AG696" s="414">
        <f t="shared" ref="AG696:AG697" si="847">SUM(AD696:AF696)</f>
        <v>40247.919999999998</v>
      </c>
      <c r="AH696" s="412">
        <f t="shared" ref="AH696:AH697" si="848">AG696-AB696</f>
        <v>0</v>
      </c>
      <c r="AI696" s="415">
        <f t="shared" si="813"/>
        <v>0</v>
      </c>
      <c r="AJ696" s="410">
        <f t="shared" si="813"/>
        <v>0</v>
      </c>
      <c r="AK696" s="410">
        <f t="shared" si="813"/>
        <v>0</v>
      </c>
      <c r="AL696" s="411">
        <f t="shared" ref="AL696:AL697" si="849">V696-SUM(AI696:AK696)</f>
        <v>15051.864999999998</v>
      </c>
      <c r="AM696" s="412">
        <f t="shared" ref="AM696:AM697" si="850">V696-SUM(AI696:AK696)-AL696</f>
        <v>0</v>
      </c>
      <c r="AN696" s="410">
        <f t="shared" si="794"/>
        <v>0</v>
      </c>
      <c r="AO696" s="410">
        <f t="shared" si="795"/>
        <v>0</v>
      </c>
      <c r="AP696" s="410">
        <f t="shared" si="789"/>
        <v>15051.864999999998</v>
      </c>
      <c r="AQ696" s="414">
        <f t="shared" ref="AQ696:AQ697" si="851">SUM(AN696:AP696)</f>
        <v>15051.864999999998</v>
      </c>
      <c r="AR696" s="412">
        <f t="shared" ref="AR696:AR697" si="852">AQ696-AL696</f>
        <v>0</v>
      </c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 s="7"/>
      <c r="BH696" s="7"/>
      <c r="BI696" s="7"/>
      <c r="BJ696" s="7"/>
      <c r="BK696" s="7"/>
      <c r="BL696" s="7"/>
      <c r="BN696" s="74"/>
    </row>
    <row r="697" spans="1:66" s="16" customFormat="1" ht="12" customHeight="1" x14ac:dyDescent="0.25">
      <c r="A697" s="189">
        <v>19003092</v>
      </c>
      <c r="B697" s="184" t="str">
        <f t="shared" si="825"/>
        <v>19003092</v>
      </c>
      <c r="C697" s="178" t="s">
        <v>1352</v>
      </c>
      <c r="D697" s="179" t="s">
        <v>158</v>
      </c>
      <c r="E697" s="179"/>
      <c r="F697" s="195">
        <v>44105</v>
      </c>
      <c r="G697" s="179"/>
      <c r="H697" s="181"/>
      <c r="I697" s="181"/>
      <c r="J697" s="181"/>
      <c r="K697" s="181"/>
      <c r="L697" s="181">
        <v>2390.2800000000002</v>
      </c>
      <c r="M697" s="181">
        <v>4712.26</v>
      </c>
      <c r="N697" s="181">
        <v>6965.95</v>
      </c>
      <c r="O697" s="181">
        <v>9151.35</v>
      </c>
      <c r="P697" s="181">
        <v>11268.45</v>
      </c>
      <c r="Q697" s="181">
        <v>13317.26</v>
      </c>
      <c r="R697" s="181">
        <v>15297.78</v>
      </c>
      <c r="S697" s="181">
        <v>17210</v>
      </c>
      <c r="T697" s="181">
        <v>19053.93</v>
      </c>
      <c r="U697" s="181"/>
      <c r="V697" s="181">
        <f t="shared" si="844"/>
        <v>7486.6912500000008</v>
      </c>
      <c r="W697" s="204"/>
      <c r="X697" s="226"/>
      <c r="Y697" s="409">
        <f t="shared" si="800"/>
        <v>0</v>
      </c>
      <c r="Z697" s="410">
        <f t="shared" si="800"/>
        <v>0</v>
      </c>
      <c r="AA697" s="410">
        <f t="shared" si="800"/>
        <v>0</v>
      </c>
      <c r="AB697" s="411">
        <f t="shared" si="845"/>
        <v>19053.93</v>
      </c>
      <c r="AC697" s="412">
        <f t="shared" si="846"/>
        <v>0</v>
      </c>
      <c r="AD697" s="410">
        <f t="shared" si="802"/>
        <v>0</v>
      </c>
      <c r="AE697" s="413">
        <f t="shared" si="792"/>
        <v>0</v>
      </c>
      <c r="AF697" s="411">
        <f t="shared" si="793"/>
        <v>19053.93</v>
      </c>
      <c r="AG697" s="414">
        <f t="shared" si="847"/>
        <v>19053.93</v>
      </c>
      <c r="AH697" s="412">
        <f t="shared" si="848"/>
        <v>0</v>
      </c>
      <c r="AI697" s="415">
        <f t="shared" si="813"/>
        <v>0</v>
      </c>
      <c r="AJ697" s="410">
        <f t="shared" si="813"/>
        <v>0</v>
      </c>
      <c r="AK697" s="410">
        <f t="shared" si="813"/>
        <v>0</v>
      </c>
      <c r="AL697" s="411">
        <f t="shared" si="849"/>
        <v>7486.6912500000008</v>
      </c>
      <c r="AM697" s="412">
        <f t="shared" si="850"/>
        <v>0</v>
      </c>
      <c r="AN697" s="410">
        <f t="shared" si="794"/>
        <v>0</v>
      </c>
      <c r="AO697" s="410">
        <f t="shared" si="795"/>
        <v>0</v>
      </c>
      <c r="AP697" s="410">
        <f t="shared" si="789"/>
        <v>7486.6912500000008</v>
      </c>
      <c r="AQ697" s="414">
        <f t="shared" si="851"/>
        <v>7486.6912500000008</v>
      </c>
      <c r="AR697" s="412">
        <f t="shared" si="852"/>
        <v>0</v>
      </c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 s="7"/>
      <c r="BH697" s="7"/>
      <c r="BI697" s="7"/>
      <c r="BJ697" s="7"/>
      <c r="BK697" s="7"/>
      <c r="BL697" s="7"/>
      <c r="BN697" s="74"/>
    </row>
    <row r="698" spans="1:66" s="16" customFormat="1" ht="12" customHeight="1" x14ac:dyDescent="0.25">
      <c r="A698" s="189">
        <v>19003102</v>
      </c>
      <c r="B698" s="184" t="str">
        <f t="shared" si="825"/>
        <v>19003102</v>
      </c>
      <c r="C698" s="178" t="s">
        <v>1353</v>
      </c>
      <c r="D698" s="179" t="s">
        <v>158</v>
      </c>
      <c r="E698" s="179"/>
      <c r="F698" s="195">
        <v>44105</v>
      </c>
      <c r="G698" s="179"/>
      <c r="H698" s="181"/>
      <c r="I698" s="181"/>
      <c r="J698" s="181"/>
      <c r="K698" s="181"/>
      <c r="L698" s="181">
        <v>10869.81</v>
      </c>
      <c r="M698" s="181">
        <v>50494.29</v>
      </c>
      <c r="N698" s="181">
        <v>75646.62</v>
      </c>
      <c r="O698" s="181">
        <v>100737</v>
      </c>
      <c r="P698" s="181">
        <v>125765.22</v>
      </c>
      <c r="Q698" s="181">
        <v>150731.49</v>
      </c>
      <c r="R698" s="181">
        <v>175635.81</v>
      </c>
      <c r="S698" s="181">
        <v>200477.97</v>
      </c>
      <c r="T698" s="181">
        <v>225258.18</v>
      </c>
      <c r="U698" s="181"/>
      <c r="V698" s="181">
        <f t="shared" ref="V698" si="853">(H698+T698+SUM(I698:S698)*2)/24</f>
        <v>83582.274999999994</v>
      </c>
      <c r="W698" s="204"/>
      <c r="X698" s="226"/>
      <c r="Y698" s="409">
        <f t="shared" si="800"/>
        <v>0</v>
      </c>
      <c r="Z698" s="410">
        <f t="shared" si="800"/>
        <v>0</v>
      </c>
      <c r="AA698" s="410">
        <f t="shared" si="800"/>
        <v>0</v>
      </c>
      <c r="AB698" s="411">
        <f t="shared" ref="AB698" si="854">T698-SUM(Y698:AA698)</f>
        <v>225258.18</v>
      </c>
      <c r="AC698" s="412">
        <f t="shared" ref="AC698" si="855">T698-SUM(Y698:AA698)-AB698</f>
        <v>0</v>
      </c>
      <c r="AD698" s="410">
        <f t="shared" si="802"/>
        <v>0</v>
      </c>
      <c r="AE698" s="413">
        <f t="shared" si="792"/>
        <v>0</v>
      </c>
      <c r="AF698" s="411">
        <f t="shared" si="793"/>
        <v>225258.18</v>
      </c>
      <c r="AG698" s="414">
        <f t="shared" ref="AG698" si="856">SUM(AD698:AF698)</f>
        <v>225258.18</v>
      </c>
      <c r="AH698" s="412">
        <f t="shared" ref="AH698" si="857">AG698-AB698</f>
        <v>0</v>
      </c>
      <c r="AI698" s="415">
        <f t="shared" si="813"/>
        <v>0</v>
      </c>
      <c r="AJ698" s="410">
        <f t="shared" si="813"/>
        <v>0</v>
      </c>
      <c r="AK698" s="410">
        <f t="shared" si="813"/>
        <v>0</v>
      </c>
      <c r="AL698" s="411">
        <f t="shared" ref="AL698" si="858">V698-SUM(AI698:AK698)</f>
        <v>83582.274999999994</v>
      </c>
      <c r="AM698" s="412">
        <f t="shared" ref="AM698" si="859">V698-SUM(AI698:AK698)-AL698</f>
        <v>0</v>
      </c>
      <c r="AN698" s="410">
        <f t="shared" si="794"/>
        <v>0</v>
      </c>
      <c r="AO698" s="410">
        <f t="shared" si="795"/>
        <v>0</v>
      </c>
      <c r="AP698" s="410">
        <f t="shared" si="789"/>
        <v>83582.274999999994</v>
      </c>
      <c r="AQ698" s="414">
        <f t="shared" ref="AQ698" si="860">SUM(AN698:AP698)</f>
        <v>83582.274999999994</v>
      </c>
      <c r="AR698" s="412">
        <f t="shared" ref="AR698" si="861">AQ698-AL698</f>
        <v>0</v>
      </c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 s="7"/>
      <c r="BH698" s="7"/>
      <c r="BI698" s="7"/>
      <c r="BJ698" s="7"/>
      <c r="BK698" s="7"/>
      <c r="BL698" s="7"/>
      <c r="BN698" s="74"/>
    </row>
    <row r="699" spans="1:66" s="16" customFormat="1" ht="12" customHeight="1" x14ac:dyDescent="0.25">
      <c r="A699" s="122">
        <v>19100012</v>
      </c>
      <c r="B699" s="87" t="str">
        <f t="shared" si="814"/>
        <v>19100012</v>
      </c>
      <c r="C699" s="74" t="s">
        <v>187</v>
      </c>
      <c r="D699" s="89" t="s">
        <v>158</v>
      </c>
      <c r="E699" s="89"/>
      <c r="F699" s="74"/>
      <c r="G699" s="89"/>
      <c r="H699" s="75">
        <v>-3291147.28</v>
      </c>
      <c r="I699" s="75">
        <v>3521847.31</v>
      </c>
      <c r="J699" s="75">
        <v>10626618.17</v>
      </c>
      <c r="K699" s="75">
        <v>16838938.699999999</v>
      </c>
      <c r="L699" s="75">
        <v>18801089.120000001</v>
      </c>
      <c r="M699" s="75">
        <v>12313441.07</v>
      </c>
      <c r="N699" s="75">
        <v>5803339.4000000004</v>
      </c>
      <c r="O699" s="75">
        <v>-752662.69</v>
      </c>
      <c r="P699" s="75">
        <v>-8913946.4900000002</v>
      </c>
      <c r="Q699" s="75">
        <v>-14113523.449999999</v>
      </c>
      <c r="R699" s="75">
        <v>-13853508.16</v>
      </c>
      <c r="S699" s="75">
        <v>-9991213.8200000003</v>
      </c>
      <c r="T699" s="75">
        <v>-4058110.54</v>
      </c>
      <c r="U699" s="75"/>
      <c r="V699" s="75">
        <f t="shared" si="781"/>
        <v>1383815.8541666667</v>
      </c>
      <c r="W699" s="81"/>
      <c r="X699" s="80"/>
      <c r="Y699" s="92">
        <f t="shared" si="800"/>
        <v>0</v>
      </c>
      <c r="Z699" s="319">
        <f t="shared" si="800"/>
        <v>0</v>
      </c>
      <c r="AA699" s="319">
        <f t="shared" si="800"/>
        <v>0</v>
      </c>
      <c r="AB699" s="320">
        <f t="shared" si="783"/>
        <v>-4058110.54</v>
      </c>
      <c r="AC699" s="309">
        <f t="shared" si="784"/>
        <v>0</v>
      </c>
      <c r="AD699" s="319">
        <f t="shared" si="802"/>
        <v>0</v>
      </c>
      <c r="AE699" s="326">
        <f t="shared" si="792"/>
        <v>0</v>
      </c>
      <c r="AF699" s="320">
        <f t="shared" si="793"/>
        <v>-4058110.54</v>
      </c>
      <c r="AG699" s="173">
        <f t="shared" si="785"/>
        <v>-4058110.54</v>
      </c>
      <c r="AH699" s="309">
        <f t="shared" si="786"/>
        <v>0</v>
      </c>
      <c r="AI699" s="318">
        <f t="shared" si="813"/>
        <v>0</v>
      </c>
      <c r="AJ699" s="319">
        <f t="shared" si="813"/>
        <v>0</v>
      </c>
      <c r="AK699" s="319">
        <f t="shared" si="813"/>
        <v>0</v>
      </c>
      <c r="AL699" s="320">
        <f t="shared" si="787"/>
        <v>1383815.8541666667</v>
      </c>
      <c r="AM699" s="309">
        <f t="shared" si="788"/>
        <v>0</v>
      </c>
      <c r="AN699" s="319">
        <f t="shared" si="794"/>
        <v>0</v>
      </c>
      <c r="AO699" s="319">
        <f t="shared" si="795"/>
        <v>0</v>
      </c>
      <c r="AP699" s="319">
        <f t="shared" si="789"/>
        <v>1383815.8541666667</v>
      </c>
      <c r="AQ699" s="173">
        <f t="shared" si="790"/>
        <v>1383815.8541666667</v>
      </c>
      <c r="AR699" s="309">
        <f t="shared" si="791"/>
        <v>0</v>
      </c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 s="7"/>
      <c r="BH699" s="7"/>
      <c r="BI699" s="7"/>
      <c r="BJ699" s="7"/>
      <c r="BK699" s="7"/>
      <c r="BL699" s="7"/>
      <c r="BN699" s="74"/>
    </row>
    <row r="700" spans="1:66" s="16" customFormat="1" ht="12" customHeight="1" x14ac:dyDescent="0.25">
      <c r="A700" s="122">
        <v>19100022</v>
      </c>
      <c r="B700" s="87" t="str">
        <f t="shared" si="814"/>
        <v>19100022</v>
      </c>
      <c r="C700" s="74" t="s">
        <v>213</v>
      </c>
      <c r="D700" s="89" t="s">
        <v>158</v>
      </c>
      <c r="E700" s="89"/>
      <c r="F700" s="74"/>
      <c r="G700" s="89"/>
      <c r="H700" s="75">
        <v>15083713.18</v>
      </c>
      <c r="I700" s="75">
        <v>14532011.91</v>
      </c>
      <c r="J700" s="75">
        <v>14088114.75</v>
      </c>
      <c r="K700" s="75">
        <v>12723096.6</v>
      </c>
      <c r="L700" s="75">
        <v>13352962.439999999</v>
      </c>
      <c r="M700" s="75">
        <v>2114479.9900000002</v>
      </c>
      <c r="N700" s="75">
        <v>4217483.04</v>
      </c>
      <c r="O700" s="75">
        <v>7340186.0599999996</v>
      </c>
      <c r="P700" s="75">
        <v>-1910895.98</v>
      </c>
      <c r="Q700" s="75">
        <v>359228.2</v>
      </c>
      <c r="R700" s="75">
        <v>308340.7</v>
      </c>
      <c r="S700" s="75">
        <v>1547590.76</v>
      </c>
      <c r="T700" s="75">
        <v>-306166.56</v>
      </c>
      <c r="U700" s="75"/>
      <c r="V700" s="75">
        <f t="shared" si="781"/>
        <v>6338447.6483333334</v>
      </c>
      <c r="W700" s="81"/>
      <c r="X700" s="80"/>
      <c r="Y700" s="92">
        <f t="shared" si="800"/>
        <v>0</v>
      </c>
      <c r="Z700" s="319">
        <f t="shared" si="800"/>
        <v>0</v>
      </c>
      <c r="AA700" s="319">
        <f t="shared" si="800"/>
        <v>0</v>
      </c>
      <c r="AB700" s="320">
        <f t="shared" si="783"/>
        <v>-306166.56</v>
      </c>
      <c r="AC700" s="309">
        <f t="shared" si="784"/>
        <v>0</v>
      </c>
      <c r="AD700" s="319">
        <f t="shared" si="802"/>
        <v>0</v>
      </c>
      <c r="AE700" s="326">
        <f t="shared" si="792"/>
        <v>0</v>
      </c>
      <c r="AF700" s="320">
        <f t="shared" si="793"/>
        <v>-306166.56</v>
      </c>
      <c r="AG700" s="173">
        <f t="shared" si="785"/>
        <v>-306166.56</v>
      </c>
      <c r="AH700" s="309">
        <f t="shared" si="786"/>
        <v>0</v>
      </c>
      <c r="AI700" s="318">
        <f t="shared" si="813"/>
        <v>0</v>
      </c>
      <c r="AJ700" s="319">
        <f t="shared" si="813"/>
        <v>0</v>
      </c>
      <c r="AK700" s="319">
        <f t="shared" si="813"/>
        <v>0</v>
      </c>
      <c r="AL700" s="320">
        <f t="shared" si="787"/>
        <v>6338447.6483333334</v>
      </c>
      <c r="AM700" s="309">
        <f t="shared" si="788"/>
        <v>0</v>
      </c>
      <c r="AN700" s="319">
        <f t="shared" si="794"/>
        <v>0</v>
      </c>
      <c r="AO700" s="319">
        <f t="shared" si="795"/>
        <v>0</v>
      </c>
      <c r="AP700" s="319">
        <f t="shared" si="789"/>
        <v>6338447.6483333334</v>
      </c>
      <c r="AQ700" s="173">
        <f t="shared" si="790"/>
        <v>6338447.6483333334</v>
      </c>
      <c r="AR700" s="309">
        <f t="shared" si="791"/>
        <v>0</v>
      </c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 s="7"/>
      <c r="BH700" s="7"/>
      <c r="BI700" s="7"/>
      <c r="BJ700" s="7"/>
      <c r="BK700" s="7"/>
      <c r="BL700" s="7"/>
      <c r="BN700" s="74"/>
    </row>
    <row r="701" spans="1:66" s="16" customFormat="1" ht="12" customHeight="1" x14ac:dyDescent="0.25">
      <c r="A701" s="122">
        <v>19100132</v>
      </c>
      <c r="B701" s="87" t="str">
        <f t="shared" si="814"/>
        <v>19100132</v>
      </c>
      <c r="C701" s="74" t="s">
        <v>183</v>
      </c>
      <c r="D701" s="89" t="s">
        <v>158</v>
      </c>
      <c r="E701" s="89"/>
      <c r="F701" s="74"/>
      <c r="G701" s="89"/>
      <c r="H701" s="75">
        <v>378956.47</v>
      </c>
      <c r="I701" s="75">
        <v>422845.75</v>
      </c>
      <c r="J701" s="75">
        <v>465137.98</v>
      </c>
      <c r="K701" s="75">
        <v>504726.61</v>
      </c>
      <c r="L701" s="75">
        <v>539901.93000000005</v>
      </c>
      <c r="M701" s="75">
        <v>-4473.95</v>
      </c>
      <c r="N701" s="75">
        <v>1549.85</v>
      </c>
      <c r="O701" s="75">
        <v>13469.31</v>
      </c>
      <c r="P701" s="75">
        <v>30945.77</v>
      </c>
      <c r="Q701" s="75">
        <v>25873.31</v>
      </c>
      <c r="R701" s="75">
        <v>26828.36</v>
      </c>
      <c r="S701" s="75">
        <v>27789.81</v>
      </c>
      <c r="T701" s="75">
        <v>31758.720000000001</v>
      </c>
      <c r="U701" s="75"/>
      <c r="V701" s="75">
        <f t="shared" si="781"/>
        <v>188329.36041666669</v>
      </c>
      <c r="W701" s="81"/>
      <c r="X701" s="80"/>
      <c r="Y701" s="92">
        <f t="shared" si="800"/>
        <v>0</v>
      </c>
      <c r="Z701" s="319">
        <f t="shared" si="800"/>
        <v>0</v>
      </c>
      <c r="AA701" s="319">
        <f t="shared" si="800"/>
        <v>0</v>
      </c>
      <c r="AB701" s="320">
        <f t="shared" si="783"/>
        <v>31758.720000000001</v>
      </c>
      <c r="AC701" s="309">
        <f t="shared" si="784"/>
        <v>0</v>
      </c>
      <c r="AD701" s="319">
        <f t="shared" si="802"/>
        <v>0</v>
      </c>
      <c r="AE701" s="326">
        <f t="shared" si="792"/>
        <v>0</v>
      </c>
      <c r="AF701" s="320">
        <f t="shared" si="793"/>
        <v>31758.720000000001</v>
      </c>
      <c r="AG701" s="173">
        <f t="shared" si="785"/>
        <v>31758.720000000001</v>
      </c>
      <c r="AH701" s="309">
        <f t="shared" si="786"/>
        <v>0</v>
      </c>
      <c r="AI701" s="318">
        <f t="shared" si="813"/>
        <v>0</v>
      </c>
      <c r="AJ701" s="319">
        <f t="shared" si="813"/>
        <v>0</v>
      </c>
      <c r="AK701" s="319">
        <f t="shared" si="813"/>
        <v>0</v>
      </c>
      <c r="AL701" s="320">
        <f t="shared" si="787"/>
        <v>188329.36041666669</v>
      </c>
      <c r="AM701" s="309">
        <f t="shared" si="788"/>
        <v>0</v>
      </c>
      <c r="AN701" s="319">
        <f t="shared" si="794"/>
        <v>0</v>
      </c>
      <c r="AO701" s="319">
        <f t="shared" si="795"/>
        <v>0</v>
      </c>
      <c r="AP701" s="319">
        <f t="shared" si="789"/>
        <v>188329.36041666669</v>
      </c>
      <c r="AQ701" s="173">
        <f t="shared" si="790"/>
        <v>188329.36041666669</v>
      </c>
      <c r="AR701" s="309">
        <f t="shared" si="791"/>
        <v>0</v>
      </c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 s="7"/>
      <c r="BH701" s="7"/>
      <c r="BI701" s="7"/>
      <c r="BJ701" s="7"/>
      <c r="BK701" s="7"/>
      <c r="BL701" s="7"/>
      <c r="BN701" s="74"/>
    </row>
    <row r="702" spans="1:66" s="16" customFormat="1" ht="12" customHeight="1" x14ac:dyDescent="0.25">
      <c r="A702" s="122">
        <v>19100142</v>
      </c>
      <c r="B702" s="87" t="str">
        <f t="shared" si="814"/>
        <v>19100142</v>
      </c>
      <c r="C702" s="74" t="s">
        <v>184</v>
      </c>
      <c r="D702" s="89" t="s">
        <v>158</v>
      </c>
      <c r="E702" s="89"/>
      <c r="F702" s="74"/>
      <c r="G702" s="89"/>
      <c r="H702" s="75">
        <v>72177.11</v>
      </c>
      <c r="I702" s="75">
        <v>63229.74</v>
      </c>
      <c r="J702" s="75">
        <v>74157.070000000007</v>
      </c>
      <c r="K702" s="75">
        <v>104699.19</v>
      </c>
      <c r="L702" s="75">
        <v>151353.99</v>
      </c>
      <c r="M702" s="75">
        <v>174396.79</v>
      </c>
      <c r="N702" s="75">
        <v>207805.59</v>
      </c>
      <c r="O702" s="75">
        <v>223240.64</v>
      </c>
      <c r="P702" s="75">
        <v>220637.45</v>
      </c>
      <c r="Q702" s="75">
        <v>195569.54</v>
      </c>
      <c r="R702" s="75">
        <v>157892.18</v>
      </c>
      <c r="S702" s="75">
        <v>119996.6</v>
      </c>
      <c r="T702" s="75">
        <v>93836.03</v>
      </c>
      <c r="U702" s="75"/>
      <c r="V702" s="75">
        <f t="shared" si="781"/>
        <v>147998.77916666667</v>
      </c>
      <c r="W702" s="81"/>
      <c r="X702" s="80"/>
      <c r="Y702" s="92">
        <f t="shared" si="800"/>
        <v>0</v>
      </c>
      <c r="Z702" s="319">
        <f t="shared" si="800"/>
        <v>0</v>
      </c>
      <c r="AA702" s="319">
        <f t="shared" si="800"/>
        <v>0</v>
      </c>
      <c r="AB702" s="320">
        <f t="shared" si="783"/>
        <v>93836.03</v>
      </c>
      <c r="AC702" s="309">
        <f t="shared" si="784"/>
        <v>0</v>
      </c>
      <c r="AD702" s="319">
        <f t="shared" si="802"/>
        <v>0</v>
      </c>
      <c r="AE702" s="326">
        <f t="shared" si="792"/>
        <v>0</v>
      </c>
      <c r="AF702" s="320">
        <f t="shared" si="793"/>
        <v>93836.03</v>
      </c>
      <c r="AG702" s="173">
        <f t="shared" si="785"/>
        <v>93836.03</v>
      </c>
      <c r="AH702" s="309">
        <f t="shared" si="786"/>
        <v>0</v>
      </c>
      <c r="AI702" s="318">
        <f t="shared" si="813"/>
        <v>0</v>
      </c>
      <c r="AJ702" s="319">
        <f t="shared" si="813"/>
        <v>0</v>
      </c>
      <c r="AK702" s="319">
        <f t="shared" si="813"/>
        <v>0</v>
      </c>
      <c r="AL702" s="320">
        <f t="shared" si="787"/>
        <v>147998.77916666667</v>
      </c>
      <c r="AM702" s="309">
        <f t="shared" si="788"/>
        <v>0</v>
      </c>
      <c r="AN702" s="319">
        <f t="shared" si="794"/>
        <v>0</v>
      </c>
      <c r="AO702" s="319">
        <f t="shared" si="795"/>
        <v>0</v>
      </c>
      <c r="AP702" s="319">
        <f t="shared" si="789"/>
        <v>147998.77916666667</v>
      </c>
      <c r="AQ702" s="173">
        <f t="shared" si="790"/>
        <v>147998.77916666667</v>
      </c>
      <c r="AR702" s="309">
        <f t="shared" si="791"/>
        <v>0</v>
      </c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 s="7"/>
      <c r="BH702" s="7"/>
      <c r="BI702" s="7"/>
      <c r="BJ702" s="7"/>
      <c r="BK702" s="7"/>
      <c r="BL702" s="7"/>
      <c r="BN702" s="74"/>
    </row>
    <row r="703" spans="1:66" s="16" customFormat="1" ht="12" customHeight="1" x14ac:dyDescent="0.25">
      <c r="A703" s="122">
        <v>19100152</v>
      </c>
      <c r="B703" s="87" t="str">
        <f t="shared" si="814"/>
        <v>19100152</v>
      </c>
      <c r="C703" s="74" t="s">
        <v>301</v>
      </c>
      <c r="D703" s="89" t="s">
        <v>158</v>
      </c>
      <c r="E703" s="89"/>
      <c r="F703" s="74"/>
      <c r="G703" s="89"/>
      <c r="H703" s="75">
        <v>-74161.350000000006</v>
      </c>
      <c r="I703" s="75">
        <v>-74666.8</v>
      </c>
      <c r="J703" s="75">
        <v>-75638.850000000006</v>
      </c>
      <c r="K703" s="75">
        <v>-77182.83</v>
      </c>
      <c r="L703" s="75">
        <v>-74564.89</v>
      </c>
      <c r="M703" s="75">
        <v>2079475.82</v>
      </c>
      <c r="N703" s="75">
        <v>1766311.18</v>
      </c>
      <c r="O703" s="75">
        <v>1449388.76</v>
      </c>
      <c r="P703" s="75">
        <v>1115087.8899999999</v>
      </c>
      <c r="Q703" s="75">
        <v>822020.74</v>
      </c>
      <c r="R703" s="75">
        <v>649391.51</v>
      </c>
      <c r="S703" s="75">
        <v>529034.66</v>
      </c>
      <c r="T703" s="75">
        <v>449349.3</v>
      </c>
      <c r="U703" s="75"/>
      <c r="V703" s="75">
        <f t="shared" si="781"/>
        <v>691354.26374999993</v>
      </c>
      <c r="W703" s="81"/>
      <c r="X703" s="80"/>
      <c r="Y703" s="92">
        <f t="shared" si="800"/>
        <v>0</v>
      </c>
      <c r="Z703" s="319">
        <f t="shared" si="800"/>
        <v>0</v>
      </c>
      <c r="AA703" s="319">
        <f t="shared" si="800"/>
        <v>0</v>
      </c>
      <c r="AB703" s="320">
        <f t="shared" si="783"/>
        <v>449349.3</v>
      </c>
      <c r="AC703" s="309">
        <f t="shared" si="784"/>
        <v>0</v>
      </c>
      <c r="AD703" s="319">
        <f t="shared" si="802"/>
        <v>0</v>
      </c>
      <c r="AE703" s="326">
        <f t="shared" si="792"/>
        <v>0</v>
      </c>
      <c r="AF703" s="320">
        <f t="shared" si="793"/>
        <v>449349.3</v>
      </c>
      <c r="AG703" s="173">
        <f t="shared" si="785"/>
        <v>449349.3</v>
      </c>
      <c r="AH703" s="309">
        <f t="shared" si="786"/>
        <v>0</v>
      </c>
      <c r="AI703" s="318">
        <f t="shared" si="813"/>
        <v>0</v>
      </c>
      <c r="AJ703" s="319">
        <f t="shared" si="813"/>
        <v>0</v>
      </c>
      <c r="AK703" s="319">
        <f t="shared" si="813"/>
        <v>0</v>
      </c>
      <c r="AL703" s="320">
        <f t="shared" si="787"/>
        <v>691354.26374999993</v>
      </c>
      <c r="AM703" s="309">
        <f t="shared" si="788"/>
        <v>0</v>
      </c>
      <c r="AN703" s="319">
        <f t="shared" si="794"/>
        <v>0</v>
      </c>
      <c r="AO703" s="319">
        <f t="shared" si="795"/>
        <v>0</v>
      </c>
      <c r="AP703" s="319">
        <f t="shared" si="789"/>
        <v>691354.26374999993</v>
      </c>
      <c r="AQ703" s="173">
        <f t="shared" si="790"/>
        <v>691354.26374999993</v>
      </c>
      <c r="AR703" s="309">
        <f t="shared" si="791"/>
        <v>0</v>
      </c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 s="7"/>
      <c r="BH703" s="7"/>
      <c r="BI703" s="7"/>
      <c r="BJ703" s="7"/>
      <c r="BK703" s="7"/>
      <c r="BL703" s="7"/>
      <c r="BN703" s="74"/>
    </row>
    <row r="704" spans="1:66" s="16" customFormat="1" ht="12" customHeight="1" x14ac:dyDescent="0.25">
      <c r="A704" s="122">
        <v>19100162</v>
      </c>
      <c r="B704" s="87" t="str">
        <f t="shared" si="814"/>
        <v>19100162</v>
      </c>
      <c r="C704" s="74" t="s">
        <v>254</v>
      </c>
      <c r="D704" s="89" t="s">
        <v>158</v>
      </c>
      <c r="E704" s="89"/>
      <c r="F704" s="74"/>
      <c r="G704" s="89"/>
      <c r="H704" s="75">
        <v>2567995.27</v>
      </c>
      <c r="I704" s="75">
        <v>3024556.8</v>
      </c>
      <c r="J704" s="75">
        <v>3457034.39</v>
      </c>
      <c r="K704" s="75">
        <v>3970137.36</v>
      </c>
      <c r="L704" s="75">
        <v>4938972.3099999996</v>
      </c>
      <c r="M704" s="75">
        <v>16895428.129999999</v>
      </c>
      <c r="N704" s="75">
        <v>14455322.289999999</v>
      </c>
      <c r="O704" s="75">
        <v>11973232.6</v>
      </c>
      <c r="P704" s="75">
        <v>9328458.0299999993</v>
      </c>
      <c r="Q704" s="75">
        <v>7037975.3399999999</v>
      </c>
      <c r="R704" s="75">
        <v>5678691.6299999999</v>
      </c>
      <c r="S704" s="75">
        <v>4684906.01</v>
      </c>
      <c r="T704" s="75">
        <v>4064466.76</v>
      </c>
      <c r="U704" s="75"/>
      <c r="V704" s="75">
        <f t="shared" si="781"/>
        <v>7396745.4920833334</v>
      </c>
      <c r="W704" s="81"/>
      <c r="X704" s="80"/>
      <c r="Y704" s="92">
        <f t="shared" si="800"/>
        <v>0</v>
      </c>
      <c r="Z704" s="319">
        <f t="shared" si="800"/>
        <v>0</v>
      </c>
      <c r="AA704" s="319">
        <f t="shared" si="800"/>
        <v>0</v>
      </c>
      <c r="AB704" s="320">
        <f t="shared" si="783"/>
        <v>4064466.76</v>
      </c>
      <c r="AC704" s="309">
        <f t="shared" si="784"/>
        <v>0</v>
      </c>
      <c r="AD704" s="319">
        <f t="shared" si="802"/>
        <v>0</v>
      </c>
      <c r="AE704" s="326">
        <f t="shared" si="792"/>
        <v>0</v>
      </c>
      <c r="AF704" s="320">
        <f t="shared" si="793"/>
        <v>4064466.76</v>
      </c>
      <c r="AG704" s="173">
        <f t="shared" si="785"/>
        <v>4064466.76</v>
      </c>
      <c r="AH704" s="309">
        <f t="shared" si="786"/>
        <v>0</v>
      </c>
      <c r="AI704" s="318">
        <f t="shared" si="813"/>
        <v>0</v>
      </c>
      <c r="AJ704" s="319">
        <f t="shared" si="813"/>
        <v>0</v>
      </c>
      <c r="AK704" s="319">
        <f t="shared" si="813"/>
        <v>0</v>
      </c>
      <c r="AL704" s="320">
        <f t="shared" si="787"/>
        <v>7396745.4920833334</v>
      </c>
      <c r="AM704" s="309">
        <f t="shared" si="788"/>
        <v>0</v>
      </c>
      <c r="AN704" s="319">
        <f t="shared" si="794"/>
        <v>0</v>
      </c>
      <c r="AO704" s="319">
        <f t="shared" si="795"/>
        <v>0</v>
      </c>
      <c r="AP704" s="319">
        <f t="shared" si="789"/>
        <v>7396745.4920833334</v>
      </c>
      <c r="AQ704" s="173">
        <f t="shared" si="790"/>
        <v>7396745.4920833334</v>
      </c>
      <c r="AR704" s="309">
        <f t="shared" si="791"/>
        <v>0</v>
      </c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 s="7"/>
      <c r="BH704" s="7"/>
      <c r="BI704" s="7"/>
      <c r="BJ704" s="7"/>
      <c r="BK704" s="7"/>
      <c r="BL704" s="7"/>
      <c r="BN704" s="74"/>
    </row>
    <row r="705" spans="1:66" s="16" customFormat="1" ht="12" customHeight="1" x14ac:dyDescent="0.25">
      <c r="A705" s="189">
        <v>19100202</v>
      </c>
      <c r="B705" s="184" t="str">
        <f t="shared" si="814"/>
        <v>19100202</v>
      </c>
      <c r="C705" s="404" t="s">
        <v>1204</v>
      </c>
      <c r="D705" s="416" t="s">
        <v>158</v>
      </c>
      <c r="E705" s="416"/>
      <c r="F705" s="417">
        <v>43770</v>
      </c>
      <c r="G705" s="416"/>
      <c r="H705" s="418">
        <v>72194626.469999999</v>
      </c>
      <c r="I705" s="418">
        <v>70782032</v>
      </c>
      <c r="J705" s="418">
        <v>69442289.890000001</v>
      </c>
      <c r="K705" s="418">
        <v>67842064.510000005</v>
      </c>
      <c r="L705" s="418">
        <v>66501318.399999999</v>
      </c>
      <c r="M705" s="418">
        <v>64071939.090000004</v>
      </c>
      <c r="N705" s="418">
        <v>61203582.020000003</v>
      </c>
      <c r="O705" s="418">
        <v>58284598.490000002</v>
      </c>
      <c r="P705" s="418">
        <v>55155571.630000003</v>
      </c>
      <c r="Q705" s="418">
        <v>52459536.270000003</v>
      </c>
      <c r="R705" s="418">
        <v>50896852.969999999</v>
      </c>
      <c r="S705" s="418">
        <v>49816644.350000001</v>
      </c>
      <c r="T705" s="418">
        <v>49149520.340000004</v>
      </c>
      <c r="U705" s="418"/>
      <c r="V705" s="419">
        <f t="shared" si="781"/>
        <v>60594041.918749996</v>
      </c>
      <c r="W705" s="266"/>
      <c r="X705" s="202"/>
      <c r="Y705" s="409">
        <f t="shared" si="800"/>
        <v>0</v>
      </c>
      <c r="Z705" s="410">
        <f t="shared" si="800"/>
        <v>0</v>
      </c>
      <c r="AA705" s="410">
        <f t="shared" si="800"/>
        <v>0</v>
      </c>
      <c r="AB705" s="411">
        <f t="shared" si="783"/>
        <v>49149520.340000004</v>
      </c>
      <c r="AC705" s="412">
        <f t="shared" si="784"/>
        <v>0</v>
      </c>
      <c r="AD705" s="410">
        <f t="shared" si="802"/>
        <v>0</v>
      </c>
      <c r="AE705" s="413">
        <f t="shared" si="792"/>
        <v>0</v>
      </c>
      <c r="AF705" s="411">
        <f t="shared" si="793"/>
        <v>49149520.340000004</v>
      </c>
      <c r="AG705" s="414">
        <f t="shared" si="785"/>
        <v>49149520.340000004</v>
      </c>
      <c r="AH705" s="412">
        <f t="shared" si="786"/>
        <v>0</v>
      </c>
      <c r="AI705" s="415">
        <f t="shared" si="813"/>
        <v>0</v>
      </c>
      <c r="AJ705" s="410">
        <f t="shared" si="813"/>
        <v>0</v>
      </c>
      <c r="AK705" s="410">
        <f t="shared" si="813"/>
        <v>0</v>
      </c>
      <c r="AL705" s="411">
        <f t="shared" si="787"/>
        <v>60594041.918749996</v>
      </c>
      <c r="AM705" s="412">
        <f t="shared" si="788"/>
        <v>0</v>
      </c>
      <c r="AN705" s="410">
        <f t="shared" si="794"/>
        <v>0</v>
      </c>
      <c r="AO705" s="410">
        <f t="shared" si="795"/>
        <v>0</v>
      </c>
      <c r="AP705" s="410">
        <f t="shared" si="789"/>
        <v>60594041.918749996</v>
      </c>
      <c r="AQ705" s="414">
        <f t="shared" ref="AQ705" si="862">SUM(AN705:AP705)</f>
        <v>60594041.918749996</v>
      </c>
      <c r="AR705" s="412">
        <f t="shared" si="791"/>
        <v>0</v>
      </c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 s="7"/>
      <c r="BH705" s="7"/>
      <c r="BI705" s="7"/>
      <c r="BJ705" s="7"/>
      <c r="BK705" s="7"/>
      <c r="BL705" s="7"/>
      <c r="BN705" s="74"/>
    </row>
    <row r="706" spans="1:66" s="74" customFormat="1" ht="12" customHeight="1" thickBot="1" x14ac:dyDescent="0.3">
      <c r="A706" s="131" t="s">
        <v>327</v>
      </c>
      <c r="B706" s="148" t="str">
        <f t="shared" si="814"/>
        <v>TOTAL ASSETS</v>
      </c>
      <c r="C706" s="156"/>
      <c r="D706" s="155"/>
      <c r="E706" s="155"/>
      <c r="F706" s="156"/>
      <c r="G706" s="155"/>
      <c r="H706" s="291">
        <f t="shared" ref="H706:V706" si="863">SUM( H9:H705)</f>
        <v>13274986699.109991</v>
      </c>
      <c r="I706" s="291">
        <f t="shared" si="863"/>
        <v>13265915360.239988</v>
      </c>
      <c r="J706" s="291">
        <f t="shared" si="863"/>
        <v>13380227737.179979</v>
      </c>
      <c r="K706" s="291">
        <f t="shared" si="863"/>
        <v>13376389989.860018</v>
      </c>
      <c r="L706" s="291">
        <f t="shared" si="863"/>
        <v>12706120748.380007</v>
      </c>
      <c r="M706" s="291">
        <f t="shared" si="863"/>
        <v>12750332429.439987</v>
      </c>
      <c r="N706" s="291">
        <f t="shared" si="863"/>
        <v>12895415604.320007</v>
      </c>
      <c r="O706" s="291">
        <f t="shared" si="863"/>
        <v>12899994561.070004</v>
      </c>
      <c r="P706" s="291">
        <f t="shared" si="863"/>
        <v>12953749104.859999</v>
      </c>
      <c r="Q706" s="291">
        <f t="shared" si="863"/>
        <v>12857517952.799994</v>
      </c>
      <c r="R706" s="291">
        <f t="shared" si="863"/>
        <v>12810863677.919992</v>
      </c>
      <c r="S706" s="291">
        <f t="shared" si="863"/>
        <v>12826854362.380013</v>
      </c>
      <c r="T706" s="291">
        <f t="shared" si="863"/>
        <v>12984697013.389992</v>
      </c>
      <c r="U706" s="291">
        <f t="shared" si="863"/>
        <v>0</v>
      </c>
      <c r="V706" s="291">
        <f t="shared" si="863"/>
        <v>12987768615.391672</v>
      </c>
      <c r="W706" s="99"/>
      <c r="X706" s="99"/>
      <c r="Y706" s="100">
        <f>SUM(Y9:Y705)</f>
        <v>949373087.56999934</v>
      </c>
      <c r="Z706" s="100">
        <f>SUM(Z9:Z705)</f>
        <v>0</v>
      </c>
      <c r="AA706" s="100">
        <f>SUM(AA9:AA705)</f>
        <v>64189106.019999988</v>
      </c>
      <c r="AB706" s="321">
        <f t="shared" si="783"/>
        <v>11971134819.799992</v>
      </c>
      <c r="AC706" s="349">
        <f t="shared" si="784"/>
        <v>0</v>
      </c>
      <c r="AD706" s="321">
        <f>SUM(AD9:AD705)</f>
        <v>7151878793.1195602</v>
      </c>
      <c r="AE706" s="321">
        <f>SUM(AE9:AE705)</f>
        <v>3142668976.0404382</v>
      </c>
      <c r="AF706" s="321">
        <f>SUM(AF9:AF705)</f>
        <v>1676587050.6400003</v>
      </c>
      <c r="AG706" s="100">
        <f>SUM(AG9:AG705)</f>
        <v>11971134819.799994</v>
      </c>
      <c r="AH706" s="309">
        <f t="shared" ref="AH706:AH734" si="864">AG706-AB706</f>
        <v>0</v>
      </c>
      <c r="AI706" s="322">
        <f>SUM(AI9:AI705)</f>
        <v>960791886.78791606</v>
      </c>
      <c r="AJ706" s="322">
        <f>SUM(AJ9:AJ705)</f>
        <v>0</v>
      </c>
      <c r="AK706" s="321">
        <f>SUM(AK9:AK705)</f>
        <v>67025351.541249983</v>
      </c>
      <c r="AL706" s="321">
        <f>SUM(AL9:AL705)</f>
        <v>11959951377.062504</v>
      </c>
      <c r="AM706" s="309">
        <f t="shared" si="788"/>
        <v>0</v>
      </c>
      <c r="AN706" s="321">
        <f>SUM(AN9:AN705)</f>
        <v>7095739580.8971729</v>
      </c>
      <c r="AO706" s="321">
        <f>SUM(AO9:AO705)</f>
        <v>3068771338.7369928</v>
      </c>
      <c r="AP706" s="321">
        <f>SUM(AP9:AP705)</f>
        <v>1795440457.4283347</v>
      </c>
      <c r="AQ706" s="323">
        <f>SUM(AQ9:AQ705)</f>
        <v>11959951377.062504</v>
      </c>
      <c r="AR706" s="309">
        <f t="shared" si="791"/>
        <v>0</v>
      </c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 s="7"/>
      <c r="BH706" s="7"/>
      <c r="BI706" s="7"/>
      <c r="BJ706" s="7"/>
      <c r="BK706" s="7"/>
      <c r="BL706" s="7"/>
    </row>
    <row r="707" spans="1:66" s="16" customFormat="1" ht="12" customHeight="1" x14ac:dyDescent="0.25">
      <c r="A707" s="122">
        <v>20100023</v>
      </c>
      <c r="B707" s="87" t="str">
        <f t="shared" si="814"/>
        <v>20100023</v>
      </c>
      <c r="C707" s="74" t="s">
        <v>524</v>
      </c>
      <c r="D707" s="89" t="s">
        <v>1040</v>
      </c>
      <c r="E707" s="89"/>
      <c r="F707" s="74"/>
      <c r="G707" s="89"/>
      <c r="H707" s="75">
        <v>-859037.91</v>
      </c>
      <c r="I707" s="75">
        <v>-859037.91</v>
      </c>
      <c r="J707" s="75">
        <v>-859037.91</v>
      </c>
      <c r="K707" s="75">
        <v>-859037.91</v>
      </c>
      <c r="L707" s="75">
        <v>-859037.91</v>
      </c>
      <c r="M707" s="75">
        <v>-859037.91</v>
      </c>
      <c r="N707" s="75">
        <v>-859037.91</v>
      </c>
      <c r="O707" s="75">
        <v>-859037.91</v>
      </c>
      <c r="P707" s="75">
        <v>-859037.91</v>
      </c>
      <c r="Q707" s="75">
        <v>-859037.91</v>
      </c>
      <c r="R707" s="75">
        <v>-859037.91</v>
      </c>
      <c r="S707" s="75">
        <v>-859037.91</v>
      </c>
      <c r="T707" s="75">
        <v>-859037.91</v>
      </c>
      <c r="U707" s="75"/>
      <c r="V707" s="75">
        <f t="shared" ref="V707:V765" si="865">(H707+T707+SUM(I707:S707)*2)/24</f>
        <v>-859037.91</v>
      </c>
      <c r="W707" s="81"/>
      <c r="X707" s="80"/>
      <c r="Y707" s="92">
        <f t="shared" ref="Y707:AA724" si="866">IF($D707=Y$5,$T707,0)</f>
        <v>0</v>
      </c>
      <c r="Z707" s="319">
        <f t="shared" si="866"/>
        <v>0</v>
      </c>
      <c r="AA707" s="319">
        <f t="shared" si="866"/>
        <v>-859037.91</v>
      </c>
      <c r="AB707" s="320">
        <f t="shared" si="783"/>
        <v>0</v>
      </c>
      <c r="AC707" s="309">
        <f t="shared" si="784"/>
        <v>0</v>
      </c>
      <c r="AD707" s="319">
        <f t="shared" si="802"/>
        <v>0</v>
      </c>
      <c r="AE707" s="326">
        <f t="shared" si="792"/>
        <v>0</v>
      </c>
      <c r="AF707" s="320">
        <f t="shared" si="793"/>
        <v>0</v>
      </c>
      <c r="AG707" s="173">
        <f t="shared" ref="AG707:AG765" si="867">SUM(AD707:AF707)</f>
        <v>0</v>
      </c>
      <c r="AH707" s="309">
        <f t="shared" si="864"/>
        <v>0</v>
      </c>
      <c r="AI707" s="318">
        <f t="shared" ref="AI707:AK724" si="868">IF($D707=AI$5,$V707,0)</f>
        <v>0</v>
      </c>
      <c r="AJ707" s="319">
        <f t="shared" si="868"/>
        <v>0</v>
      </c>
      <c r="AK707" s="319">
        <f t="shared" si="868"/>
        <v>-859037.91</v>
      </c>
      <c r="AL707" s="320">
        <f t="shared" si="787"/>
        <v>0</v>
      </c>
      <c r="AM707" s="309">
        <f t="shared" si="788"/>
        <v>0</v>
      </c>
      <c r="AN707" s="319">
        <f t="shared" si="794"/>
        <v>0</v>
      </c>
      <c r="AO707" s="319">
        <f t="shared" si="795"/>
        <v>0</v>
      </c>
      <c r="AP707" s="319">
        <f t="shared" si="789"/>
        <v>0</v>
      </c>
      <c r="AQ707" s="173">
        <f t="shared" si="790"/>
        <v>0</v>
      </c>
      <c r="AR707" s="309">
        <f t="shared" si="791"/>
        <v>0</v>
      </c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 s="7"/>
      <c r="BH707" s="7"/>
      <c r="BI707" s="7"/>
      <c r="BJ707" s="7"/>
      <c r="BK707" s="7"/>
      <c r="BL707" s="7"/>
      <c r="BN707" s="74"/>
    </row>
    <row r="708" spans="1:66" s="16" customFormat="1" ht="12" customHeight="1" x14ac:dyDescent="0.25">
      <c r="A708" s="122">
        <v>20700003</v>
      </c>
      <c r="B708" s="87" t="str">
        <f t="shared" si="814"/>
        <v>20700003</v>
      </c>
      <c r="C708" s="74" t="s">
        <v>343</v>
      </c>
      <c r="D708" s="89" t="s">
        <v>1040</v>
      </c>
      <c r="E708" s="89"/>
      <c r="F708" s="74"/>
      <c r="G708" s="89"/>
      <c r="H708" s="75">
        <v>-122847945.22</v>
      </c>
      <c r="I708" s="75">
        <v>-122847945.22</v>
      </c>
      <c r="J708" s="75">
        <v>-122847945.22</v>
      </c>
      <c r="K708" s="75">
        <v>-122847945.22</v>
      </c>
      <c r="L708" s="75">
        <v>-122847945.22</v>
      </c>
      <c r="M708" s="75">
        <v>-122847945.22</v>
      </c>
      <c r="N708" s="75">
        <v>-122847945.22</v>
      </c>
      <c r="O708" s="75">
        <v>-122847945.22</v>
      </c>
      <c r="P708" s="75">
        <v>-122847945.22</v>
      </c>
      <c r="Q708" s="75">
        <v>-122847945.22</v>
      </c>
      <c r="R708" s="75">
        <v>-122847945.22</v>
      </c>
      <c r="S708" s="75">
        <v>-122847945.22</v>
      </c>
      <c r="T708" s="75">
        <v>-122847945.22</v>
      </c>
      <c r="U708" s="75"/>
      <c r="V708" s="75">
        <f t="shared" si="865"/>
        <v>-122847945.22000001</v>
      </c>
      <c r="W708" s="81"/>
      <c r="X708" s="80"/>
      <c r="Y708" s="92">
        <f t="shared" si="866"/>
        <v>0</v>
      </c>
      <c r="Z708" s="319">
        <f t="shared" si="866"/>
        <v>0</v>
      </c>
      <c r="AA708" s="319">
        <f t="shared" si="866"/>
        <v>-122847945.22</v>
      </c>
      <c r="AB708" s="320">
        <f t="shared" si="783"/>
        <v>0</v>
      </c>
      <c r="AC708" s="309">
        <f t="shared" si="784"/>
        <v>0</v>
      </c>
      <c r="AD708" s="319">
        <f t="shared" si="802"/>
        <v>0</v>
      </c>
      <c r="AE708" s="326">
        <f t="shared" si="792"/>
        <v>0</v>
      </c>
      <c r="AF708" s="320">
        <f t="shared" si="793"/>
        <v>0</v>
      </c>
      <c r="AG708" s="173">
        <f t="shared" si="867"/>
        <v>0</v>
      </c>
      <c r="AH708" s="309">
        <f t="shared" si="864"/>
        <v>0</v>
      </c>
      <c r="AI708" s="318">
        <f t="shared" si="868"/>
        <v>0</v>
      </c>
      <c r="AJ708" s="319">
        <f t="shared" si="868"/>
        <v>0</v>
      </c>
      <c r="AK708" s="319">
        <f t="shared" si="868"/>
        <v>-122847945.22000001</v>
      </c>
      <c r="AL708" s="320">
        <f t="shared" si="787"/>
        <v>0</v>
      </c>
      <c r="AM708" s="309">
        <f t="shared" si="788"/>
        <v>0</v>
      </c>
      <c r="AN708" s="319">
        <f t="shared" si="794"/>
        <v>0</v>
      </c>
      <c r="AO708" s="319">
        <f t="shared" si="795"/>
        <v>0</v>
      </c>
      <c r="AP708" s="319">
        <f t="shared" si="789"/>
        <v>0</v>
      </c>
      <c r="AQ708" s="173">
        <f t="shared" si="790"/>
        <v>0</v>
      </c>
      <c r="AR708" s="309">
        <f t="shared" si="791"/>
        <v>0</v>
      </c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 s="7"/>
      <c r="BH708" s="7"/>
      <c r="BI708" s="7"/>
      <c r="BJ708" s="7"/>
      <c r="BK708" s="7"/>
      <c r="BL708" s="7"/>
      <c r="BN708" s="74"/>
    </row>
    <row r="709" spans="1:66" s="16" customFormat="1" ht="12" customHeight="1" x14ac:dyDescent="0.25">
      <c r="A709" s="122">
        <v>20700013</v>
      </c>
      <c r="B709" s="87" t="str">
        <f t="shared" si="814"/>
        <v>20700013</v>
      </c>
      <c r="C709" s="74" t="s">
        <v>272</v>
      </c>
      <c r="D709" s="89" t="s">
        <v>1040</v>
      </c>
      <c r="E709" s="89"/>
      <c r="F709" s="74"/>
      <c r="G709" s="89"/>
      <c r="H709" s="75">
        <v>-338395484.31</v>
      </c>
      <c r="I709" s="75">
        <v>-338395484.31</v>
      </c>
      <c r="J709" s="75">
        <v>-338395484.31</v>
      </c>
      <c r="K709" s="75">
        <v>-338395484.31</v>
      </c>
      <c r="L709" s="75">
        <v>-338395484.31</v>
      </c>
      <c r="M709" s="75">
        <v>-338395484.31</v>
      </c>
      <c r="N709" s="75">
        <v>-338395484.31</v>
      </c>
      <c r="O709" s="75">
        <v>-338395484.31</v>
      </c>
      <c r="P709" s="75">
        <v>-338395484.31</v>
      </c>
      <c r="Q709" s="75">
        <v>-338395484.31</v>
      </c>
      <c r="R709" s="75">
        <v>-338395484.31</v>
      </c>
      <c r="S709" s="75">
        <v>-338395484.31</v>
      </c>
      <c r="T709" s="75">
        <v>-338395484.31</v>
      </c>
      <c r="U709" s="75"/>
      <c r="V709" s="75">
        <f t="shared" si="865"/>
        <v>-338395484.31</v>
      </c>
      <c r="W709" s="81"/>
      <c r="X709" s="80"/>
      <c r="Y709" s="92">
        <f t="shared" si="866"/>
        <v>0</v>
      </c>
      <c r="Z709" s="319">
        <f t="shared" si="866"/>
        <v>0</v>
      </c>
      <c r="AA709" s="319">
        <f t="shared" si="866"/>
        <v>-338395484.31</v>
      </c>
      <c r="AB709" s="320">
        <f t="shared" si="783"/>
        <v>0</v>
      </c>
      <c r="AC709" s="309">
        <f t="shared" si="784"/>
        <v>0</v>
      </c>
      <c r="AD709" s="319">
        <f t="shared" si="802"/>
        <v>0</v>
      </c>
      <c r="AE709" s="326">
        <f t="shared" si="792"/>
        <v>0</v>
      </c>
      <c r="AF709" s="320">
        <f t="shared" si="793"/>
        <v>0</v>
      </c>
      <c r="AG709" s="173">
        <f t="shared" si="867"/>
        <v>0</v>
      </c>
      <c r="AH709" s="309">
        <f t="shared" si="864"/>
        <v>0</v>
      </c>
      <c r="AI709" s="318">
        <f t="shared" si="868"/>
        <v>0</v>
      </c>
      <c r="AJ709" s="319">
        <f t="shared" si="868"/>
        <v>0</v>
      </c>
      <c r="AK709" s="319">
        <f t="shared" si="868"/>
        <v>-338395484.31</v>
      </c>
      <c r="AL709" s="320">
        <f t="shared" si="787"/>
        <v>0</v>
      </c>
      <c r="AM709" s="309">
        <f t="shared" si="788"/>
        <v>0</v>
      </c>
      <c r="AN709" s="319">
        <f t="shared" si="794"/>
        <v>0</v>
      </c>
      <c r="AO709" s="319">
        <f t="shared" si="795"/>
        <v>0</v>
      </c>
      <c r="AP709" s="319">
        <f t="shared" si="789"/>
        <v>0</v>
      </c>
      <c r="AQ709" s="173">
        <f t="shared" si="790"/>
        <v>0</v>
      </c>
      <c r="AR709" s="309">
        <f t="shared" si="791"/>
        <v>0</v>
      </c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 s="7"/>
      <c r="BH709" s="7"/>
      <c r="BI709" s="7"/>
      <c r="BJ709" s="7"/>
      <c r="BK709" s="7"/>
      <c r="BL709" s="7"/>
      <c r="BN709" s="74"/>
    </row>
    <row r="710" spans="1:66" s="16" customFormat="1" ht="12" customHeight="1" x14ac:dyDescent="0.25">
      <c r="A710" s="122">
        <v>20700023</v>
      </c>
      <c r="B710" s="87" t="str">
        <f t="shared" si="814"/>
        <v>20700023</v>
      </c>
      <c r="C710" s="74" t="s">
        <v>357</v>
      </c>
      <c r="D710" s="89" t="s">
        <v>1040</v>
      </c>
      <c r="E710" s="89"/>
      <c r="F710" s="74"/>
      <c r="G710" s="89"/>
      <c r="H710" s="75">
        <v>-16901820.34</v>
      </c>
      <c r="I710" s="75">
        <v>-16901820.34</v>
      </c>
      <c r="J710" s="75">
        <v>-16901820.34</v>
      </c>
      <c r="K710" s="75">
        <v>-16901820.34</v>
      </c>
      <c r="L710" s="75">
        <v>-16901820.34</v>
      </c>
      <c r="M710" s="75">
        <v>-16901820.34</v>
      </c>
      <c r="N710" s="75">
        <v>-16901820.34</v>
      </c>
      <c r="O710" s="75">
        <v>-16901820.34</v>
      </c>
      <c r="P710" s="75">
        <v>-16901820.34</v>
      </c>
      <c r="Q710" s="75">
        <v>-16901820.34</v>
      </c>
      <c r="R710" s="75">
        <v>-16901820.34</v>
      </c>
      <c r="S710" s="75">
        <v>-16901820.34</v>
      </c>
      <c r="T710" s="75">
        <v>-16901820.34</v>
      </c>
      <c r="U710" s="75"/>
      <c r="V710" s="75">
        <f t="shared" si="865"/>
        <v>-16901820.34</v>
      </c>
      <c r="W710" s="81"/>
      <c r="X710" s="80"/>
      <c r="Y710" s="92">
        <f t="shared" si="866"/>
        <v>0</v>
      </c>
      <c r="Z710" s="319">
        <f t="shared" si="866"/>
        <v>0</v>
      </c>
      <c r="AA710" s="319">
        <f t="shared" si="866"/>
        <v>-16901820.34</v>
      </c>
      <c r="AB710" s="320">
        <f t="shared" si="783"/>
        <v>0</v>
      </c>
      <c r="AC710" s="309">
        <f t="shared" si="784"/>
        <v>0</v>
      </c>
      <c r="AD710" s="319">
        <f t="shared" si="802"/>
        <v>0</v>
      </c>
      <c r="AE710" s="326">
        <f t="shared" si="792"/>
        <v>0</v>
      </c>
      <c r="AF710" s="320">
        <f t="shared" si="793"/>
        <v>0</v>
      </c>
      <c r="AG710" s="173">
        <f t="shared" si="867"/>
        <v>0</v>
      </c>
      <c r="AH710" s="309">
        <f t="shared" si="864"/>
        <v>0</v>
      </c>
      <c r="AI710" s="318">
        <f t="shared" si="868"/>
        <v>0</v>
      </c>
      <c r="AJ710" s="319">
        <f t="shared" si="868"/>
        <v>0</v>
      </c>
      <c r="AK710" s="319">
        <f t="shared" si="868"/>
        <v>-16901820.34</v>
      </c>
      <c r="AL710" s="320">
        <f t="shared" si="787"/>
        <v>0</v>
      </c>
      <c r="AM710" s="309">
        <f t="shared" si="788"/>
        <v>0</v>
      </c>
      <c r="AN710" s="319">
        <f t="shared" si="794"/>
        <v>0</v>
      </c>
      <c r="AO710" s="319">
        <f t="shared" si="795"/>
        <v>0</v>
      </c>
      <c r="AP710" s="319">
        <f t="shared" si="789"/>
        <v>0</v>
      </c>
      <c r="AQ710" s="173">
        <f t="shared" si="790"/>
        <v>0</v>
      </c>
      <c r="AR710" s="309">
        <f t="shared" si="791"/>
        <v>0</v>
      </c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 s="7"/>
      <c r="BH710" s="7"/>
      <c r="BI710" s="7"/>
      <c r="BJ710" s="7"/>
      <c r="BK710" s="7"/>
      <c r="BL710" s="7"/>
      <c r="BN710" s="74"/>
    </row>
    <row r="711" spans="1:66" s="16" customFormat="1" ht="12" customHeight="1" x14ac:dyDescent="0.25">
      <c r="A711" s="122">
        <v>21100003</v>
      </c>
      <c r="B711" s="87" t="str">
        <f t="shared" si="814"/>
        <v>21100003</v>
      </c>
      <c r="C711" s="74" t="s">
        <v>311</v>
      </c>
      <c r="D711" s="89" t="s">
        <v>1040</v>
      </c>
      <c r="E711" s="89"/>
      <c r="F711" s="74"/>
      <c r="G711" s="89"/>
      <c r="H711" s="75">
        <v>-3013605116.4699998</v>
      </c>
      <c r="I711" s="75">
        <v>-3013605116.4699998</v>
      </c>
      <c r="J711" s="75">
        <v>-3013605116.4699998</v>
      </c>
      <c r="K711" s="75">
        <v>-3013605116.4699998</v>
      </c>
      <c r="L711" s="75">
        <v>-3013605116.4699998</v>
      </c>
      <c r="M711" s="75">
        <v>-3013605116.4699998</v>
      </c>
      <c r="N711" s="75">
        <v>-3013605116.4699998</v>
      </c>
      <c r="O711" s="75">
        <v>-3013605116.4699998</v>
      </c>
      <c r="P711" s="75">
        <v>-3013605116.4699998</v>
      </c>
      <c r="Q711" s="75">
        <v>-3013605116.4699998</v>
      </c>
      <c r="R711" s="75">
        <v>-3013605116.4699998</v>
      </c>
      <c r="S711" s="75">
        <v>-3013605116.4699998</v>
      </c>
      <c r="T711" s="75">
        <v>-3013605116.4699998</v>
      </c>
      <c r="U711" s="75"/>
      <c r="V711" s="75">
        <f t="shared" si="865"/>
        <v>-3013605116.4700007</v>
      </c>
      <c r="W711" s="81"/>
      <c r="X711" s="80"/>
      <c r="Y711" s="92">
        <f t="shared" si="866"/>
        <v>0</v>
      </c>
      <c r="Z711" s="319">
        <f t="shared" si="866"/>
        <v>0</v>
      </c>
      <c r="AA711" s="319">
        <f t="shared" si="866"/>
        <v>-3013605116.4699998</v>
      </c>
      <c r="AB711" s="320">
        <f t="shared" si="783"/>
        <v>0</v>
      </c>
      <c r="AC711" s="309">
        <f t="shared" si="784"/>
        <v>0</v>
      </c>
      <c r="AD711" s="319">
        <f t="shared" si="802"/>
        <v>0</v>
      </c>
      <c r="AE711" s="326">
        <f t="shared" si="792"/>
        <v>0</v>
      </c>
      <c r="AF711" s="320">
        <f t="shared" si="793"/>
        <v>0</v>
      </c>
      <c r="AG711" s="173">
        <f t="shared" si="867"/>
        <v>0</v>
      </c>
      <c r="AH711" s="309">
        <f t="shared" si="864"/>
        <v>0</v>
      </c>
      <c r="AI711" s="318">
        <f t="shared" si="868"/>
        <v>0</v>
      </c>
      <c r="AJ711" s="319">
        <f t="shared" si="868"/>
        <v>0</v>
      </c>
      <c r="AK711" s="319">
        <f t="shared" si="868"/>
        <v>-3013605116.4700007</v>
      </c>
      <c r="AL711" s="320">
        <f t="shared" si="787"/>
        <v>0</v>
      </c>
      <c r="AM711" s="309">
        <f t="shared" si="788"/>
        <v>0</v>
      </c>
      <c r="AN711" s="319">
        <f t="shared" si="794"/>
        <v>0</v>
      </c>
      <c r="AO711" s="319">
        <f t="shared" si="795"/>
        <v>0</v>
      </c>
      <c r="AP711" s="319">
        <f t="shared" si="789"/>
        <v>0</v>
      </c>
      <c r="AQ711" s="173">
        <f t="shared" si="790"/>
        <v>0</v>
      </c>
      <c r="AR711" s="309">
        <f t="shared" si="791"/>
        <v>0</v>
      </c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 s="7"/>
      <c r="BH711" s="7"/>
      <c r="BI711" s="7"/>
      <c r="BJ711" s="7"/>
      <c r="BK711" s="7"/>
      <c r="BL711" s="7"/>
      <c r="BN711" s="74"/>
    </row>
    <row r="712" spans="1:66" s="16" customFormat="1" ht="12" customHeight="1" x14ac:dyDescent="0.25">
      <c r="A712" s="122">
        <v>21100383</v>
      </c>
      <c r="B712" s="87" t="str">
        <f t="shared" si="814"/>
        <v>21100383</v>
      </c>
      <c r="C712" s="96" t="s">
        <v>4</v>
      </c>
      <c r="D712" s="89" t="s">
        <v>158</v>
      </c>
      <c r="E712" s="89"/>
      <c r="F712" s="96"/>
      <c r="G712" s="89"/>
      <c r="H712" s="75">
        <v>-491575</v>
      </c>
      <c r="I712" s="75">
        <v>-491575</v>
      </c>
      <c r="J712" s="75">
        <v>-491575</v>
      </c>
      <c r="K712" s="75">
        <v>-491575</v>
      </c>
      <c r="L712" s="75">
        <v>-491575</v>
      </c>
      <c r="M712" s="75">
        <v>-491575</v>
      </c>
      <c r="N712" s="75">
        <v>-491575</v>
      </c>
      <c r="O712" s="75">
        <v>-491575</v>
      </c>
      <c r="P712" s="75">
        <v>-491575</v>
      </c>
      <c r="Q712" s="75">
        <v>-491575</v>
      </c>
      <c r="R712" s="75">
        <v>-491575</v>
      </c>
      <c r="S712" s="75">
        <v>-491575</v>
      </c>
      <c r="T712" s="75">
        <v>-491575</v>
      </c>
      <c r="U712" s="75"/>
      <c r="V712" s="75">
        <f t="shared" si="865"/>
        <v>-491575</v>
      </c>
      <c r="W712" s="81"/>
      <c r="X712" s="80"/>
      <c r="Y712" s="92">
        <f t="shared" si="866"/>
        <v>0</v>
      </c>
      <c r="Z712" s="319">
        <f t="shared" si="866"/>
        <v>0</v>
      </c>
      <c r="AA712" s="319">
        <f t="shared" si="866"/>
        <v>0</v>
      </c>
      <c r="AB712" s="320">
        <f t="shared" si="783"/>
        <v>-491575</v>
      </c>
      <c r="AC712" s="309">
        <f t="shared" si="784"/>
        <v>0</v>
      </c>
      <c r="AD712" s="319">
        <f t="shared" si="802"/>
        <v>0</v>
      </c>
      <c r="AE712" s="326">
        <f t="shared" si="792"/>
        <v>0</v>
      </c>
      <c r="AF712" s="320">
        <f t="shared" si="793"/>
        <v>-491575</v>
      </c>
      <c r="AG712" s="173">
        <f t="shared" si="867"/>
        <v>-491575</v>
      </c>
      <c r="AH712" s="309">
        <f t="shared" si="864"/>
        <v>0</v>
      </c>
      <c r="AI712" s="318">
        <f t="shared" si="868"/>
        <v>0</v>
      </c>
      <c r="AJ712" s="319">
        <f t="shared" si="868"/>
        <v>0</v>
      </c>
      <c r="AK712" s="319">
        <f t="shared" si="868"/>
        <v>0</v>
      </c>
      <c r="AL712" s="320">
        <f t="shared" si="787"/>
        <v>-491575</v>
      </c>
      <c r="AM712" s="309">
        <f t="shared" si="788"/>
        <v>0</v>
      </c>
      <c r="AN712" s="319">
        <f t="shared" si="794"/>
        <v>0</v>
      </c>
      <c r="AO712" s="319">
        <f t="shared" si="795"/>
        <v>0</v>
      </c>
      <c r="AP712" s="319">
        <f t="shared" si="789"/>
        <v>-491575</v>
      </c>
      <c r="AQ712" s="173">
        <f t="shared" si="790"/>
        <v>-491575</v>
      </c>
      <c r="AR712" s="309">
        <f t="shared" si="791"/>
        <v>0</v>
      </c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 s="7"/>
      <c r="BH712" s="7"/>
      <c r="BI712" s="7"/>
      <c r="BJ712" s="7"/>
      <c r="BK712" s="7"/>
      <c r="BL712" s="7"/>
      <c r="BN712" s="74"/>
    </row>
    <row r="713" spans="1:66" s="16" customFormat="1" ht="12" customHeight="1" x14ac:dyDescent="0.25">
      <c r="A713" s="122">
        <v>21400013</v>
      </c>
      <c r="B713" s="87" t="str">
        <f t="shared" si="814"/>
        <v>21400013</v>
      </c>
      <c r="C713" s="74" t="s">
        <v>285</v>
      </c>
      <c r="D713" s="89" t="s">
        <v>1040</v>
      </c>
      <c r="E713" s="89"/>
      <c r="F713" s="74"/>
      <c r="G713" s="89"/>
      <c r="H713" s="75">
        <v>2148854.7200000002</v>
      </c>
      <c r="I713" s="75">
        <v>2148854.7200000002</v>
      </c>
      <c r="J713" s="75">
        <v>2148854.7200000002</v>
      </c>
      <c r="K713" s="75">
        <v>2148854.7200000002</v>
      </c>
      <c r="L713" s="75">
        <v>2148854.7200000002</v>
      </c>
      <c r="M713" s="75">
        <v>2148854.7200000002</v>
      </c>
      <c r="N713" s="75">
        <v>2148854.7200000002</v>
      </c>
      <c r="O713" s="75">
        <v>2148854.7200000002</v>
      </c>
      <c r="P713" s="75">
        <v>2148854.7200000002</v>
      </c>
      <c r="Q713" s="75">
        <v>2148854.7200000002</v>
      </c>
      <c r="R713" s="75">
        <v>2148854.7200000002</v>
      </c>
      <c r="S713" s="75">
        <v>2148854.7200000002</v>
      </c>
      <c r="T713" s="75">
        <v>2148854.7200000002</v>
      </c>
      <c r="U713" s="75"/>
      <c r="V713" s="75">
        <f t="shared" si="865"/>
        <v>2148854.7199999997</v>
      </c>
      <c r="W713" s="81"/>
      <c r="X713" s="80"/>
      <c r="Y713" s="92">
        <f t="shared" si="866"/>
        <v>0</v>
      </c>
      <c r="Z713" s="319">
        <f t="shared" si="866"/>
        <v>0</v>
      </c>
      <c r="AA713" s="319">
        <f t="shared" si="866"/>
        <v>2148854.7200000002</v>
      </c>
      <c r="AB713" s="320">
        <f t="shared" si="783"/>
        <v>0</v>
      </c>
      <c r="AC713" s="309">
        <f t="shared" si="784"/>
        <v>0</v>
      </c>
      <c r="AD713" s="319">
        <f t="shared" si="802"/>
        <v>0</v>
      </c>
      <c r="AE713" s="326">
        <f t="shared" si="792"/>
        <v>0</v>
      </c>
      <c r="AF713" s="320">
        <f t="shared" si="793"/>
        <v>0</v>
      </c>
      <c r="AG713" s="173">
        <f t="shared" si="867"/>
        <v>0</v>
      </c>
      <c r="AH713" s="309">
        <f t="shared" si="864"/>
        <v>0</v>
      </c>
      <c r="AI713" s="318">
        <f t="shared" si="868"/>
        <v>0</v>
      </c>
      <c r="AJ713" s="319">
        <f t="shared" si="868"/>
        <v>0</v>
      </c>
      <c r="AK713" s="319">
        <f t="shared" si="868"/>
        <v>2148854.7199999997</v>
      </c>
      <c r="AL713" s="320">
        <f t="shared" si="787"/>
        <v>0</v>
      </c>
      <c r="AM713" s="309">
        <f t="shared" si="788"/>
        <v>0</v>
      </c>
      <c r="AN713" s="319">
        <f t="shared" si="794"/>
        <v>0</v>
      </c>
      <c r="AO713" s="319">
        <f t="shared" si="795"/>
        <v>0</v>
      </c>
      <c r="AP713" s="319">
        <f t="shared" si="789"/>
        <v>0</v>
      </c>
      <c r="AQ713" s="173">
        <f t="shared" si="790"/>
        <v>0</v>
      </c>
      <c r="AR713" s="309">
        <f t="shared" si="791"/>
        <v>0</v>
      </c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 s="7"/>
      <c r="BH713" s="7"/>
      <c r="BI713" s="7"/>
      <c r="BJ713" s="7"/>
      <c r="BK713" s="7"/>
      <c r="BL713" s="7"/>
      <c r="BN713" s="74"/>
    </row>
    <row r="714" spans="1:66" s="16" customFormat="1" ht="12" customHeight="1" x14ac:dyDescent="0.25">
      <c r="A714" s="122">
        <v>21400033</v>
      </c>
      <c r="B714" s="87" t="str">
        <f t="shared" si="814"/>
        <v>21400033</v>
      </c>
      <c r="C714" s="74" t="s">
        <v>286</v>
      </c>
      <c r="D714" s="89" t="s">
        <v>1040</v>
      </c>
      <c r="E714" s="89"/>
      <c r="F714" s="74"/>
      <c r="G714" s="89"/>
      <c r="H714" s="75">
        <v>4985024.68</v>
      </c>
      <c r="I714" s="75">
        <v>4985024.68</v>
      </c>
      <c r="J714" s="75">
        <v>4985024.68</v>
      </c>
      <c r="K714" s="75">
        <v>4985024.68</v>
      </c>
      <c r="L714" s="75">
        <v>4985024.68</v>
      </c>
      <c r="M714" s="75">
        <v>4985024.68</v>
      </c>
      <c r="N714" s="75">
        <v>4985024.68</v>
      </c>
      <c r="O714" s="75">
        <v>4985024.68</v>
      </c>
      <c r="P714" s="75">
        <v>4985024.68</v>
      </c>
      <c r="Q714" s="75">
        <v>4985024.68</v>
      </c>
      <c r="R714" s="75">
        <v>4985024.68</v>
      </c>
      <c r="S714" s="75">
        <v>4985024.68</v>
      </c>
      <c r="T714" s="75">
        <v>4985024.68</v>
      </c>
      <c r="U714" s="75"/>
      <c r="V714" s="75">
        <f t="shared" si="865"/>
        <v>4985024.68</v>
      </c>
      <c r="W714" s="81"/>
      <c r="X714" s="80"/>
      <c r="Y714" s="92">
        <f t="shared" si="866"/>
        <v>0</v>
      </c>
      <c r="Z714" s="319">
        <f t="shared" si="866"/>
        <v>0</v>
      </c>
      <c r="AA714" s="319">
        <f t="shared" si="866"/>
        <v>4985024.68</v>
      </c>
      <c r="AB714" s="320">
        <f t="shared" si="783"/>
        <v>0</v>
      </c>
      <c r="AC714" s="309">
        <f t="shared" si="784"/>
        <v>0</v>
      </c>
      <c r="AD714" s="319">
        <f t="shared" si="802"/>
        <v>0</v>
      </c>
      <c r="AE714" s="326">
        <f t="shared" si="792"/>
        <v>0</v>
      </c>
      <c r="AF714" s="320">
        <f t="shared" si="793"/>
        <v>0</v>
      </c>
      <c r="AG714" s="173">
        <f t="shared" si="867"/>
        <v>0</v>
      </c>
      <c r="AH714" s="309">
        <f t="shared" si="864"/>
        <v>0</v>
      </c>
      <c r="AI714" s="318">
        <f t="shared" si="868"/>
        <v>0</v>
      </c>
      <c r="AJ714" s="319">
        <f t="shared" si="868"/>
        <v>0</v>
      </c>
      <c r="AK714" s="319">
        <f t="shared" si="868"/>
        <v>4985024.68</v>
      </c>
      <c r="AL714" s="320">
        <f t="shared" si="787"/>
        <v>0</v>
      </c>
      <c r="AM714" s="309">
        <f t="shared" si="788"/>
        <v>0</v>
      </c>
      <c r="AN714" s="319">
        <f t="shared" si="794"/>
        <v>0</v>
      </c>
      <c r="AO714" s="319">
        <f t="shared" si="795"/>
        <v>0</v>
      </c>
      <c r="AP714" s="319">
        <f t="shared" si="789"/>
        <v>0</v>
      </c>
      <c r="AQ714" s="173">
        <f t="shared" si="790"/>
        <v>0</v>
      </c>
      <c r="AR714" s="309">
        <f t="shared" si="791"/>
        <v>0</v>
      </c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 s="7"/>
      <c r="BH714" s="7"/>
      <c r="BI714" s="7"/>
      <c r="BJ714" s="7"/>
      <c r="BK714" s="7"/>
      <c r="BL714" s="7"/>
      <c r="BN714" s="74"/>
    </row>
    <row r="715" spans="1:66" s="16" customFormat="1" ht="12" customHeight="1" x14ac:dyDescent="0.25">
      <c r="A715" s="189">
        <v>21510023</v>
      </c>
      <c r="B715" s="184" t="str">
        <f t="shared" si="814"/>
        <v>21510023</v>
      </c>
      <c r="C715" s="178" t="s">
        <v>358</v>
      </c>
      <c r="D715" s="179" t="s">
        <v>1040</v>
      </c>
      <c r="E715" s="179"/>
      <c r="F715" s="185">
        <v>43800</v>
      </c>
      <c r="G715" s="179"/>
      <c r="H715" s="181">
        <v>-18208903.329999998</v>
      </c>
      <c r="I715" s="181">
        <v>-18208903.329999998</v>
      </c>
      <c r="J715" s="181">
        <v>-18208903.329999998</v>
      </c>
      <c r="K715" s="181">
        <v>-18208903.329999998</v>
      </c>
      <c r="L715" s="181">
        <v>-18208903.329999998</v>
      </c>
      <c r="M715" s="181">
        <v>-18208903.329999998</v>
      </c>
      <c r="N715" s="181">
        <v>-19173857.300000001</v>
      </c>
      <c r="O715" s="181">
        <v>-19173857.300000001</v>
      </c>
      <c r="P715" s="181">
        <v>-19173857.300000001</v>
      </c>
      <c r="Q715" s="181">
        <v>-19173857.300000001</v>
      </c>
      <c r="R715" s="181">
        <v>-19173857.300000001</v>
      </c>
      <c r="S715" s="181">
        <v>-19173857.300000001</v>
      </c>
      <c r="T715" s="181">
        <v>-19173857.300000001</v>
      </c>
      <c r="U715" s="181"/>
      <c r="V715" s="181">
        <f t="shared" si="865"/>
        <v>-18731586.730416667</v>
      </c>
      <c r="W715" s="204"/>
      <c r="X715" s="226"/>
      <c r="Y715" s="409">
        <f t="shared" si="866"/>
        <v>0</v>
      </c>
      <c r="Z715" s="410">
        <f t="shared" si="866"/>
        <v>0</v>
      </c>
      <c r="AA715" s="410">
        <f t="shared" si="866"/>
        <v>-19173857.300000001</v>
      </c>
      <c r="AB715" s="411">
        <f t="shared" si="783"/>
        <v>0</v>
      </c>
      <c r="AC715" s="412">
        <f t="shared" si="784"/>
        <v>0</v>
      </c>
      <c r="AD715" s="410">
        <f t="shared" si="802"/>
        <v>0</v>
      </c>
      <c r="AE715" s="413">
        <f t="shared" si="792"/>
        <v>0</v>
      </c>
      <c r="AF715" s="411">
        <f t="shared" si="793"/>
        <v>0</v>
      </c>
      <c r="AG715" s="414">
        <f t="shared" si="867"/>
        <v>0</v>
      </c>
      <c r="AH715" s="412">
        <f t="shared" si="864"/>
        <v>0</v>
      </c>
      <c r="AI715" s="415">
        <f t="shared" si="868"/>
        <v>0</v>
      </c>
      <c r="AJ715" s="410">
        <f t="shared" si="868"/>
        <v>0</v>
      </c>
      <c r="AK715" s="410">
        <f t="shared" si="868"/>
        <v>-18731586.730416667</v>
      </c>
      <c r="AL715" s="411">
        <f t="shared" si="787"/>
        <v>0</v>
      </c>
      <c r="AM715" s="412">
        <f t="shared" si="788"/>
        <v>0</v>
      </c>
      <c r="AN715" s="410">
        <f t="shared" si="794"/>
        <v>0</v>
      </c>
      <c r="AO715" s="410">
        <f t="shared" si="795"/>
        <v>0</v>
      </c>
      <c r="AP715" s="410">
        <f t="shared" si="789"/>
        <v>0</v>
      </c>
      <c r="AQ715" s="414">
        <f t="shared" ref="AQ715:AQ716" si="869">SUM(AN715:AP715)</f>
        <v>0</v>
      </c>
      <c r="AR715" s="412">
        <f t="shared" si="791"/>
        <v>0</v>
      </c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 s="7"/>
      <c r="BH715" s="7"/>
      <c r="BI715" s="7"/>
      <c r="BJ715" s="7"/>
      <c r="BK715" s="7"/>
      <c r="BL715" s="7"/>
      <c r="BN715" s="74"/>
    </row>
    <row r="716" spans="1:66" s="16" customFormat="1" ht="12" customHeight="1" x14ac:dyDescent="0.25">
      <c r="A716" s="189">
        <v>21510033</v>
      </c>
      <c r="B716" s="184" t="str">
        <f t="shared" si="814"/>
        <v>21510033</v>
      </c>
      <c r="C716" s="178" t="s">
        <v>498</v>
      </c>
      <c r="D716" s="179" t="s">
        <v>1040</v>
      </c>
      <c r="E716" s="179"/>
      <c r="F716" s="185">
        <v>43800</v>
      </c>
      <c r="G716" s="179"/>
      <c r="H716" s="181">
        <v>-12010094.689999999</v>
      </c>
      <c r="I716" s="181">
        <v>-12010094.689999999</v>
      </c>
      <c r="J716" s="181">
        <v>-12010094.689999999</v>
      </c>
      <c r="K716" s="181">
        <v>-12010094.689999999</v>
      </c>
      <c r="L716" s="181">
        <v>-12010094.689999999</v>
      </c>
      <c r="M716" s="181">
        <v>-12010094.689999999</v>
      </c>
      <c r="N716" s="181">
        <v>-12958191.869999999</v>
      </c>
      <c r="O716" s="181">
        <v>-12958191.869999999</v>
      </c>
      <c r="P716" s="181">
        <v>-12958191.869999999</v>
      </c>
      <c r="Q716" s="181">
        <v>-12958191.869999999</v>
      </c>
      <c r="R716" s="181">
        <v>-12958191.869999999</v>
      </c>
      <c r="S716" s="181">
        <v>-12958191.869999999</v>
      </c>
      <c r="T716" s="181">
        <v>-12958191.869999999</v>
      </c>
      <c r="U716" s="181"/>
      <c r="V716" s="181">
        <f t="shared" si="865"/>
        <v>-12523647.329166668</v>
      </c>
      <c r="W716" s="204"/>
      <c r="X716" s="226"/>
      <c r="Y716" s="409">
        <f t="shared" si="866"/>
        <v>0</v>
      </c>
      <c r="Z716" s="410">
        <f t="shared" si="866"/>
        <v>0</v>
      </c>
      <c r="AA716" s="410">
        <f t="shared" si="866"/>
        <v>-12958191.869999999</v>
      </c>
      <c r="AB716" s="411">
        <f t="shared" si="783"/>
        <v>0</v>
      </c>
      <c r="AC716" s="412">
        <f t="shared" si="784"/>
        <v>0</v>
      </c>
      <c r="AD716" s="410">
        <f t="shared" si="802"/>
        <v>0</v>
      </c>
      <c r="AE716" s="413">
        <f t="shared" si="792"/>
        <v>0</v>
      </c>
      <c r="AF716" s="411">
        <f t="shared" si="793"/>
        <v>0</v>
      </c>
      <c r="AG716" s="414">
        <f t="shared" si="867"/>
        <v>0</v>
      </c>
      <c r="AH716" s="412">
        <f t="shared" si="864"/>
        <v>0</v>
      </c>
      <c r="AI716" s="415">
        <f t="shared" si="868"/>
        <v>0</v>
      </c>
      <c r="AJ716" s="410">
        <f t="shared" si="868"/>
        <v>0</v>
      </c>
      <c r="AK716" s="410">
        <f t="shared" si="868"/>
        <v>-12523647.329166668</v>
      </c>
      <c r="AL716" s="411">
        <f t="shared" si="787"/>
        <v>0</v>
      </c>
      <c r="AM716" s="412">
        <f t="shared" si="788"/>
        <v>0</v>
      </c>
      <c r="AN716" s="410">
        <f t="shared" si="794"/>
        <v>0</v>
      </c>
      <c r="AO716" s="410">
        <f t="shared" si="795"/>
        <v>0</v>
      </c>
      <c r="AP716" s="410">
        <f t="shared" si="789"/>
        <v>0</v>
      </c>
      <c r="AQ716" s="414">
        <f t="shared" si="869"/>
        <v>0</v>
      </c>
      <c r="AR716" s="412">
        <f t="shared" si="791"/>
        <v>0</v>
      </c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 s="7"/>
      <c r="BH716" s="7"/>
      <c r="BI716" s="7"/>
      <c r="BJ716" s="7"/>
      <c r="BK716" s="7"/>
      <c r="BL716" s="7"/>
      <c r="BN716" s="74"/>
    </row>
    <row r="717" spans="1:66" s="16" customFormat="1" ht="12" customHeight="1" x14ac:dyDescent="0.25">
      <c r="A717" s="122">
        <v>21600003</v>
      </c>
      <c r="B717" s="87" t="str">
        <f t="shared" si="814"/>
        <v>21600003</v>
      </c>
      <c r="C717" s="74" t="s">
        <v>109</v>
      </c>
      <c r="D717" s="89" t="s">
        <v>1040</v>
      </c>
      <c r="E717" s="89"/>
      <c r="F717" s="74"/>
      <c r="G717" s="89"/>
      <c r="H717" s="75">
        <v>-838135157.77999997</v>
      </c>
      <c r="I717" s="75">
        <v>-830682814.22000003</v>
      </c>
      <c r="J717" s="75">
        <v>-800607426.47000003</v>
      </c>
      <c r="K717" s="75">
        <v>-806707362.54999995</v>
      </c>
      <c r="L717" s="75">
        <v>-791480776.23000002</v>
      </c>
      <c r="M717" s="75">
        <v>-821393058.75999999</v>
      </c>
      <c r="N717" s="75">
        <v>-828889994.26999998</v>
      </c>
      <c r="O717" s="75">
        <v>-953903390.36000001</v>
      </c>
      <c r="P717" s="75">
        <v>-943194722.44000006</v>
      </c>
      <c r="Q717" s="75">
        <v>-936325869.65999997</v>
      </c>
      <c r="R717" s="75">
        <v>-914541839.04999995</v>
      </c>
      <c r="S717" s="75">
        <v>-915580113.25999999</v>
      </c>
      <c r="T717" s="75">
        <v>-888200779.59000003</v>
      </c>
      <c r="U717" s="75"/>
      <c r="V717" s="75">
        <f t="shared" si="865"/>
        <v>-867206277.99624979</v>
      </c>
      <c r="W717" s="81"/>
      <c r="X717" s="80"/>
      <c r="Y717" s="92">
        <f t="shared" si="866"/>
        <v>0</v>
      </c>
      <c r="Z717" s="319">
        <f t="shared" si="866"/>
        <v>0</v>
      </c>
      <c r="AA717" s="319">
        <f t="shared" si="866"/>
        <v>-888200779.59000003</v>
      </c>
      <c r="AB717" s="320">
        <f t="shared" si="783"/>
        <v>0</v>
      </c>
      <c r="AC717" s="309">
        <f t="shared" si="784"/>
        <v>0</v>
      </c>
      <c r="AD717" s="319">
        <f t="shared" si="802"/>
        <v>0</v>
      </c>
      <c r="AE717" s="326">
        <f t="shared" si="792"/>
        <v>0</v>
      </c>
      <c r="AF717" s="320">
        <f t="shared" si="793"/>
        <v>0</v>
      </c>
      <c r="AG717" s="173">
        <f t="shared" si="867"/>
        <v>0</v>
      </c>
      <c r="AH717" s="309">
        <f t="shared" si="864"/>
        <v>0</v>
      </c>
      <c r="AI717" s="318">
        <f t="shared" si="868"/>
        <v>0</v>
      </c>
      <c r="AJ717" s="319">
        <f t="shared" si="868"/>
        <v>0</v>
      </c>
      <c r="AK717" s="319">
        <f t="shared" si="868"/>
        <v>-867206277.99624979</v>
      </c>
      <c r="AL717" s="320">
        <f t="shared" si="787"/>
        <v>0</v>
      </c>
      <c r="AM717" s="309">
        <f t="shared" si="788"/>
        <v>0</v>
      </c>
      <c r="AN717" s="319">
        <f t="shared" si="794"/>
        <v>0</v>
      </c>
      <c r="AO717" s="319">
        <f t="shared" si="795"/>
        <v>0</v>
      </c>
      <c r="AP717" s="319">
        <f t="shared" si="789"/>
        <v>0</v>
      </c>
      <c r="AQ717" s="173">
        <f t="shared" si="790"/>
        <v>0</v>
      </c>
      <c r="AR717" s="309">
        <f t="shared" si="791"/>
        <v>0</v>
      </c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 s="7"/>
      <c r="BH717" s="7"/>
      <c r="BI717" s="7"/>
      <c r="BJ717" s="7"/>
      <c r="BK717" s="7"/>
      <c r="BL717" s="7"/>
      <c r="BN717" s="74"/>
    </row>
    <row r="718" spans="1:66" s="16" customFormat="1" ht="12" customHeight="1" x14ac:dyDescent="0.25">
      <c r="A718" s="391" t="s">
        <v>108</v>
      </c>
      <c r="B718" s="74" t="str">
        <f t="shared" si="814"/>
        <v>Total Profit/Loss Current Year</v>
      </c>
      <c r="C718" s="74"/>
      <c r="D718" s="89" t="s">
        <v>1040</v>
      </c>
      <c r="E718" s="89"/>
      <c r="F718" s="74"/>
      <c r="G718" s="89"/>
      <c r="H718" s="75">
        <v>-126358418.87</v>
      </c>
      <c r="I718" s="75">
        <v>-129222514.83000001</v>
      </c>
      <c r="J718" s="75">
        <v>-166944922.44999999</v>
      </c>
      <c r="K718" s="75">
        <v>-159420881.94999999</v>
      </c>
      <c r="L718" s="75">
        <v>-197209984.81</v>
      </c>
      <c r="M718" s="75">
        <v>-217737184.03999999</v>
      </c>
      <c r="N718" s="75">
        <v>-274280294.72000003</v>
      </c>
      <c r="O718" s="75">
        <v>-74904492.189999998</v>
      </c>
      <c r="P718" s="75">
        <v>-147123831.94</v>
      </c>
      <c r="Q718" s="75">
        <v>-199470970.28999999</v>
      </c>
      <c r="R718" s="75">
        <v>-253048298.80000001</v>
      </c>
      <c r="S718" s="75">
        <v>-249495879.59999999</v>
      </c>
      <c r="T718" s="75">
        <v>-277833446.74000001</v>
      </c>
      <c r="U718" s="75"/>
      <c r="V718" s="75">
        <f t="shared" si="865"/>
        <v>-189246265.70208332</v>
      </c>
      <c r="W718" s="81"/>
      <c r="X718" s="81"/>
      <c r="Y718" s="92">
        <f t="shared" si="866"/>
        <v>0</v>
      </c>
      <c r="Z718" s="319">
        <f t="shared" si="866"/>
        <v>0</v>
      </c>
      <c r="AA718" s="319">
        <f t="shared" si="866"/>
        <v>-277833446.74000001</v>
      </c>
      <c r="AB718" s="320">
        <f t="shared" si="783"/>
        <v>0</v>
      </c>
      <c r="AC718" s="309">
        <f t="shared" si="784"/>
        <v>0</v>
      </c>
      <c r="AD718" s="319">
        <f t="shared" si="802"/>
        <v>0</v>
      </c>
      <c r="AE718" s="326">
        <f t="shared" si="792"/>
        <v>0</v>
      </c>
      <c r="AF718" s="320">
        <f t="shared" si="793"/>
        <v>0</v>
      </c>
      <c r="AG718" s="173">
        <f t="shared" si="867"/>
        <v>0</v>
      </c>
      <c r="AH718" s="309">
        <f t="shared" si="864"/>
        <v>0</v>
      </c>
      <c r="AI718" s="318">
        <f t="shared" si="868"/>
        <v>0</v>
      </c>
      <c r="AJ718" s="319">
        <f t="shared" si="868"/>
        <v>0</v>
      </c>
      <c r="AK718" s="319">
        <f t="shared" si="868"/>
        <v>-189246265.70208332</v>
      </c>
      <c r="AL718" s="320">
        <f t="shared" si="787"/>
        <v>0</v>
      </c>
      <c r="AM718" s="309">
        <f t="shared" si="788"/>
        <v>0</v>
      </c>
      <c r="AN718" s="319">
        <f t="shared" si="794"/>
        <v>0</v>
      </c>
      <c r="AO718" s="319">
        <f t="shared" si="795"/>
        <v>0</v>
      </c>
      <c r="AP718" s="319">
        <f t="shared" si="789"/>
        <v>0</v>
      </c>
      <c r="AQ718" s="173">
        <f t="shared" si="790"/>
        <v>0</v>
      </c>
      <c r="AR718" s="309">
        <f t="shared" si="791"/>
        <v>0</v>
      </c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 s="7"/>
      <c r="BH718" s="7"/>
      <c r="BI718" s="7"/>
      <c r="BJ718" s="7"/>
      <c r="BK718" s="7"/>
      <c r="BL718" s="7"/>
      <c r="BN718" s="74"/>
    </row>
    <row r="719" spans="1:66" s="16" customFormat="1" ht="12" customHeight="1" x14ac:dyDescent="0.25">
      <c r="A719" s="128">
        <v>43800003</v>
      </c>
      <c r="B719" s="87" t="str">
        <f t="shared" si="814"/>
        <v>43800003</v>
      </c>
      <c r="C719" s="74" t="s">
        <v>472</v>
      </c>
      <c r="D719" s="89" t="s">
        <v>1040</v>
      </c>
      <c r="E719" s="89"/>
      <c r="F719" s="74"/>
      <c r="G719" s="89"/>
      <c r="H719" s="75">
        <v>99808850.319999993</v>
      </c>
      <c r="I719" s="75">
        <v>109651893.31999999</v>
      </c>
      <c r="J719" s="75">
        <v>109842893.31999999</v>
      </c>
      <c r="K719" s="75">
        <v>125548893.31999999</v>
      </c>
      <c r="L719" s="75">
        <v>126306893.31999999</v>
      </c>
      <c r="M719" s="75">
        <v>133813893.31999999</v>
      </c>
      <c r="N719" s="75">
        <v>149069893.31999999</v>
      </c>
      <c r="O719" s="75">
        <v>12849398</v>
      </c>
      <c r="P719" s="75">
        <v>13031398</v>
      </c>
      <c r="Q719" s="75">
        <v>52053326.240000002</v>
      </c>
      <c r="R719" s="75">
        <v>52053326.240000002</v>
      </c>
      <c r="S719" s="75">
        <v>59353326.240000002</v>
      </c>
      <c r="T719" s="75">
        <v>96673518.230000004</v>
      </c>
      <c r="U719" s="75"/>
      <c r="V719" s="75">
        <f t="shared" si="865"/>
        <v>86818026.576249987</v>
      </c>
      <c r="W719" s="81"/>
      <c r="X719" s="81"/>
      <c r="Y719" s="92">
        <f t="shared" si="866"/>
        <v>0</v>
      </c>
      <c r="Z719" s="319">
        <f t="shared" si="866"/>
        <v>0</v>
      </c>
      <c r="AA719" s="319">
        <f t="shared" si="866"/>
        <v>96673518.230000004</v>
      </c>
      <c r="AB719" s="320">
        <f t="shared" si="783"/>
        <v>0</v>
      </c>
      <c r="AC719" s="309">
        <f t="shared" si="784"/>
        <v>0</v>
      </c>
      <c r="AD719" s="319">
        <f t="shared" si="802"/>
        <v>0</v>
      </c>
      <c r="AE719" s="326">
        <f t="shared" si="792"/>
        <v>0</v>
      </c>
      <c r="AF719" s="320">
        <f t="shared" si="793"/>
        <v>0</v>
      </c>
      <c r="AG719" s="173">
        <f t="shared" si="867"/>
        <v>0</v>
      </c>
      <c r="AH719" s="309">
        <f t="shared" si="864"/>
        <v>0</v>
      </c>
      <c r="AI719" s="318">
        <f t="shared" si="868"/>
        <v>0</v>
      </c>
      <c r="AJ719" s="319">
        <f t="shared" si="868"/>
        <v>0</v>
      </c>
      <c r="AK719" s="319">
        <f t="shared" si="868"/>
        <v>86818026.576249987</v>
      </c>
      <c r="AL719" s="320">
        <f t="shared" si="787"/>
        <v>0</v>
      </c>
      <c r="AM719" s="309">
        <f t="shared" si="788"/>
        <v>0</v>
      </c>
      <c r="AN719" s="319">
        <f t="shared" si="794"/>
        <v>0</v>
      </c>
      <c r="AO719" s="319">
        <f t="shared" si="795"/>
        <v>0</v>
      </c>
      <c r="AP719" s="319">
        <f t="shared" si="789"/>
        <v>0</v>
      </c>
      <c r="AQ719" s="173">
        <f t="shared" si="790"/>
        <v>0</v>
      </c>
      <c r="AR719" s="309">
        <f t="shared" si="791"/>
        <v>0</v>
      </c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 s="7"/>
      <c r="BH719" s="7"/>
      <c r="BI719" s="7"/>
      <c r="BJ719" s="7"/>
      <c r="BK719" s="7"/>
      <c r="BL719" s="7"/>
      <c r="BN719" s="74"/>
    </row>
    <row r="720" spans="1:66" s="16" customFormat="1" ht="12" customHeight="1" x14ac:dyDescent="0.25">
      <c r="A720" s="124">
        <v>43900003</v>
      </c>
      <c r="B720" s="143" t="str">
        <f t="shared" si="814"/>
        <v>43900003</v>
      </c>
      <c r="C720" s="74" t="s">
        <v>350</v>
      </c>
      <c r="D720" s="89" t="s">
        <v>158</v>
      </c>
      <c r="E720" s="89"/>
      <c r="F720" s="74"/>
      <c r="G720" s="89"/>
      <c r="H720" s="75">
        <v>-21484570.550000001</v>
      </c>
      <c r="I720" s="75">
        <v>-21484570.550000001</v>
      </c>
      <c r="J720" s="75">
        <v>-21484570.550000001</v>
      </c>
      <c r="K720" s="75">
        <v>-21484570.550000001</v>
      </c>
      <c r="L720" s="75">
        <v>-21484570.550000001</v>
      </c>
      <c r="M720" s="75">
        <v>-21484570.550000001</v>
      </c>
      <c r="N720" s="75">
        <v>-21484570.550000001</v>
      </c>
      <c r="O720" s="75">
        <v>-21484570.550000001</v>
      </c>
      <c r="P720" s="75">
        <v>-21484570.550000001</v>
      </c>
      <c r="Q720" s="75">
        <v>-21484570.550000001</v>
      </c>
      <c r="R720" s="75">
        <v>-21484570.550000001</v>
      </c>
      <c r="S720" s="75">
        <v>-21484570.550000001</v>
      </c>
      <c r="T720" s="75">
        <v>-21484570.550000001</v>
      </c>
      <c r="U720" s="75"/>
      <c r="V720" s="75">
        <f t="shared" si="865"/>
        <v>-21484570.550000004</v>
      </c>
      <c r="W720" s="81"/>
      <c r="X720" s="80"/>
      <c r="Y720" s="92">
        <f t="shared" si="866"/>
        <v>0</v>
      </c>
      <c r="Z720" s="319">
        <f t="shared" si="866"/>
        <v>0</v>
      </c>
      <c r="AA720" s="319">
        <f t="shared" si="866"/>
        <v>0</v>
      </c>
      <c r="AB720" s="320">
        <f t="shared" si="783"/>
        <v>-21484570.550000001</v>
      </c>
      <c r="AC720" s="309">
        <f t="shared" si="784"/>
        <v>0</v>
      </c>
      <c r="AD720" s="319">
        <f t="shared" si="802"/>
        <v>0</v>
      </c>
      <c r="AE720" s="326">
        <f t="shared" si="792"/>
        <v>0</v>
      </c>
      <c r="AF720" s="320">
        <f t="shared" si="793"/>
        <v>-21484570.550000001</v>
      </c>
      <c r="AG720" s="173">
        <f t="shared" si="867"/>
        <v>-21484570.550000001</v>
      </c>
      <c r="AH720" s="309">
        <f t="shared" si="864"/>
        <v>0</v>
      </c>
      <c r="AI720" s="318">
        <f t="shared" si="868"/>
        <v>0</v>
      </c>
      <c r="AJ720" s="319">
        <f t="shared" si="868"/>
        <v>0</v>
      </c>
      <c r="AK720" s="319">
        <f t="shared" si="868"/>
        <v>0</v>
      </c>
      <c r="AL720" s="320">
        <f t="shared" si="787"/>
        <v>-21484570.550000004</v>
      </c>
      <c r="AM720" s="309">
        <f t="shared" si="788"/>
        <v>0</v>
      </c>
      <c r="AN720" s="319">
        <f t="shared" si="794"/>
        <v>0</v>
      </c>
      <c r="AO720" s="319">
        <f t="shared" si="795"/>
        <v>0</v>
      </c>
      <c r="AP720" s="319">
        <f t="shared" si="789"/>
        <v>-21484570.550000004</v>
      </c>
      <c r="AQ720" s="173">
        <f t="shared" si="790"/>
        <v>-21484570.550000004</v>
      </c>
      <c r="AR720" s="309">
        <f t="shared" si="791"/>
        <v>0</v>
      </c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 s="7"/>
      <c r="BH720" s="7"/>
      <c r="BI720" s="7"/>
      <c r="BJ720" s="7"/>
      <c r="BK720" s="7"/>
      <c r="BL720" s="7"/>
      <c r="BN720" s="74"/>
    </row>
    <row r="721" spans="1:66" s="16" customFormat="1" ht="12" customHeight="1" x14ac:dyDescent="0.25">
      <c r="A721" s="122">
        <v>21600011</v>
      </c>
      <c r="B721" s="87" t="str">
        <f t="shared" si="814"/>
        <v>21600011</v>
      </c>
      <c r="C721" s="74" t="s">
        <v>554</v>
      </c>
      <c r="D721" s="89" t="s">
        <v>158</v>
      </c>
      <c r="E721" s="89"/>
      <c r="F721" s="74"/>
      <c r="G721" s="89"/>
      <c r="H721" s="75">
        <v>20972175.280000001</v>
      </c>
      <c r="I721" s="75">
        <v>13519831.720000001</v>
      </c>
      <c r="J721" s="75">
        <v>-16555556.029999999</v>
      </c>
      <c r="K721" s="75">
        <v>-10581834.800000001</v>
      </c>
      <c r="L721" s="75">
        <v>-25808421.120000001</v>
      </c>
      <c r="M721" s="75">
        <v>4103861.41</v>
      </c>
      <c r="N721" s="75">
        <v>13410532.85</v>
      </c>
      <c r="O721" s="75">
        <v>13179752.75</v>
      </c>
      <c r="P721" s="75">
        <v>2471084.83</v>
      </c>
      <c r="Q721" s="75">
        <v>-4760839.04</v>
      </c>
      <c r="R721" s="75">
        <v>-26544869.649999999</v>
      </c>
      <c r="S721" s="75">
        <v>-25506595.440000001</v>
      </c>
      <c r="T721" s="75">
        <v>-53168712.969999999</v>
      </c>
      <c r="U721" s="75"/>
      <c r="V721" s="75">
        <f t="shared" si="865"/>
        <v>-6597610.1137500005</v>
      </c>
      <c r="W721" s="81"/>
      <c r="X721" s="80"/>
      <c r="Y721" s="92">
        <f t="shared" si="866"/>
        <v>0</v>
      </c>
      <c r="Z721" s="319">
        <f t="shared" si="866"/>
        <v>0</v>
      </c>
      <c r="AA721" s="319">
        <f t="shared" si="866"/>
        <v>0</v>
      </c>
      <c r="AB721" s="320">
        <f t="shared" si="783"/>
        <v>-53168712.969999999</v>
      </c>
      <c r="AC721" s="309">
        <f t="shared" si="784"/>
        <v>0</v>
      </c>
      <c r="AD721" s="319">
        <f t="shared" si="802"/>
        <v>0</v>
      </c>
      <c r="AE721" s="326">
        <f t="shared" si="792"/>
        <v>0</v>
      </c>
      <c r="AF721" s="320">
        <f t="shared" si="793"/>
        <v>-53168712.969999999</v>
      </c>
      <c r="AG721" s="173">
        <f t="shared" si="867"/>
        <v>-53168712.969999999</v>
      </c>
      <c r="AH721" s="309">
        <f t="shared" si="864"/>
        <v>0</v>
      </c>
      <c r="AI721" s="318">
        <f t="shared" si="868"/>
        <v>0</v>
      </c>
      <c r="AJ721" s="319">
        <f t="shared" si="868"/>
        <v>0</v>
      </c>
      <c r="AK721" s="319">
        <f t="shared" si="868"/>
        <v>0</v>
      </c>
      <c r="AL721" s="320">
        <f t="shared" si="787"/>
        <v>-6597610.1137500005</v>
      </c>
      <c r="AM721" s="309">
        <f t="shared" si="788"/>
        <v>0</v>
      </c>
      <c r="AN721" s="319">
        <f t="shared" si="794"/>
        <v>0</v>
      </c>
      <c r="AO721" s="319">
        <f t="shared" si="795"/>
        <v>0</v>
      </c>
      <c r="AP721" s="319">
        <f t="shared" si="789"/>
        <v>-6597610.1137500005</v>
      </c>
      <c r="AQ721" s="173">
        <f t="shared" si="790"/>
        <v>-6597610.1137500005</v>
      </c>
      <c r="AR721" s="309">
        <f t="shared" si="791"/>
        <v>0</v>
      </c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 s="7"/>
      <c r="BH721" s="7"/>
      <c r="BI721" s="7"/>
      <c r="BJ721" s="7"/>
      <c r="BK721" s="7"/>
      <c r="BL721" s="7"/>
      <c r="BN721" s="74"/>
    </row>
    <row r="722" spans="1:66" s="16" customFormat="1" ht="12" customHeight="1" x14ac:dyDescent="0.25">
      <c r="A722" s="122">
        <v>21600013</v>
      </c>
      <c r="B722" s="87" t="str">
        <f t="shared" si="814"/>
        <v>21600013</v>
      </c>
      <c r="C722" s="74" t="s">
        <v>180</v>
      </c>
      <c r="D722" s="89" t="s">
        <v>1040</v>
      </c>
      <c r="E722" s="89"/>
      <c r="F722" s="74"/>
      <c r="G722" s="89"/>
      <c r="H722" s="75">
        <v>77562549.519999996</v>
      </c>
      <c r="I722" s="75">
        <v>77562549.519999996</v>
      </c>
      <c r="J722" s="75">
        <v>77562549.519999996</v>
      </c>
      <c r="K722" s="75">
        <v>77562549.519999996</v>
      </c>
      <c r="L722" s="75">
        <v>77562549.519999996</v>
      </c>
      <c r="M722" s="75">
        <v>77562549.519999996</v>
      </c>
      <c r="N722" s="75">
        <v>77562549.519999996</v>
      </c>
      <c r="O722" s="75">
        <v>77562549.519999996</v>
      </c>
      <c r="P722" s="75">
        <v>77562549.519999996</v>
      </c>
      <c r="Q722" s="75">
        <v>77562549.519999996</v>
      </c>
      <c r="R722" s="75">
        <v>77562549.519999996</v>
      </c>
      <c r="S722" s="75">
        <v>77562549.519999996</v>
      </c>
      <c r="T722" s="75">
        <v>77562549.519999996</v>
      </c>
      <c r="U722" s="75"/>
      <c r="V722" s="75">
        <f t="shared" si="865"/>
        <v>77562549.519999996</v>
      </c>
      <c r="W722" s="81"/>
      <c r="X722" s="80"/>
      <c r="Y722" s="92">
        <f t="shared" si="866"/>
        <v>0</v>
      </c>
      <c r="Z722" s="319">
        <f t="shared" si="866"/>
        <v>0</v>
      </c>
      <c r="AA722" s="319">
        <f t="shared" si="866"/>
        <v>77562549.519999996</v>
      </c>
      <c r="AB722" s="320">
        <f t="shared" si="783"/>
        <v>0</v>
      </c>
      <c r="AC722" s="309">
        <f t="shared" si="784"/>
        <v>0</v>
      </c>
      <c r="AD722" s="319">
        <f t="shared" si="802"/>
        <v>0</v>
      </c>
      <c r="AE722" s="326">
        <f t="shared" si="792"/>
        <v>0</v>
      </c>
      <c r="AF722" s="320">
        <f t="shared" si="793"/>
        <v>0</v>
      </c>
      <c r="AG722" s="173">
        <f t="shared" si="867"/>
        <v>0</v>
      </c>
      <c r="AH722" s="309">
        <f t="shared" si="864"/>
        <v>0</v>
      </c>
      <c r="AI722" s="318">
        <f t="shared" si="868"/>
        <v>0</v>
      </c>
      <c r="AJ722" s="319">
        <f t="shared" si="868"/>
        <v>0</v>
      </c>
      <c r="AK722" s="319">
        <f t="shared" si="868"/>
        <v>77562549.519999996</v>
      </c>
      <c r="AL722" s="320">
        <f t="shared" si="787"/>
        <v>0</v>
      </c>
      <c r="AM722" s="309">
        <f t="shared" si="788"/>
        <v>0</v>
      </c>
      <c r="AN722" s="319">
        <f t="shared" si="794"/>
        <v>0</v>
      </c>
      <c r="AO722" s="319">
        <f t="shared" si="795"/>
        <v>0</v>
      </c>
      <c r="AP722" s="319">
        <f t="shared" si="789"/>
        <v>0</v>
      </c>
      <c r="AQ722" s="173">
        <f t="shared" si="790"/>
        <v>0</v>
      </c>
      <c r="AR722" s="309">
        <f t="shared" si="791"/>
        <v>0</v>
      </c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 s="7"/>
      <c r="BH722" s="7"/>
      <c r="BI722" s="7"/>
      <c r="BJ722" s="7"/>
      <c r="BK722" s="7"/>
      <c r="BL722" s="7"/>
      <c r="BN722" s="74"/>
    </row>
    <row r="723" spans="1:66" s="16" customFormat="1" ht="12" customHeight="1" x14ac:dyDescent="0.25">
      <c r="A723" s="122">
        <v>21600023</v>
      </c>
      <c r="B723" s="87" t="str">
        <f t="shared" si="814"/>
        <v>21600023</v>
      </c>
      <c r="C723" s="74" t="s">
        <v>181</v>
      </c>
      <c r="D723" s="89" t="s">
        <v>1040</v>
      </c>
      <c r="E723" s="89"/>
      <c r="F723" s="74"/>
      <c r="G723" s="89"/>
      <c r="H723" s="75">
        <v>1755001.25</v>
      </c>
      <c r="I723" s="75">
        <v>1755001.25</v>
      </c>
      <c r="J723" s="75">
        <v>1755001.25</v>
      </c>
      <c r="K723" s="75">
        <v>1755001.25</v>
      </c>
      <c r="L723" s="75">
        <v>1755001.25</v>
      </c>
      <c r="M723" s="75">
        <v>1755001.25</v>
      </c>
      <c r="N723" s="75">
        <v>1755001.25</v>
      </c>
      <c r="O723" s="75">
        <v>1755001.25</v>
      </c>
      <c r="P723" s="75">
        <v>1755001.25</v>
      </c>
      <c r="Q723" s="75">
        <v>1755001.25</v>
      </c>
      <c r="R723" s="75">
        <v>1755001.25</v>
      </c>
      <c r="S723" s="75">
        <v>1755001.25</v>
      </c>
      <c r="T723" s="75">
        <v>1755001.25</v>
      </c>
      <c r="U723" s="75"/>
      <c r="V723" s="75">
        <f t="shared" si="865"/>
        <v>1755001.25</v>
      </c>
      <c r="W723" s="81"/>
      <c r="X723" s="80"/>
      <c r="Y723" s="92">
        <f t="shared" si="866"/>
        <v>0</v>
      </c>
      <c r="Z723" s="319">
        <f t="shared" si="866"/>
        <v>0</v>
      </c>
      <c r="AA723" s="319">
        <f t="shared" si="866"/>
        <v>1755001.25</v>
      </c>
      <c r="AB723" s="320">
        <f t="shared" si="783"/>
        <v>0</v>
      </c>
      <c r="AC723" s="309">
        <f t="shared" si="784"/>
        <v>0</v>
      </c>
      <c r="AD723" s="319">
        <f t="shared" si="802"/>
        <v>0</v>
      </c>
      <c r="AE723" s="326">
        <f t="shared" si="792"/>
        <v>0</v>
      </c>
      <c r="AF723" s="320">
        <f t="shared" si="793"/>
        <v>0</v>
      </c>
      <c r="AG723" s="173">
        <f t="shared" si="867"/>
        <v>0</v>
      </c>
      <c r="AH723" s="309">
        <f t="shared" si="864"/>
        <v>0</v>
      </c>
      <c r="AI723" s="318">
        <f t="shared" si="868"/>
        <v>0</v>
      </c>
      <c r="AJ723" s="319">
        <f t="shared" si="868"/>
        <v>0</v>
      </c>
      <c r="AK723" s="319">
        <f t="shared" si="868"/>
        <v>1755001.25</v>
      </c>
      <c r="AL723" s="320">
        <f t="shared" si="787"/>
        <v>0</v>
      </c>
      <c r="AM723" s="309">
        <f t="shared" si="788"/>
        <v>0</v>
      </c>
      <c r="AN723" s="319">
        <f t="shared" si="794"/>
        <v>0</v>
      </c>
      <c r="AO723" s="319">
        <f t="shared" si="795"/>
        <v>0</v>
      </c>
      <c r="AP723" s="319">
        <f t="shared" si="789"/>
        <v>0</v>
      </c>
      <c r="AQ723" s="173">
        <f t="shared" si="790"/>
        <v>0</v>
      </c>
      <c r="AR723" s="309">
        <f t="shared" si="791"/>
        <v>0</v>
      </c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 s="7"/>
      <c r="BH723" s="7"/>
      <c r="BI723" s="7"/>
      <c r="BJ723" s="7"/>
      <c r="BK723" s="7"/>
      <c r="BL723" s="7"/>
      <c r="BN723" s="74"/>
    </row>
    <row r="724" spans="1:66" s="16" customFormat="1" ht="12" customHeight="1" x14ac:dyDescent="0.25">
      <c r="A724" s="122">
        <v>21600033</v>
      </c>
      <c r="B724" s="87" t="str">
        <f t="shared" si="814"/>
        <v>21600033</v>
      </c>
      <c r="C724" s="74" t="s">
        <v>313</v>
      </c>
      <c r="D724" s="89" t="s">
        <v>1040</v>
      </c>
      <c r="E724" s="89"/>
      <c r="F724" s="74"/>
      <c r="G724" s="89"/>
      <c r="H724" s="75">
        <v>1471103.62</v>
      </c>
      <c r="I724" s="75">
        <v>1471103.62</v>
      </c>
      <c r="J724" s="75">
        <v>1471103.62</v>
      </c>
      <c r="K724" s="75">
        <v>1471103.62</v>
      </c>
      <c r="L724" s="75">
        <v>1471103.62</v>
      </c>
      <c r="M724" s="75">
        <v>1471103.62</v>
      </c>
      <c r="N724" s="75">
        <v>1471103.62</v>
      </c>
      <c r="O724" s="75">
        <v>1471103.62</v>
      </c>
      <c r="P724" s="75">
        <v>1471103.62</v>
      </c>
      <c r="Q724" s="75">
        <v>1471103.62</v>
      </c>
      <c r="R724" s="75">
        <v>1471103.62</v>
      </c>
      <c r="S724" s="75">
        <v>1471103.62</v>
      </c>
      <c r="T724" s="75">
        <v>1471103.62</v>
      </c>
      <c r="U724" s="75"/>
      <c r="V724" s="75">
        <f t="shared" si="865"/>
        <v>1471103.6200000003</v>
      </c>
      <c r="W724" s="81"/>
      <c r="X724" s="80"/>
      <c r="Y724" s="92">
        <f t="shared" si="866"/>
        <v>0</v>
      </c>
      <c r="Z724" s="319">
        <f t="shared" si="866"/>
        <v>0</v>
      </c>
      <c r="AA724" s="319">
        <f t="shared" si="866"/>
        <v>1471103.62</v>
      </c>
      <c r="AB724" s="320">
        <f t="shared" si="783"/>
        <v>0</v>
      </c>
      <c r="AC724" s="309">
        <f t="shared" si="784"/>
        <v>0</v>
      </c>
      <c r="AD724" s="319">
        <f t="shared" si="802"/>
        <v>0</v>
      </c>
      <c r="AE724" s="326">
        <f t="shared" si="792"/>
        <v>0</v>
      </c>
      <c r="AF724" s="320">
        <f t="shared" si="793"/>
        <v>0</v>
      </c>
      <c r="AG724" s="173">
        <f t="shared" si="867"/>
        <v>0</v>
      </c>
      <c r="AH724" s="309">
        <f t="shared" si="864"/>
        <v>0</v>
      </c>
      <c r="AI724" s="318">
        <f t="shared" si="868"/>
        <v>0</v>
      </c>
      <c r="AJ724" s="319">
        <f t="shared" si="868"/>
        <v>0</v>
      </c>
      <c r="AK724" s="319">
        <f t="shared" si="868"/>
        <v>1471103.6200000003</v>
      </c>
      <c r="AL724" s="320">
        <f t="shared" si="787"/>
        <v>0</v>
      </c>
      <c r="AM724" s="309">
        <f t="shared" si="788"/>
        <v>0</v>
      </c>
      <c r="AN724" s="319">
        <f t="shared" si="794"/>
        <v>0</v>
      </c>
      <c r="AO724" s="319">
        <f t="shared" si="795"/>
        <v>0</v>
      </c>
      <c r="AP724" s="319">
        <f t="shared" si="789"/>
        <v>0</v>
      </c>
      <c r="AQ724" s="173">
        <f t="shared" si="790"/>
        <v>0</v>
      </c>
      <c r="AR724" s="309">
        <f t="shared" si="791"/>
        <v>0</v>
      </c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 s="7"/>
      <c r="BH724" s="7"/>
      <c r="BI724" s="7"/>
      <c r="BJ724" s="7"/>
      <c r="BK724" s="7"/>
      <c r="BL724" s="7"/>
      <c r="BN724" s="74"/>
    </row>
    <row r="725" spans="1:66" s="16" customFormat="1" ht="12" customHeight="1" x14ac:dyDescent="0.25">
      <c r="A725" s="122">
        <v>21600053</v>
      </c>
      <c r="B725" s="87" t="str">
        <f t="shared" si="814"/>
        <v>21600053</v>
      </c>
      <c r="C725" s="74" t="s">
        <v>314</v>
      </c>
      <c r="D725" s="89" t="s">
        <v>1040</v>
      </c>
      <c r="E725" s="89"/>
      <c r="F725" s="74"/>
      <c r="G725" s="89"/>
      <c r="H725" s="75">
        <v>16359946.109999999</v>
      </c>
      <c r="I725" s="75">
        <v>16359946.109999999</v>
      </c>
      <c r="J725" s="75">
        <v>16359946.109999999</v>
      </c>
      <c r="K725" s="75">
        <v>16359946.109999999</v>
      </c>
      <c r="L725" s="75">
        <v>16359946.109999999</v>
      </c>
      <c r="M725" s="75">
        <v>16359946.109999999</v>
      </c>
      <c r="N725" s="75">
        <v>16359946.109999999</v>
      </c>
      <c r="O725" s="75">
        <v>16359946.109999999</v>
      </c>
      <c r="P725" s="75">
        <v>16359946.109999999</v>
      </c>
      <c r="Q725" s="75">
        <v>16359946.109999999</v>
      </c>
      <c r="R725" s="75">
        <v>16359946.109999999</v>
      </c>
      <c r="S725" s="75">
        <v>16359946.109999999</v>
      </c>
      <c r="T725" s="75">
        <v>16359946.109999999</v>
      </c>
      <c r="U725" s="75"/>
      <c r="V725" s="75">
        <f t="shared" si="865"/>
        <v>16359946.110000005</v>
      </c>
      <c r="W725" s="81"/>
      <c r="X725" s="80"/>
      <c r="Y725" s="92">
        <f t="shared" ref="Y725:AA743" si="870">IF($D725=Y$5,$T725,0)</f>
        <v>0</v>
      </c>
      <c r="Z725" s="319">
        <f t="shared" si="870"/>
        <v>0</v>
      </c>
      <c r="AA725" s="319">
        <f t="shared" si="870"/>
        <v>16359946.109999999</v>
      </c>
      <c r="AB725" s="320">
        <f t="shared" si="783"/>
        <v>0</v>
      </c>
      <c r="AC725" s="309">
        <f t="shared" si="784"/>
        <v>0</v>
      </c>
      <c r="AD725" s="319">
        <f t="shared" si="802"/>
        <v>0</v>
      </c>
      <c r="AE725" s="326">
        <f t="shared" si="792"/>
        <v>0</v>
      </c>
      <c r="AF725" s="320">
        <f t="shared" si="793"/>
        <v>0</v>
      </c>
      <c r="AG725" s="173">
        <f t="shared" si="867"/>
        <v>0</v>
      </c>
      <c r="AH725" s="309">
        <f t="shared" si="864"/>
        <v>0</v>
      </c>
      <c r="AI725" s="318">
        <f t="shared" ref="AI725:AK743" si="871">IF($D725=AI$5,$V725,0)</f>
        <v>0</v>
      </c>
      <c r="AJ725" s="319">
        <f t="shared" si="871"/>
        <v>0</v>
      </c>
      <c r="AK725" s="319">
        <f t="shared" si="871"/>
        <v>16359946.110000005</v>
      </c>
      <c r="AL725" s="320">
        <f t="shared" si="787"/>
        <v>0</v>
      </c>
      <c r="AM725" s="309">
        <f t="shared" si="788"/>
        <v>0</v>
      </c>
      <c r="AN725" s="319">
        <f t="shared" si="794"/>
        <v>0</v>
      </c>
      <c r="AO725" s="319">
        <f t="shared" si="795"/>
        <v>0</v>
      </c>
      <c r="AP725" s="319">
        <f t="shared" si="789"/>
        <v>0</v>
      </c>
      <c r="AQ725" s="173">
        <f t="shared" si="790"/>
        <v>0</v>
      </c>
      <c r="AR725" s="309">
        <f t="shared" si="791"/>
        <v>0</v>
      </c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 s="7"/>
      <c r="BH725" s="7"/>
      <c r="BI725" s="7"/>
      <c r="BJ725" s="7"/>
      <c r="BK725" s="7"/>
      <c r="BL725" s="7"/>
      <c r="BN725" s="74"/>
    </row>
    <row r="726" spans="1:66" s="16" customFormat="1" ht="12" customHeight="1" x14ac:dyDescent="0.25">
      <c r="A726" s="122">
        <v>21610013</v>
      </c>
      <c r="B726" s="87" t="str">
        <f t="shared" si="814"/>
        <v>21610013</v>
      </c>
      <c r="C726" s="74" t="s">
        <v>82</v>
      </c>
      <c r="D726" s="89" t="s">
        <v>1040</v>
      </c>
      <c r="E726" s="89"/>
      <c r="F726" s="74"/>
      <c r="G726" s="89"/>
      <c r="H726" s="75">
        <v>20529856.59</v>
      </c>
      <c r="I726" s="75">
        <v>20529856.59</v>
      </c>
      <c r="J726" s="75">
        <v>20529856.59</v>
      </c>
      <c r="K726" s="75">
        <v>20656071.440000001</v>
      </c>
      <c r="L726" s="75">
        <v>20656071.440000001</v>
      </c>
      <c r="M726" s="75">
        <v>20656071.440000001</v>
      </c>
      <c r="N726" s="75">
        <v>20759386.66</v>
      </c>
      <c r="O726" s="75">
        <v>20793161.449999999</v>
      </c>
      <c r="P726" s="75">
        <v>20793161.449999999</v>
      </c>
      <c r="Q726" s="75">
        <v>21156232.539999999</v>
      </c>
      <c r="R726" s="75">
        <v>21156232.539999999</v>
      </c>
      <c r="S726" s="75">
        <v>21156232.539999999</v>
      </c>
      <c r="T726" s="75">
        <v>21439016.399999999</v>
      </c>
      <c r="U726" s="75"/>
      <c r="V726" s="75">
        <f t="shared" si="865"/>
        <v>20818897.597916663</v>
      </c>
      <c r="W726" s="81"/>
      <c r="X726" s="80"/>
      <c r="Y726" s="92">
        <f t="shared" si="870"/>
        <v>0</v>
      </c>
      <c r="Z726" s="319">
        <f t="shared" si="870"/>
        <v>0</v>
      </c>
      <c r="AA726" s="319">
        <f t="shared" si="870"/>
        <v>21439016.399999999</v>
      </c>
      <c r="AB726" s="320">
        <f t="shared" si="783"/>
        <v>0</v>
      </c>
      <c r="AC726" s="309">
        <f t="shared" si="784"/>
        <v>0</v>
      </c>
      <c r="AD726" s="319">
        <f t="shared" si="802"/>
        <v>0</v>
      </c>
      <c r="AE726" s="326">
        <f t="shared" si="792"/>
        <v>0</v>
      </c>
      <c r="AF726" s="320">
        <f t="shared" si="793"/>
        <v>0</v>
      </c>
      <c r="AG726" s="173">
        <f t="shared" si="867"/>
        <v>0</v>
      </c>
      <c r="AH726" s="309">
        <f t="shared" si="864"/>
        <v>0</v>
      </c>
      <c r="AI726" s="318">
        <f t="shared" si="871"/>
        <v>0</v>
      </c>
      <c r="AJ726" s="319">
        <f t="shared" si="871"/>
        <v>0</v>
      </c>
      <c r="AK726" s="319">
        <f t="shared" si="871"/>
        <v>20818897.597916663</v>
      </c>
      <c r="AL726" s="320">
        <f t="shared" si="787"/>
        <v>0</v>
      </c>
      <c r="AM726" s="309">
        <f t="shared" si="788"/>
        <v>0</v>
      </c>
      <c r="AN726" s="319">
        <f t="shared" si="794"/>
        <v>0</v>
      </c>
      <c r="AO726" s="319">
        <f t="shared" si="795"/>
        <v>0</v>
      </c>
      <c r="AP726" s="319">
        <f t="shared" si="789"/>
        <v>0</v>
      </c>
      <c r="AQ726" s="173">
        <f t="shared" si="790"/>
        <v>0</v>
      </c>
      <c r="AR726" s="309">
        <f t="shared" si="791"/>
        <v>0</v>
      </c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 s="7"/>
      <c r="BH726" s="7"/>
      <c r="BI726" s="7"/>
      <c r="BJ726" s="7"/>
      <c r="BK726" s="7"/>
      <c r="BL726" s="7"/>
      <c r="BN726" s="74"/>
    </row>
    <row r="727" spans="1:66" s="16" customFormat="1" ht="12" customHeight="1" x14ac:dyDescent="0.25">
      <c r="A727" s="122">
        <v>21900103</v>
      </c>
      <c r="B727" s="87" t="str">
        <f t="shared" si="814"/>
        <v>21900103</v>
      </c>
      <c r="C727" s="74" t="s">
        <v>815</v>
      </c>
      <c r="D727" s="89" t="s">
        <v>1040</v>
      </c>
      <c r="E727" s="89"/>
      <c r="F727" s="74"/>
      <c r="G727" s="89"/>
      <c r="H727" s="75">
        <v>-11370991.1</v>
      </c>
      <c r="I727" s="75">
        <v>-11311767.1</v>
      </c>
      <c r="J727" s="75">
        <v>-11252543.1</v>
      </c>
      <c r="K727" s="75">
        <v>-11193319.1</v>
      </c>
      <c r="L727" s="75">
        <v>-11134095.1</v>
      </c>
      <c r="M727" s="75">
        <v>-11074871.1</v>
      </c>
      <c r="N727" s="75">
        <v>-11015647.1</v>
      </c>
      <c r="O727" s="75">
        <v>-10956423.1</v>
      </c>
      <c r="P727" s="75">
        <v>-10897199.1</v>
      </c>
      <c r="Q727" s="75">
        <v>-10837975.1</v>
      </c>
      <c r="R727" s="75">
        <v>-10778751.1</v>
      </c>
      <c r="S727" s="75">
        <v>-10719527.1</v>
      </c>
      <c r="T727" s="75">
        <v>-10660303.1</v>
      </c>
      <c r="U727" s="75"/>
      <c r="V727" s="75">
        <f t="shared" si="865"/>
        <v>-11015647.099999998</v>
      </c>
      <c r="W727" s="81"/>
      <c r="X727" s="80"/>
      <c r="Y727" s="92">
        <f t="shared" si="870"/>
        <v>0</v>
      </c>
      <c r="Z727" s="319">
        <f t="shared" si="870"/>
        <v>0</v>
      </c>
      <c r="AA727" s="319">
        <f t="shared" si="870"/>
        <v>-10660303.1</v>
      </c>
      <c r="AB727" s="320">
        <f t="shared" si="783"/>
        <v>0</v>
      </c>
      <c r="AC727" s="309">
        <f t="shared" si="784"/>
        <v>0</v>
      </c>
      <c r="AD727" s="319">
        <f t="shared" si="802"/>
        <v>0</v>
      </c>
      <c r="AE727" s="326">
        <f t="shared" si="792"/>
        <v>0</v>
      </c>
      <c r="AF727" s="320">
        <f t="shared" si="793"/>
        <v>0</v>
      </c>
      <c r="AG727" s="173">
        <f t="shared" si="867"/>
        <v>0</v>
      </c>
      <c r="AH727" s="309">
        <f t="shared" si="864"/>
        <v>0</v>
      </c>
      <c r="AI727" s="318">
        <f t="shared" si="871"/>
        <v>0</v>
      </c>
      <c r="AJ727" s="319">
        <f t="shared" si="871"/>
        <v>0</v>
      </c>
      <c r="AK727" s="319">
        <f t="shared" si="871"/>
        <v>-11015647.099999998</v>
      </c>
      <c r="AL727" s="320">
        <f t="shared" si="787"/>
        <v>0</v>
      </c>
      <c r="AM727" s="309">
        <f t="shared" si="788"/>
        <v>0</v>
      </c>
      <c r="AN727" s="319">
        <f t="shared" si="794"/>
        <v>0</v>
      </c>
      <c r="AO727" s="319">
        <f t="shared" si="795"/>
        <v>0</v>
      </c>
      <c r="AP727" s="319">
        <f t="shared" si="789"/>
        <v>0</v>
      </c>
      <c r="AQ727" s="173">
        <f t="shared" si="790"/>
        <v>0</v>
      </c>
      <c r="AR727" s="309">
        <f t="shared" si="791"/>
        <v>0</v>
      </c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 s="7"/>
      <c r="BH727" s="7"/>
      <c r="BI727" s="7"/>
      <c r="BJ727" s="7"/>
      <c r="BK727" s="7"/>
      <c r="BL727" s="7"/>
      <c r="BN727" s="74"/>
    </row>
    <row r="728" spans="1:66" s="16" customFormat="1" ht="12" customHeight="1" x14ac:dyDescent="0.25">
      <c r="A728" s="122">
        <v>21900113</v>
      </c>
      <c r="B728" s="87" t="str">
        <f t="shared" si="814"/>
        <v>21900113</v>
      </c>
      <c r="C728" s="74" t="s">
        <v>816</v>
      </c>
      <c r="D728" s="89" t="s">
        <v>1040</v>
      </c>
      <c r="E728" s="89"/>
      <c r="F728" s="74"/>
      <c r="G728" s="89"/>
      <c r="H728" s="75">
        <v>17557068.300000001</v>
      </c>
      <c r="I728" s="75">
        <v>17458984.300000001</v>
      </c>
      <c r="J728" s="75">
        <v>17360900.300000001</v>
      </c>
      <c r="K728" s="75">
        <v>17262816.300000001</v>
      </c>
      <c r="L728" s="75">
        <v>17164732.300000001</v>
      </c>
      <c r="M728" s="75">
        <v>17066648.300000001</v>
      </c>
      <c r="N728" s="75">
        <v>16968564.300000001</v>
      </c>
      <c r="O728" s="75">
        <v>16870480.300000001</v>
      </c>
      <c r="P728" s="75">
        <v>16772396.300000001</v>
      </c>
      <c r="Q728" s="75">
        <v>16674312.300000001</v>
      </c>
      <c r="R728" s="75">
        <v>16576228.300000001</v>
      </c>
      <c r="S728" s="75">
        <v>16478144.300000001</v>
      </c>
      <c r="T728" s="75">
        <v>16380060.300000001</v>
      </c>
      <c r="U728" s="75"/>
      <c r="V728" s="75">
        <f t="shared" si="865"/>
        <v>16968564.300000004</v>
      </c>
      <c r="W728" s="81"/>
      <c r="X728" s="80"/>
      <c r="Y728" s="92">
        <f t="shared" si="870"/>
        <v>0</v>
      </c>
      <c r="Z728" s="319">
        <f t="shared" si="870"/>
        <v>0</v>
      </c>
      <c r="AA728" s="319">
        <f t="shared" si="870"/>
        <v>16380060.300000001</v>
      </c>
      <c r="AB728" s="320">
        <f t="shared" si="783"/>
        <v>0</v>
      </c>
      <c r="AC728" s="309">
        <f t="shared" si="784"/>
        <v>0</v>
      </c>
      <c r="AD728" s="319">
        <f t="shared" si="802"/>
        <v>0</v>
      </c>
      <c r="AE728" s="326">
        <f t="shared" si="792"/>
        <v>0</v>
      </c>
      <c r="AF728" s="320">
        <f t="shared" si="793"/>
        <v>0</v>
      </c>
      <c r="AG728" s="173">
        <f t="shared" si="867"/>
        <v>0</v>
      </c>
      <c r="AH728" s="309">
        <f t="shared" si="864"/>
        <v>0</v>
      </c>
      <c r="AI728" s="318">
        <f t="shared" si="871"/>
        <v>0</v>
      </c>
      <c r="AJ728" s="319">
        <f t="shared" si="871"/>
        <v>0</v>
      </c>
      <c r="AK728" s="319">
        <f t="shared" si="871"/>
        <v>16968564.300000004</v>
      </c>
      <c r="AL728" s="320">
        <f t="shared" si="787"/>
        <v>0</v>
      </c>
      <c r="AM728" s="309">
        <f t="shared" si="788"/>
        <v>0</v>
      </c>
      <c r="AN728" s="319">
        <f t="shared" si="794"/>
        <v>0</v>
      </c>
      <c r="AO728" s="319">
        <f t="shared" si="795"/>
        <v>0</v>
      </c>
      <c r="AP728" s="319">
        <f t="shared" si="789"/>
        <v>0</v>
      </c>
      <c r="AQ728" s="173">
        <f t="shared" si="790"/>
        <v>0</v>
      </c>
      <c r="AR728" s="309">
        <f t="shared" si="791"/>
        <v>0</v>
      </c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 s="7"/>
      <c r="BH728" s="7"/>
      <c r="BI728" s="7"/>
      <c r="BJ728" s="7"/>
      <c r="BK728" s="7"/>
      <c r="BL728" s="7"/>
      <c r="BN728" s="74"/>
    </row>
    <row r="729" spans="1:66" s="16" customFormat="1" ht="12" customHeight="1" x14ac:dyDescent="0.25">
      <c r="A729" s="122">
        <v>21900133</v>
      </c>
      <c r="B729" s="87" t="str">
        <f t="shared" si="814"/>
        <v>21900133</v>
      </c>
      <c r="C729" s="74" t="s">
        <v>470</v>
      </c>
      <c r="D729" s="89" t="s">
        <v>1040</v>
      </c>
      <c r="E729" s="89"/>
      <c r="F729" s="74"/>
      <c r="G729" s="89"/>
      <c r="H729" s="75">
        <v>346649.7</v>
      </c>
      <c r="I729" s="75">
        <v>344872.7</v>
      </c>
      <c r="J729" s="75">
        <v>343095.7</v>
      </c>
      <c r="K729" s="75">
        <v>341318.7</v>
      </c>
      <c r="L729" s="75">
        <v>339541.7</v>
      </c>
      <c r="M729" s="75">
        <v>337764.7</v>
      </c>
      <c r="N729" s="75">
        <v>335987.7</v>
      </c>
      <c r="O729" s="75">
        <v>334210.7</v>
      </c>
      <c r="P729" s="75">
        <v>332433.7</v>
      </c>
      <c r="Q729" s="75">
        <v>330656.7</v>
      </c>
      <c r="R729" s="75">
        <v>328879.7</v>
      </c>
      <c r="S729" s="75">
        <v>327102.7</v>
      </c>
      <c r="T729" s="75">
        <v>325325.7</v>
      </c>
      <c r="U729" s="75"/>
      <c r="V729" s="75">
        <f t="shared" si="865"/>
        <v>335987.70000000007</v>
      </c>
      <c r="W729" s="81"/>
      <c r="X729" s="80"/>
      <c r="Y729" s="92">
        <f t="shared" si="870"/>
        <v>0</v>
      </c>
      <c r="Z729" s="319">
        <f t="shared" si="870"/>
        <v>0</v>
      </c>
      <c r="AA729" s="319">
        <f t="shared" si="870"/>
        <v>325325.7</v>
      </c>
      <c r="AB729" s="320">
        <f t="shared" si="783"/>
        <v>0</v>
      </c>
      <c r="AC729" s="309">
        <f t="shared" si="784"/>
        <v>0</v>
      </c>
      <c r="AD729" s="319">
        <f t="shared" si="802"/>
        <v>0</v>
      </c>
      <c r="AE729" s="326">
        <f t="shared" si="792"/>
        <v>0</v>
      </c>
      <c r="AF729" s="320">
        <f t="shared" si="793"/>
        <v>0</v>
      </c>
      <c r="AG729" s="173">
        <f t="shared" si="867"/>
        <v>0</v>
      </c>
      <c r="AH729" s="309">
        <f t="shared" si="864"/>
        <v>0</v>
      </c>
      <c r="AI729" s="318">
        <f t="shared" si="871"/>
        <v>0</v>
      </c>
      <c r="AJ729" s="319">
        <f t="shared" si="871"/>
        <v>0</v>
      </c>
      <c r="AK729" s="319">
        <f t="shared" si="871"/>
        <v>335987.70000000007</v>
      </c>
      <c r="AL729" s="320">
        <f t="shared" si="787"/>
        <v>0</v>
      </c>
      <c r="AM729" s="309">
        <f t="shared" si="788"/>
        <v>0</v>
      </c>
      <c r="AN729" s="319">
        <f t="shared" si="794"/>
        <v>0</v>
      </c>
      <c r="AO729" s="319">
        <f t="shared" si="795"/>
        <v>0</v>
      </c>
      <c r="AP729" s="319">
        <f t="shared" si="789"/>
        <v>0</v>
      </c>
      <c r="AQ729" s="173">
        <f t="shared" si="790"/>
        <v>0</v>
      </c>
      <c r="AR729" s="309">
        <f t="shared" si="791"/>
        <v>0</v>
      </c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 s="7"/>
      <c r="BH729" s="7"/>
      <c r="BI729" s="7"/>
      <c r="BJ729" s="7"/>
      <c r="BK729" s="7"/>
      <c r="BL729" s="7"/>
      <c r="BN729" s="74"/>
    </row>
    <row r="730" spans="1:66" s="16" customFormat="1" ht="12" customHeight="1" x14ac:dyDescent="0.25">
      <c r="A730" s="122">
        <v>21900143</v>
      </c>
      <c r="B730" s="87" t="str">
        <f t="shared" si="814"/>
        <v>21900143</v>
      </c>
      <c r="C730" s="97" t="s">
        <v>807</v>
      </c>
      <c r="D730" s="89" t="s">
        <v>158</v>
      </c>
      <c r="E730" s="89"/>
      <c r="F730" s="97"/>
      <c r="G730" s="89"/>
      <c r="H730" s="75">
        <v>205891885</v>
      </c>
      <c r="I730" s="75">
        <v>205359735.33000001</v>
      </c>
      <c r="J730" s="75">
        <v>203903886.66</v>
      </c>
      <c r="K730" s="75">
        <v>202448037.99000001</v>
      </c>
      <c r="L730" s="75">
        <v>200992189.31999999</v>
      </c>
      <c r="M730" s="75">
        <v>199536340.65000001</v>
      </c>
      <c r="N730" s="75">
        <v>208804613</v>
      </c>
      <c r="O730" s="75">
        <v>207160279.66999999</v>
      </c>
      <c r="P730" s="75">
        <v>205515946.34</v>
      </c>
      <c r="Q730" s="75">
        <v>203871613.00999999</v>
      </c>
      <c r="R730" s="75">
        <v>202227279.68000001</v>
      </c>
      <c r="S730" s="75">
        <v>200582946.34999999</v>
      </c>
      <c r="T730" s="75">
        <v>198938613.02000001</v>
      </c>
      <c r="U730" s="75"/>
      <c r="V730" s="75">
        <f t="shared" si="865"/>
        <v>203568176.41750002</v>
      </c>
      <c r="W730" s="81"/>
      <c r="X730" s="80"/>
      <c r="Y730" s="92">
        <f t="shared" si="870"/>
        <v>0</v>
      </c>
      <c r="Z730" s="319">
        <f t="shared" si="870"/>
        <v>0</v>
      </c>
      <c r="AA730" s="319">
        <f t="shared" si="870"/>
        <v>0</v>
      </c>
      <c r="AB730" s="320">
        <f t="shared" si="783"/>
        <v>198938613.02000001</v>
      </c>
      <c r="AC730" s="309">
        <f t="shared" si="784"/>
        <v>0</v>
      </c>
      <c r="AD730" s="319">
        <f t="shared" si="802"/>
        <v>0</v>
      </c>
      <c r="AE730" s="326">
        <f t="shared" si="792"/>
        <v>0</v>
      </c>
      <c r="AF730" s="320">
        <f t="shared" si="793"/>
        <v>198938613.02000001</v>
      </c>
      <c r="AG730" s="173">
        <f t="shared" si="867"/>
        <v>198938613.02000001</v>
      </c>
      <c r="AH730" s="309">
        <f t="shared" si="864"/>
        <v>0</v>
      </c>
      <c r="AI730" s="318">
        <f t="shared" si="871"/>
        <v>0</v>
      </c>
      <c r="AJ730" s="319">
        <f t="shared" si="871"/>
        <v>0</v>
      </c>
      <c r="AK730" s="319">
        <f t="shared" si="871"/>
        <v>0</v>
      </c>
      <c r="AL730" s="320">
        <f t="shared" si="787"/>
        <v>203568176.41750002</v>
      </c>
      <c r="AM730" s="309">
        <f t="shared" si="788"/>
        <v>0</v>
      </c>
      <c r="AN730" s="319">
        <f t="shared" si="794"/>
        <v>0</v>
      </c>
      <c r="AO730" s="319">
        <f t="shared" si="795"/>
        <v>0</v>
      </c>
      <c r="AP730" s="319">
        <f t="shared" si="789"/>
        <v>203568176.41750002</v>
      </c>
      <c r="AQ730" s="173">
        <f t="shared" si="790"/>
        <v>203568176.41750002</v>
      </c>
      <c r="AR730" s="309">
        <f t="shared" si="791"/>
        <v>0</v>
      </c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 s="7"/>
      <c r="BH730" s="7"/>
      <c r="BI730" s="7"/>
      <c r="BJ730" s="7"/>
      <c r="BK730" s="7"/>
      <c r="BL730" s="7"/>
      <c r="BN730" s="74"/>
    </row>
    <row r="731" spans="1:66" s="16" customFormat="1" ht="12" customHeight="1" x14ac:dyDescent="0.25">
      <c r="A731" s="122">
        <v>21900153</v>
      </c>
      <c r="B731" s="87" t="str">
        <f t="shared" si="814"/>
        <v>21900153</v>
      </c>
      <c r="C731" s="97" t="s">
        <v>808</v>
      </c>
      <c r="D731" s="89" t="s">
        <v>158</v>
      </c>
      <c r="E731" s="89"/>
      <c r="F731" s="97"/>
      <c r="G731" s="89"/>
      <c r="H731" s="75">
        <v>-43237295.840000004</v>
      </c>
      <c r="I731" s="75">
        <v>-43125544.409999996</v>
      </c>
      <c r="J731" s="75">
        <v>-42819816.189999998</v>
      </c>
      <c r="K731" s="75">
        <v>-42514087.969999999</v>
      </c>
      <c r="L731" s="75">
        <v>-42208359.75</v>
      </c>
      <c r="M731" s="75">
        <v>-41902631.530000001</v>
      </c>
      <c r="N731" s="75">
        <v>-43848968.719999999</v>
      </c>
      <c r="O731" s="75">
        <v>-43503658.719999999</v>
      </c>
      <c r="P731" s="75">
        <v>-43158348.719999999</v>
      </c>
      <c r="Q731" s="75">
        <v>-42813038.719999999</v>
      </c>
      <c r="R731" s="75">
        <v>-42467728.719999999</v>
      </c>
      <c r="S731" s="75">
        <v>-42122418.719999999</v>
      </c>
      <c r="T731" s="75">
        <v>-41777108.719999999</v>
      </c>
      <c r="U731" s="75"/>
      <c r="V731" s="75">
        <f t="shared" si="865"/>
        <v>-42749317.037500001</v>
      </c>
      <c r="W731" s="81"/>
      <c r="X731" s="80"/>
      <c r="Y731" s="92">
        <f t="shared" si="870"/>
        <v>0</v>
      </c>
      <c r="Z731" s="319">
        <f t="shared" si="870"/>
        <v>0</v>
      </c>
      <c r="AA731" s="319">
        <f t="shared" si="870"/>
        <v>0</v>
      </c>
      <c r="AB731" s="320">
        <f t="shared" si="783"/>
        <v>-41777108.719999999</v>
      </c>
      <c r="AC731" s="309">
        <f t="shared" si="784"/>
        <v>0</v>
      </c>
      <c r="AD731" s="319">
        <f t="shared" si="802"/>
        <v>0</v>
      </c>
      <c r="AE731" s="326">
        <f t="shared" si="792"/>
        <v>0</v>
      </c>
      <c r="AF731" s="320">
        <f t="shared" si="793"/>
        <v>-41777108.719999999</v>
      </c>
      <c r="AG731" s="173">
        <f t="shared" si="867"/>
        <v>-41777108.719999999</v>
      </c>
      <c r="AH731" s="309">
        <f t="shared" si="864"/>
        <v>0</v>
      </c>
      <c r="AI731" s="318">
        <f t="shared" si="871"/>
        <v>0</v>
      </c>
      <c r="AJ731" s="319">
        <f t="shared" si="871"/>
        <v>0</v>
      </c>
      <c r="AK731" s="319">
        <f t="shared" si="871"/>
        <v>0</v>
      </c>
      <c r="AL731" s="320">
        <f t="shared" si="787"/>
        <v>-42749317.037500001</v>
      </c>
      <c r="AM731" s="309">
        <f t="shared" si="788"/>
        <v>0</v>
      </c>
      <c r="AN731" s="319">
        <f t="shared" si="794"/>
        <v>0</v>
      </c>
      <c r="AO731" s="319">
        <f t="shared" si="795"/>
        <v>0</v>
      </c>
      <c r="AP731" s="319">
        <f t="shared" si="789"/>
        <v>-42749317.037500001</v>
      </c>
      <c r="AQ731" s="173">
        <f t="shared" si="790"/>
        <v>-42749317.037500001</v>
      </c>
      <c r="AR731" s="309">
        <f t="shared" si="791"/>
        <v>0</v>
      </c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 s="7"/>
      <c r="BH731" s="7"/>
      <c r="BI731" s="7"/>
      <c r="BJ731" s="7"/>
      <c r="BK731" s="7"/>
      <c r="BL731" s="7"/>
      <c r="BN731" s="74"/>
    </row>
    <row r="732" spans="1:66" s="16" customFormat="1" ht="12" customHeight="1" x14ac:dyDescent="0.25">
      <c r="A732" s="122">
        <v>21900163</v>
      </c>
      <c r="B732" s="87" t="str">
        <f t="shared" si="814"/>
        <v>21900163</v>
      </c>
      <c r="C732" s="97" t="s">
        <v>809</v>
      </c>
      <c r="D732" s="89" t="s">
        <v>158</v>
      </c>
      <c r="E732" s="89"/>
      <c r="F732" s="97"/>
      <c r="G732" s="89"/>
      <c r="H732" s="75">
        <v>10820963.460000001</v>
      </c>
      <c r="I732" s="75">
        <v>10615969.380000001</v>
      </c>
      <c r="J732" s="75">
        <v>10410975.300000001</v>
      </c>
      <c r="K732" s="75">
        <v>10205981.220000001</v>
      </c>
      <c r="L732" s="75">
        <v>10000987.140000001</v>
      </c>
      <c r="M732" s="75">
        <v>9795993.0600000005</v>
      </c>
      <c r="N732" s="75">
        <v>12853619</v>
      </c>
      <c r="O732" s="75">
        <v>12621275.17</v>
      </c>
      <c r="P732" s="75">
        <v>12388931.34</v>
      </c>
      <c r="Q732" s="75">
        <v>12156587.51</v>
      </c>
      <c r="R732" s="75">
        <v>11924243.68</v>
      </c>
      <c r="S732" s="75">
        <v>11691899.85</v>
      </c>
      <c r="T732" s="75">
        <v>11459556.02</v>
      </c>
      <c r="U732" s="75"/>
      <c r="V732" s="75">
        <f t="shared" si="865"/>
        <v>11317226.865833335</v>
      </c>
      <c r="W732" s="81"/>
      <c r="X732" s="80"/>
      <c r="Y732" s="92">
        <f t="shared" si="870"/>
        <v>0</v>
      </c>
      <c r="Z732" s="319">
        <f t="shared" si="870"/>
        <v>0</v>
      </c>
      <c r="AA732" s="319">
        <f t="shared" si="870"/>
        <v>0</v>
      </c>
      <c r="AB732" s="320">
        <f t="shared" si="783"/>
        <v>11459556.02</v>
      </c>
      <c r="AC732" s="309">
        <f t="shared" si="784"/>
        <v>0</v>
      </c>
      <c r="AD732" s="319">
        <f t="shared" si="802"/>
        <v>0</v>
      </c>
      <c r="AE732" s="326">
        <f t="shared" si="792"/>
        <v>0</v>
      </c>
      <c r="AF732" s="320">
        <f t="shared" si="793"/>
        <v>11459556.02</v>
      </c>
      <c r="AG732" s="173">
        <f t="shared" si="867"/>
        <v>11459556.02</v>
      </c>
      <c r="AH732" s="309">
        <f t="shared" si="864"/>
        <v>0</v>
      </c>
      <c r="AI732" s="318">
        <f t="shared" si="871"/>
        <v>0</v>
      </c>
      <c r="AJ732" s="319">
        <f t="shared" si="871"/>
        <v>0</v>
      </c>
      <c r="AK732" s="319">
        <f t="shared" si="871"/>
        <v>0</v>
      </c>
      <c r="AL732" s="320">
        <f t="shared" si="787"/>
        <v>11317226.865833335</v>
      </c>
      <c r="AM732" s="309">
        <f t="shared" si="788"/>
        <v>0</v>
      </c>
      <c r="AN732" s="319">
        <f t="shared" si="794"/>
        <v>0</v>
      </c>
      <c r="AO732" s="319">
        <f t="shared" si="795"/>
        <v>0</v>
      </c>
      <c r="AP732" s="319">
        <f t="shared" si="789"/>
        <v>11317226.865833335</v>
      </c>
      <c r="AQ732" s="173">
        <f t="shared" si="790"/>
        <v>11317226.865833335</v>
      </c>
      <c r="AR732" s="309">
        <f t="shared" si="791"/>
        <v>0</v>
      </c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 s="7"/>
      <c r="BH732" s="7"/>
      <c r="BI732" s="7"/>
      <c r="BJ732" s="7"/>
      <c r="BK732" s="7"/>
      <c r="BL732" s="7"/>
      <c r="BN732" s="74"/>
    </row>
    <row r="733" spans="1:66" s="16" customFormat="1" ht="12" customHeight="1" x14ac:dyDescent="0.25">
      <c r="A733" s="122">
        <v>21900173</v>
      </c>
      <c r="B733" s="87" t="str">
        <f t="shared" si="814"/>
        <v>21900173</v>
      </c>
      <c r="C733" s="97" t="s">
        <v>810</v>
      </c>
      <c r="D733" s="89" t="s">
        <v>158</v>
      </c>
      <c r="E733" s="89"/>
      <c r="F733" s="97"/>
      <c r="G733" s="89"/>
      <c r="H733" s="75">
        <v>-2272402.2799999998</v>
      </c>
      <c r="I733" s="75">
        <v>-2229353.5299999998</v>
      </c>
      <c r="J733" s="75">
        <v>-2186304.77</v>
      </c>
      <c r="K733" s="75">
        <v>-2143256.0099999998</v>
      </c>
      <c r="L733" s="75">
        <v>-2100207.2599999998</v>
      </c>
      <c r="M733" s="75">
        <v>-2057158.5</v>
      </c>
      <c r="N733" s="75">
        <v>-2699259.95</v>
      </c>
      <c r="O733" s="75">
        <v>-2650467.75</v>
      </c>
      <c r="P733" s="75">
        <v>-2601675.54</v>
      </c>
      <c r="Q733" s="75">
        <v>-2552883.34</v>
      </c>
      <c r="R733" s="75">
        <v>-2504091.13</v>
      </c>
      <c r="S733" s="75">
        <v>-2455298.9300000002</v>
      </c>
      <c r="T733" s="75">
        <v>-2406506.7200000002</v>
      </c>
      <c r="U733" s="75"/>
      <c r="V733" s="75">
        <f t="shared" si="865"/>
        <v>-2376617.6008333331</v>
      </c>
      <c r="W733" s="81"/>
      <c r="X733" s="80"/>
      <c r="Y733" s="92">
        <f t="shared" si="870"/>
        <v>0</v>
      </c>
      <c r="Z733" s="319">
        <f t="shared" si="870"/>
        <v>0</v>
      </c>
      <c r="AA733" s="319">
        <f t="shared" si="870"/>
        <v>0</v>
      </c>
      <c r="AB733" s="320">
        <f t="shared" si="783"/>
        <v>-2406506.7200000002</v>
      </c>
      <c r="AC733" s="309">
        <f t="shared" si="784"/>
        <v>0</v>
      </c>
      <c r="AD733" s="319">
        <f t="shared" si="802"/>
        <v>0</v>
      </c>
      <c r="AE733" s="326">
        <f t="shared" si="792"/>
        <v>0</v>
      </c>
      <c r="AF733" s="320">
        <f t="shared" si="793"/>
        <v>-2406506.7200000002</v>
      </c>
      <c r="AG733" s="173">
        <f t="shared" si="867"/>
        <v>-2406506.7200000002</v>
      </c>
      <c r="AH733" s="309">
        <f t="shared" si="864"/>
        <v>0</v>
      </c>
      <c r="AI733" s="318">
        <f t="shared" si="871"/>
        <v>0</v>
      </c>
      <c r="AJ733" s="319">
        <f t="shared" si="871"/>
        <v>0</v>
      </c>
      <c r="AK733" s="319">
        <f t="shared" si="871"/>
        <v>0</v>
      </c>
      <c r="AL733" s="320">
        <f t="shared" si="787"/>
        <v>-2376617.6008333331</v>
      </c>
      <c r="AM733" s="309">
        <f t="shared" si="788"/>
        <v>0</v>
      </c>
      <c r="AN733" s="319">
        <f t="shared" si="794"/>
        <v>0</v>
      </c>
      <c r="AO733" s="319">
        <f t="shared" si="795"/>
        <v>0</v>
      </c>
      <c r="AP733" s="319">
        <f t="shared" si="789"/>
        <v>-2376617.6008333331</v>
      </c>
      <c r="AQ733" s="173">
        <f t="shared" si="790"/>
        <v>-2376617.6008333331</v>
      </c>
      <c r="AR733" s="309">
        <f t="shared" si="791"/>
        <v>0</v>
      </c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 s="7"/>
      <c r="BH733" s="7"/>
      <c r="BI733" s="7"/>
      <c r="BJ733" s="7"/>
      <c r="BK733" s="7"/>
      <c r="BL733" s="7"/>
      <c r="BN733" s="74"/>
    </row>
    <row r="734" spans="1:66" s="16" customFormat="1" ht="12" customHeight="1" x14ac:dyDescent="0.25">
      <c r="A734" s="122">
        <v>21900183</v>
      </c>
      <c r="B734" s="87" t="str">
        <f t="shared" si="814"/>
        <v>21900183</v>
      </c>
      <c r="C734" s="97" t="s">
        <v>811</v>
      </c>
      <c r="D734" s="89" t="s">
        <v>158</v>
      </c>
      <c r="E734" s="89"/>
      <c r="F734" s="97"/>
      <c r="G734" s="89"/>
      <c r="H734" s="75">
        <v>440000.02</v>
      </c>
      <c r="I734" s="75">
        <v>466083.35</v>
      </c>
      <c r="J734" s="75">
        <v>461666.68</v>
      </c>
      <c r="K734" s="75">
        <v>457250.01</v>
      </c>
      <c r="L734" s="75">
        <v>452833.34</v>
      </c>
      <c r="M734" s="75">
        <v>448416.67</v>
      </c>
      <c r="N734" s="75">
        <v>1110000</v>
      </c>
      <c r="O734" s="75">
        <v>1105666.67</v>
      </c>
      <c r="P734" s="75">
        <v>1101333.3400000001</v>
      </c>
      <c r="Q734" s="75">
        <v>1097000.01</v>
      </c>
      <c r="R734" s="75">
        <v>1092666.68</v>
      </c>
      <c r="S734" s="75">
        <v>1088333.3500000001</v>
      </c>
      <c r="T734" s="75">
        <v>1084000.02</v>
      </c>
      <c r="U734" s="75"/>
      <c r="V734" s="75">
        <f t="shared" si="865"/>
        <v>803604.17666666664</v>
      </c>
      <c r="W734" s="81"/>
      <c r="X734" s="80"/>
      <c r="Y734" s="92">
        <f t="shared" si="870"/>
        <v>0</v>
      </c>
      <c r="Z734" s="319">
        <f t="shared" si="870"/>
        <v>0</v>
      </c>
      <c r="AA734" s="319">
        <f t="shared" si="870"/>
        <v>0</v>
      </c>
      <c r="AB734" s="320">
        <f t="shared" si="783"/>
        <v>1084000.02</v>
      </c>
      <c r="AC734" s="309">
        <f t="shared" si="784"/>
        <v>0</v>
      </c>
      <c r="AD734" s="319">
        <f t="shared" si="802"/>
        <v>0</v>
      </c>
      <c r="AE734" s="326">
        <f t="shared" si="792"/>
        <v>0</v>
      </c>
      <c r="AF734" s="320">
        <f t="shared" si="793"/>
        <v>1084000.02</v>
      </c>
      <c r="AG734" s="173">
        <f t="shared" si="867"/>
        <v>1084000.02</v>
      </c>
      <c r="AH734" s="309">
        <f t="shared" si="864"/>
        <v>0</v>
      </c>
      <c r="AI734" s="318">
        <f t="shared" si="871"/>
        <v>0</v>
      </c>
      <c r="AJ734" s="319">
        <f t="shared" si="871"/>
        <v>0</v>
      </c>
      <c r="AK734" s="319">
        <f t="shared" si="871"/>
        <v>0</v>
      </c>
      <c r="AL734" s="320">
        <f t="shared" si="787"/>
        <v>803604.17666666664</v>
      </c>
      <c r="AM734" s="309">
        <f t="shared" si="788"/>
        <v>0</v>
      </c>
      <c r="AN734" s="319">
        <f t="shared" si="794"/>
        <v>0</v>
      </c>
      <c r="AO734" s="319">
        <f t="shared" si="795"/>
        <v>0</v>
      </c>
      <c r="AP734" s="319">
        <f t="shared" si="789"/>
        <v>803604.17666666664</v>
      </c>
      <c r="AQ734" s="173">
        <f t="shared" si="790"/>
        <v>803604.17666666664</v>
      </c>
      <c r="AR734" s="309">
        <f t="shared" si="791"/>
        <v>0</v>
      </c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 s="7"/>
      <c r="BH734" s="7"/>
      <c r="BI734" s="7"/>
      <c r="BJ734" s="7"/>
      <c r="BK734" s="7"/>
      <c r="BL734" s="7"/>
      <c r="BN734" s="74"/>
    </row>
    <row r="735" spans="1:66" s="16" customFormat="1" ht="12" customHeight="1" x14ac:dyDescent="0.25">
      <c r="A735" s="122">
        <v>21900193</v>
      </c>
      <c r="B735" s="87" t="str">
        <f t="shared" si="814"/>
        <v>21900193</v>
      </c>
      <c r="C735" s="97" t="s">
        <v>812</v>
      </c>
      <c r="D735" s="89" t="s">
        <v>158</v>
      </c>
      <c r="E735" s="89"/>
      <c r="F735" s="97"/>
      <c r="G735" s="89"/>
      <c r="H735" s="75">
        <v>-92400.53</v>
      </c>
      <c r="I735" s="75">
        <v>-97878.03</v>
      </c>
      <c r="J735" s="75">
        <v>-96950.53</v>
      </c>
      <c r="K735" s="75">
        <v>-96023.03</v>
      </c>
      <c r="L735" s="75">
        <v>-95095.53</v>
      </c>
      <c r="M735" s="75">
        <v>-94168.03</v>
      </c>
      <c r="N735" s="75">
        <v>-233100.53</v>
      </c>
      <c r="O735" s="75">
        <v>-232190.53</v>
      </c>
      <c r="P735" s="75">
        <v>-231280.53</v>
      </c>
      <c r="Q735" s="75">
        <v>-230370.53</v>
      </c>
      <c r="R735" s="75">
        <v>-229460.53</v>
      </c>
      <c r="S735" s="75">
        <v>-228550.53</v>
      </c>
      <c r="T735" s="75">
        <v>-227640.53</v>
      </c>
      <c r="U735" s="75"/>
      <c r="V735" s="75">
        <f t="shared" si="865"/>
        <v>-168757.405</v>
      </c>
      <c r="W735" s="81"/>
      <c r="X735" s="80"/>
      <c r="Y735" s="92">
        <f t="shared" si="870"/>
        <v>0</v>
      </c>
      <c r="Z735" s="319">
        <f t="shared" si="870"/>
        <v>0</v>
      </c>
      <c r="AA735" s="319">
        <f t="shared" si="870"/>
        <v>0</v>
      </c>
      <c r="AB735" s="320">
        <f t="shared" ref="AB735:AB793" si="872">T735-SUM(Y735:AA735)</f>
        <v>-227640.53</v>
      </c>
      <c r="AC735" s="309">
        <f t="shared" ref="AC735:AC793" si="873">T735-SUM(Y735:AA735)-AB735</f>
        <v>0</v>
      </c>
      <c r="AD735" s="319">
        <f t="shared" si="802"/>
        <v>0</v>
      </c>
      <c r="AE735" s="326">
        <f t="shared" si="792"/>
        <v>0</v>
      </c>
      <c r="AF735" s="320">
        <f t="shared" si="793"/>
        <v>-227640.53</v>
      </c>
      <c r="AG735" s="173">
        <f t="shared" si="867"/>
        <v>-227640.53</v>
      </c>
      <c r="AH735" s="309">
        <f t="shared" ref="AH735:AH793" si="874">AG735-AB735</f>
        <v>0</v>
      </c>
      <c r="AI735" s="318">
        <f t="shared" si="871"/>
        <v>0</v>
      </c>
      <c r="AJ735" s="319">
        <f t="shared" si="871"/>
        <v>0</v>
      </c>
      <c r="AK735" s="319">
        <f t="shared" si="871"/>
        <v>0</v>
      </c>
      <c r="AL735" s="320">
        <f t="shared" ref="AL735:AL793" si="875">V735-SUM(AI735:AK735)</f>
        <v>-168757.405</v>
      </c>
      <c r="AM735" s="309">
        <f t="shared" ref="AM735:AM793" si="876">V735-SUM(AI735:AK735)-AL735</f>
        <v>0</v>
      </c>
      <c r="AN735" s="319">
        <f t="shared" si="794"/>
        <v>0</v>
      </c>
      <c r="AO735" s="319">
        <f t="shared" si="795"/>
        <v>0</v>
      </c>
      <c r="AP735" s="319">
        <f t="shared" ref="AP735:AP793" si="877">IF($D735=AP$5,$V735,IF($D735=AP$4, $V735*$AL$2,0))</f>
        <v>-168757.405</v>
      </c>
      <c r="AQ735" s="173">
        <f t="shared" si="790"/>
        <v>-168757.405</v>
      </c>
      <c r="AR735" s="309">
        <f t="shared" ref="AR735:AR793" si="878">AQ735-AL735</f>
        <v>0</v>
      </c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 s="7"/>
      <c r="BH735" s="7"/>
      <c r="BI735" s="7"/>
      <c r="BJ735" s="7"/>
      <c r="BK735" s="7"/>
      <c r="BL735" s="7"/>
      <c r="BN735" s="74"/>
    </row>
    <row r="736" spans="1:66" s="16" customFormat="1" ht="12" customHeight="1" x14ac:dyDescent="0.25">
      <c r="A736" s="124">
        <v>21900223</v>
      </c>
      <c r="B736" s="143" t="str">
        <f t="shared" si="814"/>
        <v>21900223</v>
      </c>
      <c r="C736" s="74" t="s">
        <v>803</v>
      </c>
      <c r="D736" s="89" t="s">
        <v>1040</v>
      </c>
      <c r="E736" s="89"/>
      <c r="F736" s="74"/>
      <c r="G736" s="89"/>
      <c r="H736" s="75">
        <v>-72796.44</v>
      </c>
      <c r="I736" s="75">
        <v>-72423.27</v>
      </c>
      <c r="J736" s="75">
        <v>-72050.100000000006</v>
      </c>
      <c r="K736" s="75">
        <v>-71676.929999999993</v>
      </c>
      <c r="L736" s="75">
        <v>-71303.759999999995</v>
      </c>
      <c r="M736" s="75">
        <v>-70930.59</v>
      </c>
      <c r="N736" s="75">
        <v>-70557.42</v>
      </c>
      <c r="O736" s="75">
        <v>-70184.25</v>
      </c>
      <c r="P736" s="75">
        <v>-69811.08</v>
      </c>
      <c r="Q736" s="75">
        <v>-69437.91</v>
      </c>
      <c r="R736" s="75">
        <v>-69064.740000000005</v>
      </c>
      <c r="S736" s="75">
        <v>-68691.570000000007</v>
      </c>
      <c r="T736" s="75">
        <v>-68318.399999999994</v>
      </c>
      <c r="U736" s="75"/>
      <c r="V736" s="75">
        <f t="shared" si="865"/>
        <v>-70557.420000000013</v>
      </c>
      <c r="W736" s="81"/>
      <c r="X736" s="80"/>
      <c r="Y736" s="92">
        <f t="shared" si="870"/>
        <v>0</v>
      </c>
      <c r="Z736" s="319">
        <f t="shared" si="870"/>
        <v>0</v>
      </c>
      <c r="AA736" s="319">
        <f t="shared" si="870"/>
        <v>-68318.399999999994</v>
      </c>
      <c r="AB736" s="320">
        <f t="shared" si="872"/>
        <v>0</v>
      </c>
      <c r="AC736" s="309">
        <f t="shared" si="873"/>
        <v>0</v>
      </c>
      <c r="AD736" s="319">
        <f t="shared" si="802"/>
        <v>0</v>
      </c>
      <c r="AE736" s="326">
        <f t="shared" si="792"/>
        <v>0</v>
      </c>
      <c r="AF736" s="320">
        <f t="shared" si="793"/>
        <v>0</v>
      </c>
      <c r="AG736" s="173">
        <f t="shared" si="867"/>
        <v>0</v>
      </c>
      <c r="AH736" s="309">
        <f t="shared" si="874"/>
        <v>0</v>
      </c>
      <c r="AI736" s="318">
        <f t="shared" si="871"/>
        <v>0</v>
      </c>
      <c r="AJ736" s="319">
        <f t="shared" si="871"/>
        <v>0</v>
      </c>
      <c r="AK736" s="319">
        <f t="shared" si="871"/>
        <v>-70557.420000000013</v>
      </c>
      <c r="AL736" s="320">
        <f t="shared" si="875"/>
        <v>0</v>
      </c>
      <c r="AM736" s="309">
        <f t="shared" si="876"/>
        <v>0</v>
      </c>
      <c r="AN736" s="319">
        <f t="shared" si="794"/>
        <v>0</v>
      </c>
      <c r="AO736" s="319">
        <f t="shared" si="795"/>
        <v>0</v>
      </c>
      <c r="AP736" s="319">
        <f t="shared" si="877"/>
        <v>0</v>
      </c>
      <c r="AQ736" s="173">
        <f t="shared" si="790"/>
        <v>0</v>
      </c>
      <c r="AR736" s="309">
        <f t="shared" si="878"/>
        <v>0</v>
      </c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 s="7"/>
      <c r="BH736" s="7"/>
      <c r="BI736" s="7"/>
      <c r="BJ736" s="7"/>
      <c r="BK736" s="7"/>
      <c r="BL736" s="7"/>
      <c r="BN736" s="74"/>
    </row>
    <row r="737" spans="1:66" s="16" customFormat="1" ht="12" customHeight="1" x14ac:dyDescent="0.25">
      <c r="A737" s="124">
        <v>21900233</v>
      </c>
      <c r="B737" s="143" t="str">
        <f t="shared" si="814"/>
        <v>21900233</v>
      </c>
      <c r="C737" s="74" t="s">
        <v>804</v>
      </c>
      <c r="D737" s="89" t="s">
        <v>1040</v>
      </c>
      <c r="E737" s="89"/>
      <c r="F737" s="74"/>
      <c r="G737" s="89"/>
      <c r="H737" s="75">
        <v>2387908.14</v>
      </c>
      <c r="I737" s="75">
        <v>2375471.1</v>
      </c>
      <c r="J737" s="75">
        <v>2363034.06</v>
      </c>
      <c r="K737" s="75">
        <v>2350597.02</v>
      </c>
      <c r="L737" s="75">
        <v>2338159.98</v>
      </c>
      <c r="M737" s="75">
        <v>2325722.94</v>
      </c>
      <c r="N737" s="75">
        <v>2313285.9</v>
      </c>
      <c r="O737" s="75">
        <v>2300848.86</v>
      </c>
      <c r="P737" s="75">
        <v>2288411.8199999998</v>
      </c>
      <c r="Q737" s="75">
        <v>2275974.7799999998</v>
      </c>
      <c r="R737" s="75">
        <v>2263537.7400000002</v>
      </c>
      <c r="S737" s="75">
        <v>2251100.7000000002</v>
      </c>
      <c r="T737" s="75">
        <v>2238663.66</v>
      </c>
      <c r="U737" s="75"/>
      <c r="V737" s="75">
        <f t="shared" si="865"/>
        <v>2313285.9000000004</v>
      </c>
      <c r="W737" s="81"/>
      <c r="X737" s="80"/>
      <c r="Y737" s="92">
        <f t="shared" si="870"/>
        <v>0</v>
      </c>
      <c r="Z737" s="319">
        <f t="shared" si="870"/>
        <v>0</v>
      </c>
      <c r="AA737" s="319">
        <f t="shared" si="870"/>
        <v>2238663.66</v>
      </c>
      <c r="AB737" s="320">
        <f t="shared" si="872"/>
        <v>0</v>
      </c>
      <c r="AC737" s="309">
        <f t="shared" si="873"/>
        <v>0</v>
      </c>
      <c r="AD737" s="319">
        <f t="shared" si="802"/>
        <v>0</v>
      </c>
      <c r="AE737" s="326">
        <f t="shared" si="792"/>
        <v>0</v>
      </c>
      <c r="AF737" s="320">
        <f t="shared" si="793"/>
        <v>0</v>
      </c>
      <c r="AG737" s="173">
        <f t="shared" si="867"/>
        <v>0</v>
      </c>
      <c r="AH737" s="309">
        <f t="shared" si="874"/>
        <v>0</v>
      </c>
      <c r="AI737" s="318">
        <f t="shared" si="871"/>
        <v>0</v>
      </c>
      <c r="AJ737" s="319">
        <f t="shared" si="871"/>
        <v>0</v>
      </c>
      <c r="AK737" s="319">
        <f t="shared" si="871"/>
        <v>2313285.9000000004</v>
      </c>
      <c r="AL737" s="320">
        <f t="shared" si="875"/>
        <v>0</v>
      </c>
      <c r="AM737" s="309">
        <f t="shared" si="876"/>
        <v>0</v>
      </c>
      <c r="AN737" s="319">
        <f t="shared" si="794"/>
        <v>0</v>
      </c>
      <c r="AO737" s="319">
        <f t="shared" si="795"/>
        <v>0</v>
      </c>
      <c r="AP737" s="319">
        <f t="shared" si="877"/>
        <v>0</v>
      </c>
      <c r="AQ737" s="173">
        <f t="shared" si="790"/>
        <v>0</v>
      </c>
      <c r="AR737" s="309">
        <f t="shared" si="878"/>
        <v>0</v>
      </c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 s="7"/>
      <c r="BH737" s="7"/>
      <c r="BI737" s="7"/>
      <c r="BJ737" s="7"/>
      <c r="BK737" s="7"/>
      <c r="BL737" s="7"/>
      <c r="BN737" s="74"/>
    </row>
    <row r="738" spans="1:66" s="16" customFormat="1" ht="12" customHeight="1" x14ac:dyDescent="0.25">
      <c r="A738" s="124">
        <v>21900243</v>
      </c>
      <c r="B738" s="143" t="str">
        <f t="shared" si="814"/>
        <v>21900243</v>
      </c>
      <c r="C738" s="74" t="s">
        <v>805</v>
      </c>
      <c r="D738" s="89" t="s">
        <v>1040</v>
      </c>
      <c r="E738" s="89"/>
      <c r="F738" s="74"/>
      <c r="G738" s="89"/>
      <c r="H738" s="75">
        <v>-3686984.38</v>
      </c>
      <c r="I738" s="75">
        <v>-3666386.74</v>
      </c>
      <c r="J738" s="75">
        <v>-3645789.1</v>
      </c>
      <c r="K738" s="75">
        <v>-3625191.46</v>
      </c>
      <c r="L738" s="75">
        <v>-3604593.82</v>
      </c>
      <c r="M738" s="75">
        <v>-3583996.18</v>
      </c>
      <c r="N738" s="75">
        <v>-3563398.54</v>
      </c>
      <c r="O738" s="75">
        <v>-3542800.9</v>
      </c>
      <c r="P738" s="75">
        <v>-3522203.26</v>
      </c>
      <c r="Q738" s="75">
        <v>-3501605.62</v>
      </c>
      <c r="R738" s="75">
        <v>-3481007.98</v>
      </c>
      <c r="S738" s="75">
        <v>-3460410.34</v>
      </c>
      <c r="T738" s="75">
        <v>-3439812.7</v>
      </c>
      <c r="U738" s="75"/>
      <c r="V738" s="75">
        <f t="shared" si="865"/>
        <v>-3563398.5399999996</v>
      </c>
      <c r="W738" s="81"/>
      <c r="X738" s="80"/>
      <c r="Y738" s="92">
        <f t="shared" si="870"/>
        <v>0</v>
      </c>
      <c r="Z738" s="319">
        <f t="shared" si="870"/>
        <v>0</v>
      </c>
      <c r="AA738" s="319">
        <f t="shared" si="870"/>
        <v>-3439812.7</v>
      </c>
      <c r="AB738" s="320">
        <f t="shared" si="872"/>
        <v>0</v>
      </c>
      <c r="AC738" s="309">
        <f t="shared" si="873"/>
        <v>0</v>
      </c>
      <c r="AD738" s="319">
        <f t="shared" si="802"/>
        <v>0</v>
      </c>
      <c r="AE738" s="326">
        <f t="shared" si="792"/>
        <v>0</v>
      </c>
      <c r="AF738" s="320">
        <f t="shared" si="793"/>
        <v>0</v>
      </c>
      <c r="AG738" s="173">
        <f t="shared" si="867"/>
        <v>0</v>
      </c>
      <c r="AH738" s="309">
        <f t="shared" si="874"/>
        <v>0</v>
      </c>
      <c r="AI738" s="318">
        <f t="shared" si="871"/>
        <v>0</v>
      </c>
      <c r="AJ738" s="319">
        <f t="shared" si="871"/>
        <v>0</v>
      </c>
      <c r="AK738" s="319">
        <f t="shared" si="871"/>
        <v>-3563398.5399999996</v>
      </c>
      <c r="AL738" s="320">
        <f t="shared" si="875"/>
        <v>0</v>
      </c>
      <c r="AM738" s="309">
        <f t="shared" si="876"/>
        <v>0</v>
      </c>
      <c r="AN738" s="319">
        <f t="shared" si="794"/>
        <v>0</v>
      </c>
      <c r="AO738" s="319">
        <f t="shared" si="795"/>
        <v>0</v>
      </c>
      <c r="AP738" s="319">
        <f t="shared" si="877"/>
        <v>0</v>
      </c>
      <c r="AQ738" s="173">
        <f t="shared" si="790"/>
        <v>0</v>
      </c>
      <c r="AR738" s="309">
        <f t="shared" si="878"/>
        <v>0</v>
      </c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 s="7"/>
      <c r="BH738" s="7"/>
      <c r="BI738" s="7"/>
      <c r="BJ738" s="7"/>
      <c r="BK738" s="7"/>
      <c r="BL738" s="7"/>
      <c r="BN738" s="74"/>
    </row>
    <row r="739" spans="1:66" s="16" customFormat="1" ht="12" customHeight="1" x14ac:dyDescent="0.25">
      <c r="A739" s="122">
        <v>22100393</v>
      </c>
      <c r="B739" s="87" t="str">
        <f t="shared" si="814"/>
        <v>22100393</v>
      </c>
      <c r="C739" s="74" t="s">
        <v>118</v>
      </c>
      <c r="D739" s="89" t="s">
        <v>1040</v>
      </c>
      <c r="E739" s="89"/>
      <c r="F739" s="74"/>
      <c r="G739" s="89"/>
      <c r="H739" s="75">
        <v>-15000000</v>
      </c>
      <c r="I739" s="75">
        <v>-15000000</v>
      </c>
      <c r="J739" s="75">
        <v>-15000000</v>
      </c>
      <c r="K739" s="75">
        <v>-15000000</v>
      </c>
      <c r="L739" s="75">
        <v>-15000000</v>
      </c>
      <c r="M739" s="75">
        <v>-15000000</v>
      </c>
      <c r="N739" s="75">
        <v>-15000000</v>
      </c>
      <c r="O739" s="75">
        <v>-15000000</v>
      </c>
      <c r="P739" s="75">
        <v>-15000000</v>
      </c>
      <c r="Q739" s="75">
        <v>-15000000</v>
      </c>
      <c r="R739" s="75">
        <v>-15000000</v>
      </c>
      <c r="S739" s="75">
        <v>-15000000</v>
      </c>
      <c r="T739" s="75">
        <v>-15000000</v>
      </c>
      <c r="U739" s="75"/>
      <c r="V739" s="75">
        <f t="shared" si="865"/>
        <v>-15000000</v>
      </c>
      <c r="W739" s="81"/>
      <c r="X739" s="80"/>
      <c r="Y739" s="92">
        <f t="shared" si="870"/>
        <v>0</v>
      </c>
      <c r="Z739" s="319">
        <f t="shared" si="870"/>
        <v>0</v>
      </c>
      <c r="AA739" s="319">
        <f t="shared" si="870"/>
        <v>-15000000</v>
      </c>
      <c r="AB739" s="320">
        <f t="shared" si="872"/>
        <v>0</v>
      </c>
      <c r="AC739" s="309">
        <f t="shared" si="873"/>
        <v>0</v>
      </c>
      <c r="AD739" s="319">
        <f t="shared" si="802"/>
        <v>0</v>
      </c>
      <c r="AE739" s="326">
        <f t="shared" ref="AE739:AE797" si="879">IF($D739=AE$5,$T739,IF($D739=AE$4, $T739*$AK$2,0))</f>
        <v>0</v>
      </c>
      <c r="AF739" s="320">
        <f t="shared" ref="AF739:AF797" si="880">IF($D739=AF$5,$T739,IF($D739=AF$4, $T739*$AL$2,0))</f>
        <v>0</v>
      </c>
      <c r="AG739" s="173">
        <f t="shared" si="867"/>
        <v>0</v>
      </c>
      <c r="AH739" s="309">
        <f t="shared" si="874"/>
        <v>0</v>
      </c>
      <c r="AI739" s="318">
        <f t="shared" si="871"/>
        <v>0</v>
      </c>
      <c r="AJ739" s="319">
        <f t="shared" si="871"/>
        <v>0</v>
      </c>
      <c r="AK739" s="319">
        <f t="shared" si="871"/>
        <v>-15000000</v>
      </c>
      <c r="AL739" s="320">
        <f t="shared" si="875"/>
        <v>0</v>
      </c>
      <c r="AM739" s="309">
        <f t="shared" si="876"/>
        <v>0</v>
      </c>
      <c r="AN739" s="319">
        <f t="shared" si="794"/>
        <v>0</v>
      </c>
      <c r="AO739" s="319">
        <f t="shared" si="795"/>
        <v>0</v>
      </c>
      <c r="AP739" s="319">
        <f t="shared" si="877"/>
        <v>0</v>
      </c>
      <c r="AQ739" s="173">
        <f t="shared" si="790"/>
        <v>0</v>
      </c>
      <c r="AR739" s="309">
        <f t="shared" si="878"/>
        <v>0</v>
      </c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 s="7"/>
      <c r="BH739" s="7"/>
      <c r="BI739" s="7"/>
      <c r="BJ739" s="7"/>
      <c r="BK739" s="7"/>
      <c r="BL739" s="7"/>
      <c r="BN739" s="74"/>
    </row>
    <row r="740" spans="1:66" s="16" customFormat="1" ht="12" customHeight="1" x14ac:dyDescent="0.25">
      <c r="A740" s="122">
        <v>22100413</v>
      </c>
      <c r="B740" s="87" t="str">
        <f t="shared" si="814"/>
        <v>22100413</v>
      </c>
      <c r="C740" s="74" t="s">
        <v>45</v>
      </c>
      <c r="D740" s="89" t="s">
        <v>1040</v>
      </c>
      <c r="E740" s="89"/>
      <c r="F740" s="74"/>
      <c r="G740" s="89"/>
      <c r="H740" s="75">
        <v>-2000000</v>
      </c>
      <c r="I740" s="75">
        <v>-2000000</v>
      </c>
      <c r="J740" s="75">
        <v>-2000000</v>
      </c>
      <c r="K740" s="75">
        <v>-2000000</v>
      </c>
      <c r="L740" s="75">
        <v>-2000000</v>
      </c>
      <c r="M740" s="75">
        <v>-2000000</v>
      </c>
      <c r="N740" s="75">
        <v>-2000000</v>
      </c>
      <c r="O740" s="75">
        <v>-2000000</v>
      </c>
      <c r="P740" s="75">
        <v>-2000000</v>
      </c>
      <c r="Q740" s="75">
        <v>-2000000</v>
      </c>
      <c r="R740" s="75">
        <v>-2000000</v>
      </c>
      <c r="S740" s="75">
        <v>-2000000</v>
      </c>
      <c r="T740" s="75">
        <v>-2000000</v>
      </c>
      <c r="U740" s="75"/>
      <c r="V740" s="75">
        <f t="shared" si="865"/>
        <v>-2000000</v>
      </c>
      <c r="W740" s="81"/>
      <c r="X740" s="80"/>
      <c r="Y740" s="92">
        <f t="shared" si="870"/>
        <v>0</v>
      </c>
      <c r="Z740" s="319">
        <f t="shared" si="870"/>
        <v>0</v>
      </c>
      <c r="AA740" s="319">
        <f t="shared" si="870"/>
        <v>-2000000</v>
      </c>
      <c r="AB740" s="320">
        <f t="shared" si="872"/>
        <v>0</v>
      </c>
      <c r="AC740" s="309">
        <f t="shared" si="873"/>
        <v>0</v>
      </c>
      <c r="AD740" s="319">
        <f t="shared" si="802"/>
        <v>0</v>
      </c>
      <c r="AE740" s="326">
        <f t="shared" si="879"/>
        <v>0</v>
      </c>
      <c r="AF740" s="320">
        <f t="shared" si="880"/>
        <v>0</v>
      </c>
      <c r="AG740" s="173">
        <f t="shared" si="867"/>
        <v>0</v>
      </c>
      <c r="AH740" s="309">
        <f t="shared" si="874"/>
        <v>0</v>
      </c>
      <c r="AI740" s="318">
        <f t="shared" si="871"/>
        <v>0</v>
      </c>
      <c r="AJ740" s="319">
        <f t="shared" si="871"/>
        <v>0</v>
      </c>
      <c r="AK740" s="319">
        <f t="shared" si="871"/>
        <v>-2000000</v>
      </c>
      <c r="AL740" s="320">
        <f t="shared" si="875"/>
        <v>0</v>
      </c>
      <c r="AM740" s="309">
        <f t="shared" si="876"/>
        <v>0</v>
      </c>
      <c r="AN740" s="319">
        <f t="shared" ref="AN740:AN798" si="881">IF($D740=AN$5,$V740,IF($D740=AN$4, $V740*$AK$1,0))</f>
        <v>0</v>
      </c>
      <c r="AO740" s="319">
        <f t="shared" ref="AO740:AO798" si="882">IF($D740=AO$5,$V740,IF($D740=AO$4, $V740*$AK$2,0))</f>
        <v>0</v>
      </c>
      <c r="AP740" s="319">
        <f t="shared" si="877"/>
        <v>0</v>
      </c>
      <c r="AQ740" s="173">
        <f t="shared" si="790"/>
        <v>0</v>
      </c>
      <c r="AR740" s="309">
        <f t="shared" si="878"/>
        <v>0</v>
      </c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 s="7"/>
      <c r="BH740" s="7"/>
      <c r="BI740" s="7"/>
      <c r="BJ740" s="7"/>
      <c r="BK740" s="7"/>
      <c r="BL740" s="7"/>
      <c r="BN740" s="74"/>
    </row>
    <row r="741" spans="1:66" s="16" customFormat="1" ht="12" customHeight="1" x14ac:dyDescent="0.25">
      <c r="A741" s="122">
        <v>22100713</v>
      </c>
      <c r="B741" s="87" t="str">
        <f t="shared" si="814"/>
        <v>22100713</v>
      </c>
      <c r="C741" s="74" t="s">
        <v>124</v>
      </c>
      <c r="D741" s="89" t="s">
        <v>1040</v>
      </c>
      <c r="E741" s="89"/>
      <c r="F741" s="74"/>
      <c r="G741" s="89"/>
      <c r="H741" s="75">
        <v>-300000000</v>
      </c>
      <c r="I741" s="75">
        <v>-300000000</v>
      </c>
      <c r="J741" s="75">
        <v>-300000000</v>
      </c>
      <c r="K741" s="75">
        <v>-300000000</v>
      </c>
      <c r="L741" s="75">
        <v>-300000000</v>
      </c>
      <c r="M741" s="75">
        <v>-300000000</v>
      </c>
      <c r="N741" s="75">
        <v>-300000000</v>
      </c>
      <c r="O741" s="75">
        <v>-300000000</v>
      </c>
      <c r="P741" s="75">
        <v>-300000000</v>
      </c>
      <c r="Q741" s="75">
        <v>-300000000</v>
      </c>
      <c r="R741" s="75">
        <v>-300000000</v>
      </c>
      <c r="S741" s="75">
        <v>-300000000</v>
      </c>
      <c r="T741" s="75">
        <v>-300000000</v>
      </c>
      <c r="U741" s="75"/>
      <c r="V741" s="75">
        <f t="shared" si="865"/>
        <v>-300000000</v>
      </c>
      <c r="W741" s="81"/>
      <c r="X741" s="80"/>
      <c r="Y741" s="92">
        <f t="shared" si="870"/>
        <v>0</v>
      </c>
      <c r="Z741" s="319">
        <f t="shared" si="870"/>
        <v>0</v>
      </c>
      <c r="AA741" s="319">
        <f t="shared" si="870"/>
        <v>-300000000</v>
      </c>
      <c r="AB741" s="320">
        <f t="shared" si="872"/>
        <v>0</v>
      </c>
      <c r="AC741" s="309">
        <f t="shared" si="873"/>
        <v>0</v>
      </c>
      <c r="AD741" s="319">
        <f t="shared" si="802"/>
        <v>0</v>
      </c>
      <c r="AE741" s="326">
        <f t="shared" si="879"/>
        <v>0</v>
      </c>
      <c r="AF741" s="320">
        <f t="shared" si="880"/>
        <v>0</v>
      </c>
      <c r="AG741" s="173">
        <f t="shared" si="867"/>
        <v>0</v>
      </c>
      <c r="AH741" s="309">
        <f t="shared" si="874"/>
        <v>0</v>
      </c>
      <c r="AI741" s="318">
        <f t="shared" si="871"/>
        <v>0</v>
      </c>
      <c r="AJ741" s="319">
        <f t="shared" si="871"/>
        <v>0</v>
      </c>
      <c r="AK741" s="319">
        <f t="shared" si="871"/>
        <v>-300000000</v>
      </c>
      <c r="AL741" s="320">
        <f t="shared" si="875"/>
        <v>0</v>
      </c>
      <c r="AM741" s="309">
        <f t="shared" si="876"/>
        <v>0</v>
      </c>
      <c r="AN741" s="319">
        <f t="shared" si="881"/>
        <v>0</v>
      </c>
      <c r="AO741" s="319">
        <f t="shared" si="882"/>
        <v>0</v>
      </c>
      <c r="AP741" s="319">
        <f t="shared" si="877"/>
        <v>0</v>
      </c>
      <c r="AQ741" s="173">
        <f t="shared" si="790"/>
        <v>0</v>
      </c>
      <c r="AR741" s="309">
        <f t="shared" si="878"/>
        <v>0</v>
      </c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 s="7"/>
      <c r="BH741" s="7"/>
      <c r="BI741" s="7"/>
      <c r="BJ741" s="7"/>
      <c r="BK741" s="7"/>
      <c r="BL741" s="7"/>
      <c r="BN741" s="74"/>
    </row>
    <row r="742" spans="1:66" s="16" customFormat="1" ht="12" customHeight="1" x14ac:dyDescent="0.25">
      <c r="A742" s="122">
        <v>22100743</v>
      </c>
      <c r="B742" s="87" t="str">
        <f t="shared" si="814"/>
        <v>22100743</v>
      </c>
      <c r="C742" s="74" t="s">
        <v>189</v>
      </c>
      <c r="D742" s="89" t="s">
        <v>1040</v>
      </c>
      <c r="E742" s="89"/>
      <c r="F742" s="74"/>
      <c r="G742" s="89"/>
      <c r="H742" s="75">
        <v>-100000000</v>
      </c>
      <c r="I742" s="75">
        <v>-100000000</v>
      </c>
      <c r="J742" s="75">
        <v>-100000000</v>
      </c>
      <c r="K742" s="75">
        <v>-100000000</v>
      </c>
      <c r="L742" s="75">
        <v>-100000000</v>
      </c>
      <c r="M742" s="75">
        <v>-100000000</v>
      </c>
      <c r="N742" s="75">
        <v>-100000000</v>
      </c>
      <c r="O742" s="75">
        <v>-100000000</v>
      </c>
      <c r="P742" s="75">
        <v>-100000000</v>
      </c>
      <c r="Q742" s="75">
        <v>-100000000</v>
      </c>
      <c r="R742" s="75">
        <v>-100000000</v>
      </c>
      <c r="S742" s="75">
        <v>-100000000</v>
      </c>
      <c r="T742" s="75">
        <v>-100000000</v>
      </c>
      <c r="U742" s="75"/>
      <c r="V742" s="75">
        <f t="shared" si="865"/>
        <v>-100000000</v>
      </c>
      <c r="W742" s="81"/>
      <c r="X742" s="80"/>
      <c r="Y742" s="92">
        <f t="shared" si="870"/>
        <v>0</v>
      </c>
      <c r="Z742" s="319">
        <f t="shared" si="870"/>
        <v>0</v>
      </c>
      <c r="AA742" s="319">
        <f t="shared" si="870"/>
        <v>-100000000</v>
      </c>
      <c r="AB742" s="320">
        <f t="shared" si="872"/>
        <v>0</v>
      </c>
      <c r="AC742" s="309">
        <f t="shared" si="873"/>
        <v>0</v>
      </c>
      <c r="AD742" s="319">
        <f t="shared" si="802"/>
        <v>0</v>
      </c>
      <c r="AE742" s="326">
        <f t="shared" si="879"/>
        <v>0</v>
      </c>
      <c r="AF742" s="320">
        <f t="shared" si="880"/>
        <v>0</v>
      </c>
      <c r="AG742" s="173">
        <f t="shared" si="867"/>
        <v>0</v>
      </c>
      <c r="AH742" s="309">
        <f t="shared" si="874"/>
        <v>0</v>
      </c>
      <c r="AI742" s="318">
        <f t="shared" si="871"/>
        <v>0</v>
      </c>
      <c r="AJ742" s="319">
        <f t="shared" si="871"/>
        <v>0</v>
      </c>
      <c r="AK742" s="319">
        <f t="shared" si="871"/>
        <v>-100000000</v>
      </c>
      <c r="AL742" s="320">
        <f t="shared" si="875"/>
        <v>0</v>
      </c>
      <c r="AM742" s="309">
        <f t="shared" si="876"/>
        <v>0</v>
      </c>
      <c r="AN742" s="319">
        <f t="shared" si="881"/>
        <v>0</v>
      </c>
      <c r="AO742" s="319">
        <f t="shared" si="882"/>
        <v>0</v>
      </c>
      <c r="AP742" s="319">
        <f t="shared" si="877"/>
        <v>0</v>
      </c>
      <c r="AQ742" s="173">
        <f t="shared" si="790"/>
        <v>0</v>
      </c>
      <c r="AR742" s="309">
        <f t="shared" si="878"/>
        <v>0</v>
      </c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 s="7"/>
      <c r="BH742" s="7"/>
      <c r="BI742" s="7"/>
      <c r="BJ742" s="7"/>
      <c r="BK742" s="7"/>
      <c r="BL742" s="7"/>
      <c r="BN742" s="74"/>
    </row>
    <row r="743" spans="1:66" s="16" customFormat="1" ht="12" customHeight="1" x14ac:dyDescent="0.25">
      <c r="A743" s="122">
        <v>22100823</v>
      </c>
      <c r="B743" s="87" t="str">
        <f t="shared" si="814"/>
        <v>22100823</v>
      </c>
      <c r="C743" s="74" t="s">
        <v>219</v>
      </c>
      <c r="D743" s="89" t="s">
        <v>1040</v>
      </c>
      <c r="E743" s="89"/>
      <c r="F743" s="74"/>
      <c r="G743" s="89"/>
      <c r="H743" s="75">
        <v>-250000000</v>
      </c>
      <c r="I743" s="75">
        <v>-250000000</v>
      </c>
      <c r="J743" s="75">
        <v>-250000000</v>
      </c>
      <c r="K743" s="75">
        <v>-250000000</v>
      </c>
      <c r="L743" s="75">
        <v>-250000000</v>
      </c>
      <c r="M743" s="75">
        <v>-250000000</v>
      </c>
      <c r="N743" s="75">
        <v>-250000000</v>
      </c>
      <c r="O743" s="75">
        <v>-250000000</v>
      </c>
      <c r="P743" s="75">
        <v>-250000000</v>
      </c>
      <c r="Q743" s="75">
        <v>-250000000</v>
      </c>
      <c r="R743" s="75">
        <v>-250000000</v>
      </c>
      <c r="S743" s="75">
        <v>-250000000</v>
      </c>
      <c r="T743" s="75">
        <v>-250000000</v>
      </c>
      <c r="U743" s="75"/>
      <c r="V743" s="75">
        <f t="shared" si="865"/>
        <v>-250000000</v>
      </c>
      <c r="W743" s="81"/>
      <c r="X743" s="80"/>
      <c r="Y743" s="92">
        <f t="shared" si="870"/>
        <v>0</v>
      </c>
      <c r="Z743" s="319">
        <f t="shared" si="870"/>
        <v>0</v>
      </c>
      <c r="AA743" s="319">
        <f t="shared" si="870"/>
        <v>-250000000</v>
      </c>
      <c r="AB743" s="320">
        <f t="shared" si="872"/>
        <v>0</v>
      </c>
      <c r="AC743" s="309">
        <f t="shared" si="873"/>
        <v>0</v>
      </c>
      <c r="AD743" s="319">
        <f t="shared" si="802"/>
        <v>0</v>
      </c>
      <c r="AE743" s="326">
        <f t="shared" si="879"/>
        <v>0</v>
      </c>
      <c r="AF743" s="320">
        <f t="shared" si="880"/>
        <v>0</v>
      </c>
      <c r="AG743" s="173">
        <f t="shared" si="867"/>
        <v>0</v>
      </c>
      <c r="AH743" s="309">
        <f t="shared" si="874"/>
        <v>0</v>
      </c>
      <c r="AI743" s="318">
        <f t="shared" si="871"/>
        <v>0</v>
      </c>
      <c r="AJ743" s="319">
        <f t="shared" si="871"/>
        <v>0</v>
      </c>
      <c r="AK743" s="319">
        <f t="shared" si="871"/>
        <v>-250000000</v>
      </c>
      <c r="AL743" s="320">
        <f t="shared" si="875"/>
        <v>0</v>
      </c>
      <c r="AM743" s="309">
        <f t="shared" si="876"/>
        <v>0</v>
      </c>
      <c r="AN743" s="319">
        <f t="shared" si="881"/>
        <v>0</v>
      </c>
      <c r="AO743" s="319">
        <f t="shared" si="882"/>
        <v>0</v>
      </c>
      <c r="AP743" s="319">
        <f t="shared" si="877"/>
        <v>0</v>
      </c>
      <c r="AQ743" s="173">
        <f t="shared" si="790"/>
        <v>0</v>
      </c>
      <c r="AR743" s="309">
        <f t="shared" si="878"/>
        <v>0</v>
      </c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 s="7"/>
      <c r="BH743" s="7"/>
      <c r="BI743" s="7"/>
      <c r="BJ743" s="7"/>
      <c r="BK743" s="7"/>
      <c r="BL743" s="7"/>
      <c r="BN743" s="74"/>
    </row>
    <row r="744" spans="1:66" s="16" customFormat="1" ht="12" customHeight="1" x14ac:dyDescent="0.25">
      <c r="A744" s="122">
        <v>22100833</v>
      </c>
      <c r="B744" s="87" t="str">
        <f t="shared" si="814"/>
        <v>22100833</v>
      </c>
      <c r="C744" s="74" t="s">
        <v>737</v>
      </c>
      <c r="D744" s="89" t="s">
        <v>1040</v>
      </c>
      <c r="E744" s="89"/>
      <c r="F744" s="74"/>
      <c r="G744" s="89"/>
      <c r="H744" s="75">
        <v>-138460000</v>
      </c>
      <c r="I744" s="75">
        <v>-138460000</v>
      </c>
      <c r="J744" s="75">
        <v>-138460000</v>
      </c>
      <c r="K744" s="75">
        <v>-138460000</v>
      </c>
      <c r="L744" s="75">
        <v>-138460000</v>
      </c>
      <c r="M744" s="75">
        <v>-138460000</v>
      </c>
      <c r="N744" s="75">
        <v>-138460000</v>
      </c>
      <c r="O744" s="75">
        <v>-138460000</v>
      </c>
      <c r="P744" s="75">
        <v>-138460000</v>
      </c>
      <c r="Q744" s="75">
        <v>-138460000</v>
      </c>
      <c r="R744" s="75">
        <v>-138460000</v>
      </c>
      <c r="S744" s="75">
        <v>-138460000</v>
      </c>
      <c r="T744" s="75">
        <v>-138460000</v>
      </c>
      <c r="U744" s="75"/>
      <c r="V744" s="75">
        <f t="shared" si="865"/>
        <v>-138460000</v>
      </c>
      <c r="W744" s="81"/>
      <c r="X744" s="80"/>
      <c r="Y744" s="92">
        <f t="shared" ref="Y744:AA761" si="883">IF($D744=Y$5,$T744,0)</f>
        <v>0</v>
      </c>
      <c r="Z744" s="319">
        <f t="shared" si="883"/>
        <v>0</v>
      </c>
      <c r="AA744" s="319">
        <f t="shared" si="883"/>
        <v>-138460000</v>
      </c>
      <c r="AB744" s="320">
        <f t="shared" si="872"/>
        <v>0</v>
      </c>
      <c r="AC744" s="309">
        <f t="shared" si="873"/>
        <v>0</v>
      </c>
      <c r="AD744" s="319">
        <f t="shared" si="802"/>
        <v>0</v>
      </c>
      <c r="AE744" s="326">
        <f t="shared" si="879"/>
        <v>0</v>
      </c>
      <c r="AF744" s="320">
        <f t="shared" si="880"/>
        <v>0</v>
      </c>
      <c r="AG744" s="173">
        <f t="shared" si="867"/>
        <v>0</v>
      </c>
      <c r="AH744" s="309">
        <f t="shared" si="874"/>
        <v>0</v>
      </c>
      <c r="AI744" s="318">
        <f t="shared" ref="AI744:AK761" si="884">IF($D744=AI$5,$V744,0)</f>
        <v>0</v>
      </c>
      <c r="AJ744" s="319">
        <f t="shared" si="884"/>
        <v>0</v>
      </c>
      <c r="AK744" s="319">
        <f t="shared" si="884"/>
        <v>-138460000</v>
      </c>
      <c r="AL744" s="320">
        <f t="shared" si="875"/>
        <v>0</v>
      </c>
      <c r="AM744" s="309">
        <f t="shared" si="876"/>
        <v>0</v>
      </c>
      <c r="AN744" s="319">
        <f t="shared" si="881"/>
        <v>0</v>
      </c>
      <c r="AO744" s="319">
        <f t="shared" si="882"/>
        <v>0</v>
      </c>
      <c r="AP744" s="319">
        <f t="shared" si="877"/>
        <v>0</v>
      </c>
      <c r="AQ744" s="173">
        <f t="shared" si="790"/>
        <v>0</v>
      </c>
      <c r="AR744" s="309">
        <f t="shared" si="878"/>
        <v>0</v>
      </c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 s="7"/>
      <c r="BH744" s="7"/>
      <c r="BI744" s="7"/>
      <c r="BJ744" s="7"/>
      <c r="BK744" s="7"/>
      <c r="BL744" s="7"/>
      <c r="BN744" s="74"/>
    </row>
    <row r="745" spans="1:66" s="16" customFormat="1" ht="12" customHeight="1" x14ac:dyDescent="0.25">
      <c r="A745" s="122">
        <v>22100843</v>
      </c>
      <c r="B745" s="87" t="str">
        <f t="shared" si="814"/>
        <v>22100843</v>
      </c>
      <c r="C745" s="74" t="s">
        <v>738</v>
      </c>
      <c r="D745" s="89" t="s">
        <v>1040</v>
      </c>
      <c r="E745" s="89"/>
      <c r="F745" s="74"/>
      <c r="G745" s="89"/>
      <c r="H745" s="75">
        <v>-23400000</v>
      </c>
      <c r="I745" s="75">
        <v>-23400000</v>
      </c>
      <c r="J745" s="75">
        <v>-23400000</v>
      </c>
      <c r="K745" s="75">
        <v>-23400000</v>
      </c>
      <c r="L745" s="75">
        <v>-23400000</v>
      </c>
      <c r="M745" s="75">
        <v>-23400000</v>
      </c>
      <c r="N745" s="75">
        <v>-23400000</v>
      </c>
      <c r="O745" s="75">
        <v>-23400000</v>
      </c>
      <c r="P745" s="75">
        <v>-23400000</v>
      </c>
      <c r="Q745" s="75">
        <v>-23400000</v>
      </c>
      <c r="R745" s="75">
        <v>-23400000</v>
      </c>
      <c r="S745" s="75">
        <v>-23400000</v>
      </c>
      <c r="T745" s="75">
        <v>-23400000</v>
      </c>
      <c r="U745" s="75"/>
      <c r="V745" s="75">
        <f t="shared" si="865"/>
        <v>-23400000</v>
      </c>
      <c r="W745" s="81"/>
      <c r="X745" s="80"/>
      <c r="Y745" s="92">
        <f t="shared" si="883"/>
        <v>0</v>
      </c>
      <c r="Z745" s="319">
        <f t="shared" si="883"/>
        <v>0</v>
      </c>
      <c r="AA745" s="319">
        <f t="shared" si="883"/>
        <v>-23400000</v>
      </c>
      <c r="AB745" s="320">
        <f t="shared" si="872"/>
        <v>0</v>
      </c>
      <c r="AC745" s="309">
        <f t="shared" si="873"/>
        <v>0</v>
      </c>
      <c r="AD745" s="319">
        <f t="shared" si="802"/>
        <v>0</v>
      </c>
      <c r="AE745" s="326">
        <f t="shared" si="879"/>
        <v>0</v>
      </c>
      <c r="AF745" s="320">
        <f t="shared" si="880"/>
        <v>0</v>
      </c>
      <c r="AG745" s="173">
        <f t="shared" si="867"/>
        <v>0</v>
      </c>
      <c r="AH745" s="309">
        <f t="shared" si="874"/>
        <v>0</v>
      </c>
      <c r="AI745" s="318">
        <f t="shared" si="884"/>
        <v>0</v>
      </c>
      <c r="AJ745" s="319">
        <f t="shared" si="884"/>
        <v>0</v>
      </c>
      <c r="AK745" s="319">
        <f t="shared" si="884"/>
        <v>-23400000</v>
      </c>
      <c r="AL745" s="320">
        <f t="shared" si="875"/>
        <v>0</v>
      </c>
      <c r="AM745" s="309">
        <f t="shared" si="876"/>
        <v>0</v>
      </c>
      <c r="AN745" s="319">
        <f t="shared" si="881"/>
        <v>0</v>
      </c>
      <c r="AO745" s="319">
        <f t="shared" si="882"/>
        <v>0</v>
      </c>
      <c r="AP745" s="319">
        <f t="shared" si="877"/>
        <v>0</v>
      </c>
      <c r="AQ745" s="173">
        <f t="shared" si="790"/>
        <v>0</v>
      </c>
      <c r="AR745" s="309">
        <f t="shared" si="878"/>
        <v>0</v>
      </c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 s="7"/>
      <c r="BH745" s="7"/>
      <c r="BI745" s="7"/>
      <c r="BJ745" s="7"/>
      <c r="BK745" s="7"/>
      <c r="BL745" s="7"/>
      <c r="BN745" s="74"/>
    </row>
    <row r="746" spans="1:66" s="16" customFormat="1" ht="12" customHeight="1" x14ac:dyDescent="0.25">
      <c r="A746" s="122">
        <v>22100853</v>
      </c>
      <c r="B746" s="87" t="str">
        <f t="shared" si="814"/>
        <v>22100853</v>
      </c>
      <c r="C746" s="94" t="s">
        <v>846</v>
      </c>
      <c r="D746" s="89" t="s">
        <v>1040</v>
      </c>
      <c r="E746" s="89"/>
      <c r="F746" s="94"/>
      <c r="G746" s="89"/>
      <c r="H746" s="75">
        <v>-425000000</v>
      </c>
      <c r="I746" s="75">
        <v>-425000000</v>
      </c>
      <c r="J746" s="75">
        <v>-425000000</v>
      </c>
      <c r="K746" s="75">
        <v>-425000000</v>
      </c>
      <c r="L746" s="75">
        <v>-425000000</v>
      </c>
      <c r="M746" s="75">
        <v>-425000000</v>
      </c>
      <c r="N746" s="75">
        <v>-425000000</v>
      </c>
      <c r="O746" s="75">
        <v>-425000000</v>
      </c>
      <c r="P746" s="75">
        <v>-425000000</v>
      </c>
      <c r="Q746" s="75">
        <v>-425000000</v>
      </c>
      <c r="R746" s="75">
        <v>-425000000</v>
      </c>
      <c r="S746" s="75">
        <v>-425000000</v>
      </c>
      <c r="T746" s="75">
        <v>-425000000</v>
      </c>
      <c r="U746" s="75"/>
      <c r="V746" s="75">
        <f t="shared" si="865"/>
        <v>-425000000</v>
      </c>
      <c r="W746" s="81"/>
      <c r="X746" s="80"/>
      <c r="Y746" s="92">
        <f t="shared" si="883"/>
        <v>0</v>
      </c>
      <c r="Z746" s="319">
        <f t="shared" si="883"/>
        <v>0</v>
      </c>
      <c r="AA746" s="319">
        <f t="shared" si="883"/>
        <v>-425000000</v>
      </c>
      <c r="AB746" s="320">
        <f t="shared" si="872"/>
        <v>0</v>
      </c>
      <c r="AC746" s="309">
        <f t="shared" si="873"/>
        <v>0</v>
      </c>
      <c r="AD746" s="319">
        <f t="shared" si="802"/>
        <v>0</v>
      </c>
      <c r="AE746" s="326">
        <f t="shared" si="879"/>
        <v>0</v>
      </c>
      <c r="AF746" s="320">
        <f t="shared" si="880"/>
        <v>0</v>
      </c>
      <c r="AG746" s="173">
        <f t="shared" si="867"/>
        <v>0</v>
      </c>
      <c r="AH746" s="309">
        <f t="shared" si="874"/>
        <v>0</v>
      </c>
      <c r="AI746" s="318">
        <f t="shared" si="884"/>
        <v>0</v>
      </c>
      <c r="AJ746" s="319">
        <f t="shared" si="884"/>
        <v>0</v>
      </c>
      <c r="AK746" s="319">
        <f t="shared" si="884"/>
        <v>-425000000</v>
      </c>
      <c r="AL746" s="320">
        <f t="shared" si="875"/>
        <v>0</v>
      </c>
      <c r="AM746" s="309">
        <f t="shared" si="876"/>
        <v>0</v>
      </c>
      <c r="AN746" s="319">
        <f t="shared" si="881"/>
        <v>0</v>
      </c>
      <c r="AO746" s="319">
        <f t="shared" si="882"/>
        <v>0</v>
      </c>
      <c r="AP746" s="319">
        <f t="shared" si="877"/>
        <v>0</v>
      </c>
      <c r="AQ746" s="173">
        <f t="shared" si="790"/>
        <v>0</v>
      </c>
      <c r="AR746" s="309">
        <f t="shared" si="878"/>
        <v>0</v>
      </c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 s="7"/>
      <c r="BH746" s="7"/>
      <c r="BI746" s="7"/>
      <c r="BJ746" s="7"/>
      <c r="BK746" s="7"/>
      <c r="BL746" s="7"/>
      <c r="BN746" s="74"/>
    </row>
    <row r="747" spans="1:66" s="16" customFormat="1" ht="12" customHeight="1" x14ac:dyDescent="0.25">
      <c r="A747" s="128">
        <v>22100863</v>
      </c>
      <c r="B747" s="378" t="str">
        <f t="shared" si="814"/>
        <v>22100863</v>
      </c>
      <c r="C747" s="94" t="s">
        <v>1085</v>
      </c>
      <c r="D747" s="89" t="s">
        <v>1040</v>
      </c>
      <c r="E747" s="89"/>
      <c r="F747" s="139">
        <v>43252</v>
      </c>
      <c r="G747" s="89"/>
      <c r="H747" s="75">
        <v>-600000000</v>
      </c>
      <c r="I747" s="75">
        <v>-600000000</v>
      </c>
      <c r="J747" s="75">
        <v>-600000000</v>
      </c>
      <c r="K747" s="75">
        <v>-600000000</v>
      </c>
      <c r="L747" s="75">
        <v>-600000000</v>
      </c>
      <c r="M747" s="75">
        <v>-600000000</v>
      </c>
      <c r="N747" s="75">
        <v>-600000000</v>
      </c>
      <c r="O747" s="75">
        <v>-600000000</v>
      </c>
      <c r="P747" s="75">
        <v>-600000000</v>
      </c>
      <c r="Q747" s="75">
        <v>-600000000</v>
      </c>
      <c r="R747" s="75">
        <v>-600000000</v>
      </c>
      <c r="S747" s="75">
        <v>-600000000</v>
      </c>
      <c r="T747" s="75">
        <v>-600000000</v>
      </c>
      <c r="U747" s="75"/>
      <c r="V747" s="75">
        <f t="shared" si="865"/>
        <v>-600000000</v>
      </c>
      <c r="W747" s="81"/>
      <c r="X747" s="335"/>
      <c r="Y747" s="92">
        <f t="shared" si="883"/>
        <v>0</v>
      </c>
      <c r="Z747" s="319">
        <f t="shared" si="883"/>
        <v>0</v>
      </c>
      <c r="AA747" s="319">
        <f t="shared" si="883"/>
        <v>-600000000</v>
      </c>
      <c r="AB747" s="320">
        <f t="shared" si="872"/>
        <v>0</v>
      </c>
      <c r="AC747" s="309">
        <f t="shared" si="873"/>
        <v>0</v>
      </c>
      <c r="AD747" s="319">
        <f t="shared" ref="AD747:AD802" si="885">IF($D747=AD$5,$T747,IF($D747=AD$4, $T747*$AK$1,0))</f>
        <v>0</v>
      </c>
      <c r="AE747" s="326">
        <f t="shared" si="879"/>
        <v>0</v>
      </c>
      <c r="AF747" s="320">
        <f t="shared" si="880"/>
        <v>0</v>
      </c>
      <c r="AG747" s="173">
        <f t="shared" si="867"/>
        <v>0</v>
      </c>
      <c r="AH747" s="309">
        <f t="shared" si="874"/>
        <v>0</v>
      </c>
      <c r="AI747" s="318">
        <f t="shared" si="884"/>
        <v>0</v>
      </c>
      <c r="AJ747" s="319">
        <f t="shared" si="884"/>
        <v>0</v>
      </c>
      <c r="AK747" s="319">
        <f t="shared" si="884"/>
        <v>-600000000</v>
      </c>
      <c r="AL747" s="320">
        <f t="shared" si="875"/>
        <v>0</v>
      </c>
      <c r="AM747" s="309">
        <f t="shared" si="876"/>
        <v>0</v>
      </c>
      <c r="AN747" s="319">
        <f t="shared" si="881"/>
        <v>0</v>
      </c>
      <c r="AO747" s="319">
        <f t="shared" si="882"/>
        <v>0</v>
      </c>
      <c r="AP747" s="319">
        <f t="shared" si="877"/>
        <v>0</v>
      </c>
      <c r="AQ747" s="173">
        <f t="shared" si="790"/>
        <v>0</v>
      </c>
      <c r="AR747" s="309">
        <f t="shared" si="878"/>
        <v>0</v>
      </c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 s="7"/>
      <c r="BH747" s="7"/>
      <c r="BI747" s="7"/>
      <c r="BJ747" s="7"/>
      <c r="BK747" s="7"/>
      <c r="BL747" s="7"/>
      <c r="BN747" s="74"/>
    </row>
    <row r="748" spans="1:66" s="16" customFormat="1" ht="12" customHeight="1" x14ac:dyDescent="0.25">
      <c r="A748" s="189">
        <v>22100873</v>
      </c>
      <c r="B748" s="186" t="str">
        <f t="shared" si="814"/>
        <v>22100873</v>
      </c>
      <c r="C748" s="205" t="s">
        <v>1192</v>
      </c>
      <c r="D748" s="179" t="s">
        <v>1040</v>
      </c>
      <c r="E748" s="179"/>
      <c r="F748" s="185">
        <v>43678</v>
      </c>
      <c r="G748" s="179"/>
      <c r="H748" s="181">
        <v>-450000000</v>
      </c>
      <c r="I748" s="181">
        <v>-450000000</v>
      </c>
      <c r="J748" s="181">
        <v>-450000000</v>
      </c>
      <c r="K748" s="181">
        <v>-450000000</v>
      </c>
      <c r="L748" s="181">
        <v>-450000000</v>
      </c>
      <c r="M748" s="181">
        <v>-450000000</v>
      </c>
      <c r="N748" s="181">
        <v>-450000000</v>
      </c>
      <c r="O748" s="181">
        <v>-450000000</v>
      </c>
      <c r="P748" s="181">
        <v>-450000000</v>
      </c>
      <c r="Q748" s="181">
        <v>-450000000</v>
      </c>
      <c r="R748" s="181">
        <v>-450000000</v>
      </c>
      <c r="S748" s="181">
        <v>-450000000</v>
      </c>
      <c r="T748" s="181">
        <v>-450000000</v>
      </c>
      <c r="U748" s="181"/>
      <c r="V748" s="181">
        <f t="shared" si="865"/>
        <v>-450000000</v>
      </c>
      <c r="W748" s="204"/>
      <c r="X748" s="226"/>
      <c r="Y748" s="409">
        <f t="shared" si="883"/>
        <v>0</v>
      </c>
      <c r="Z748" s="410">
        <f t="shared" si="883"/>
        <v>0</v>
      </c>
      <c r="AA748" s="410">
        <f t="shared" si="883"/>
        <v>-450000000</v>
      </c>
      <c r="AB748" s="411">
        <f t="shared" si="872"/>
        <v>0</v>
      </c>
      <c r="AC748" s="412">
        <f t="shared" si="873"/>
        <v>0</v>
      </c>
      <c r="AD748" s="410">
        <f t="shared" si="885"/>
        <v>0</v>
      </c>
      <c r="AE748" s="413">
        <f t="shared" si="879"/>
        <v>0</v>
      </c>
      <c r="AF748" s="411">
        <f t="shared" si="880"/>
        <v>0</v>
      </c>
      <c r="AG748" s="414">
        <f t="shared" si="867"/>
        <v>0</v>
      </c>
      <c r="AH748" s="412">
        <f t="shared" si="874"/>
        <v>0</v>
      </c>
      <c r="AI748" s="415">
        <f t="shared" si="884"/>
        <v>0</v>
      </c>
      <c r="AJ748" s="410">
        <f t="shared" si="884"/>
        <v>0</v>
      </c>
      <c r="AK748" s="410">
        <f t="shared" si="884"/>
        <v>-450000000</v>
      </c>
      <c r="AL748" s="411">
        <f t="shared" si="875"/>
        <v>0</v>
      </c>
      <c r="AM748" s="412">
        <f t="shared" si="876"/>
        <v>0</v>
      </c>
      <c r="AN748" s="410">
        <f t="shared" si="881"/>
        <v>0</v>
      </c>
      <c r="AO748" s="410">
        <f t="shared" si="882"/>
        <v>0</v>
      </c>
      <c r="AP748" s="410">
        <f t="shared" si="877"/>
        <v>0</v>
      </c>
      <c r="AQ748" s="414">
        <f t="shared" si="790"/>
        <v>0</v>
      </c>
      <c r="AR748" s="412">
        <f t="shared" si="878"/>
        <v>0</v>
      </c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 s="7"/>
      <c r="BH748" s="7"/>
      <c r="BI748" s="7"/>
      <c r="BJ748" s="7"/>
      <c r="BK748" s="7"/>
      <c r="BL748" s="7"/>
      <c r="BN748" s="74"/>
    </row>
    <row r="749" spans="1:66" s="16" customFormat="1" ht="12" customHeight="1" x14ac:dyDescent="0.25">
      <c r="A749" s="122">
        <v>22100923</v>
      </c>
      <c r="B749" s="87" t="str">
        <f t="shared" si="814"/>
        <v>22100923</v>
      </c>
      <c r="C749" s="74" t="s">
        <v>608</v>
      </c>
      <c r="D749" s="89" t="s">
        <v>1040</v>
      </c>
      <c r="E749" s="89"/>
      <c r="F749" s="74"/>
      <c r="G749" s="89"/>
      <c r="H749" s="75">
        <v>-250000000</v>
      </c>
      <c r="I749" s="75">
        <v>-250000000</v>
      </c>
      <c r="J749" s="75">
        <v>-250000000</v>
      </c>
      <c r="K749" s="75">
        <v>-250000000</v>
      </c>
      <c r="L749" s="75">
        <v>-250000000</v>
      </c>
      <c r="M749" s="75">
        <v>-250000000</v>
      </c>
      <c r="N749" s="75">
        <v>-250000000</v>
      </c>
      <c r="O749" s="75">
        <v>-250000000</v>
      </c>
      <c r="P749" s="75">
        <v>-250000000</v>
      </c>
      <c r="Q749" s="75">
        <v>-250000000</v>
      </c>
      <c r="R749" s="75">
        <v>-250000000</v>
      </c>
      <c r="S749" s="75">
        <v>-250000000</v>
      </c>
      <c r="T749" s="75">
        <v>-250000000</v>
      </c>
      <c r="U749" s="75"/>
      <c r="V749" s="75">
        <f t="shared" si="865"/>
        <v>-250000000</v>
      </c>
      <c r="W749" s="81"/>
      <c r="X749" s="80"/>
      <c r="Y749" s="92">
        <f t="shared" si="883"/>
        <v>0</v>
      </c>
      <c r="Z749" s="319">
        <f t="shared" si="883"/>
        <v>0</v>
      </c>
      <c r="AA749" s="319">
        <f t="shared" si="883"/>
        <v>-250000000</v>
      </c>
      <c r="AB749" s="320">
        <f t="shared" si="872"/>
        <v>0</v>
      </c>
      <c r="AC749" s="309">
        <f t="shared" si="873"/>
        <v>0</v>
      </c>
      <c r="AD749" s="319">
        <f t="shared" si="885"/>
        <v>0</v>
      </c>
      <c r="AE749" s="326">
        <f t="shared" si="879"/>
        <v>0</v>
      </c>
      <c r="AF749" s="320">
        <f t="shared" si="880"/>
        <v>0</v>
      </c>
      <c r="AG749" s="173">
        <f t="shared" si="867"/>
        <v>0</v>
      </c>
      <c r="AH749" s="309">
        <f t="shared" si="874"/>
        <v>0</v>
      </c>
      <c r="AI749" s="318">
        <f t="shared" si="884"/>
        <v>0</v>
      </c>
      <c r="AJ749" s="319">
        <f t="shared" si="884"/>
        <v>0</v>
      </c>
      <c r="AK749" s="319">
        <f t="shared" si="884"/>
        <v>-250000000</v>
      </c>
      <c r="AL749" s="320">
        <f t="shared" si="875"/>
        <v>0</v>
      </c>
      <c r="AM749" s="309">
        <f t="shared" si="876"/>
        <v>0</v>
      </c>
      <c r="AN749" s="319">
        <f t="shared" si="881"/>
        <v>0</v>
      </c>
      <c r="AO749" s="319">
        <f t="shared" si="882"/>
        <v>0</v>
      </c>
      <c r="AP749" s="319">
        <f t="shared" si="877"/>
        <v>0</v>
      </c>
      <c r="AQ749" s="173">
        <f t="shared" si="790"/>
        <v>0</v>
      </c>
      <c r="AR749" s="309">
        <f t="shared" si="878"/>
        <v>0</v>
      </c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 s="7"/>
      <c r="BH749" s="7"/>
      <c r="BI749" s="7"/>
      <c r="BJ749" s="7"/>
      <c r="BK749" s="7"/>
      <c r="BL749" s="7"/>
      <c r="BN749" s="74"/>
    </row>
    <row r="750" spans="1:66" s="16" customFormat="1" ht="12" customHeight="1" x14ac:dyDescent="0.25">
      <c r="A750" s="122">
        <v>22100933</v>
      </c>
      <c r="B750" s="87" t="str">
        <f t="shared" si="814"/>
        <v>22100933</v>
      </c>
      <c r="C750" s="74" t="s">
        <v>609</v>
      </c>
      <c r="D750" s="89" t="s">
        <v>1040</v>
      </c>
      <c r="E750" s="89"/>
      <c r="F750" s="74"/>
      <c r="G750" s="89"/>
      <c r="H750" s="75">
        <v>-45000000</v>
      </c>
      <c r="I750" s="75">
        <v>-45000000</v>
      </c>
      <c r="J750" s="75">
        <v>-45000000</v>
      </c>
      <c r="K750" s="75">
        <v>-45000000</v>
      </c>
      <c r="L750" s="75">
        <v>-45000000</v>
      </c>
      <c r="M750" s="75">
        <v>-45000000</v>
      </c>
      <c r="N750" s="75">
        <v>-45000000</v>
      </c>
      <c r="O750" s="75">
        <v>-45000000</v>
      </c>
      <c r="P750" s="75">
        <v>-45000000</v>
      </c>
      <c r="Q750" s="75">
        <v>-45000000</v>
      </c>
      <c r="R750" s="75">
        <v>-45000000</v>
      </c>
      <c r="S750" s="75">
        <v>-45000000</v>
      </c>
      <c r="T750" s="75">
        <v>-45000000</v>
      </c>
      <c r="U750" s="75"/>
      <c r="V750" s="75">
        <f t="shared" si="865"/>
        <v>-45000000</v>
      </c>
      <c r="W750" s="81"/>
      <c r="X750" s="80"/>
      <c r="Y750" s="92">
        <f t="shared" si="883"/>
        <v>0</v>
      </c>
      <c r="Z750" s="319">
        <f t="shared" si="883"/>
        <v>0</v>
      </c>
      <c r="AA750" s="319">
        <f t="shared" si="883"/>
        <v>-45000000</v>
      </c>
      <c r="AB750" s="320">
        <f t="shared" si="872"/>
        <v>0</v>
      </c>
      <c r="AC750" s="309">
        <f t="shared" si="873"/>
        <v>0</v>
      </c>
      <c r="AD750" s="319">
        <f t="shared" si="885"/>
        <v>0</v>
      </c>
      <c r="AE750" s="326">
        <f t="shared" si="879"/>
        <v>0</v>
      </c>
      <c r="AF750" s="320">
        <f t="shared" si="880"/>
        <v>0</v>
      </c>
      <c r="AG750" s="173">
        <f t="shared" si="867"/>
        <v>0</v>
      </c>
      <c r="AH750" s="309">
        <f t="shared" si="874"/>
        <v>0</v>
      </c>
      <c r="AI750" s="318">
        <f t="shared" si="884"/>
        <v>0</v>
      </c>
      <c r="AJ750" s="319">
        <f t="shared" si="884"/>
        <v>0</v>
      </c>
      <c r="AK750" s="319">
        <f t="shared" si="884"/>
        <v>-45000000</v>
      </c>
      <c r="AL750" s="320">
        <f t="shared" si="875"/>
        <v>0</v>
      </c>
      <c r="AM750" s="309">
        <f t="shared" si="876"/>
        <v>0</v>
      </c>
      <c r="AN750" s="319">
        <f t="shared" si="881"/>
        <v>0</v>
      </c>
      <c r="AO750" s="319">
        <f t="shared" si="882"/>
        <v>0</v>
      </c>
      <c r="AP750" s="319">
        <f t="shared" si="877"/>
        <v>0</v>
      </c>
      <c r="AQ750" s="173">
        <f t="shared" si="790"/>
        <v>0</v>
      </c>
      <c r="AR750" s="309">
        <f t="shared" si="878"/>
        <v>0</v>
      </c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 s="7"/>
      <c r="BH750" s="7"/>
      <c r="BI750" s="7"/>
      <c r="BJ750" s="7"/>
      <c r="BK750" s="7"/>
      <c r="BL750" s="7"/>
      <c r="BN750" s="74"/>
    </row>
    <row r="751" spans="1:66" s="16" customFormat="1" ht="12" customHeight="1" x14ac:dyDescent="0.25">
      <c r="A751" s="123">
        <v>22101023</v>
      </c>
      <c r="B751" s="142" t="str">
        <f t="shared" si="814"/>
        <v>22101023</v>
      </c>
      <c r="C751" s="101" t="s">
        <v>278</v>
      </c>
      <c r="D751" s="89" t="s">
        <v>1040</v>
      </c>
      <c r="E751" s="89"/>
      <c r="F751" s="101"/>
      <c r="G751" s="89"/>
      <c r="H751" s="75">
        <v>-250000000</v>
      </c>
      <c r="I751" s="75">
        <v>-250000000</v>
      </c>
      <c r="J751" s="75">
        <v>-250000000</v>
      </c>
      <c r="K751" s="75">
        <v>-250000000</v>
      </c>
      <c r="L751" s="75">
        <v>-250000000</v>
      </c>
      <c r="M751" s="75">
        <v>-250000000</v>
      </c>
      <c r="N751" s="75">
        <v>-250000000</v>
      </c>
      <c r="O751" s="75">
        <v>-250000000</v>
      </c>
      <c r="P751" s="75">
        <v>-250000000</v>
      </c>
      <c r="Q751" s="75">
        <v>-250000000</v>
      </c>
      <c r="R751" s="75">
        <v>-250000000</v>
      </c>
      <c r="S751" s="75">
        <v>-250000000</v>
      </c>
      <c r="T751" s="75">
        <v>-250000000</v>
      </c>
      <c r="U751" s="75"/>
      <c r="V751" s="75">
        <f t="shared" si="865"/>
        <v>-250000000</v>
      </c>
      <c r="W751" s="81"/>
      <c r="X751" s="80"/>
      <c r="Y751" s="92">
        <f t="shared" si="883"/>
        <v>0</v>
      </c>
      <c r="Z751" s="319">
        <f t="shared" si="883"/>
        <v>0</v>
      </c>
      <c r="AA751" s="319">
        <f t="shared" si="883"/>
        <v>-250000000</v>
      </c>
      <c r="AB751" s="320">
        <f t="shared" si="872"/>
        <v>0</v>
      </c>
      <c r="AC751" s="309">
        <f t="shared" si="873"/>
        <v>0</v>
      </c>
      <c r="AD751" s="319">
        <f t="shared" si="885"/>
        <v>0</v>
      </c>
      <c r="AE751" s="326">
        <f t="shared" si="879"/>
        <v>0</v>
      </c>
      <c r="AF751" s="320">
        <f t="shared" si="880"/>
        <v>0</v>
      </c>
      <c r="AG751" s="173">
        <f t="shared" si="867"/>
        <v>0</v>
      </c>
      <c r="AH751" s="309">
        <f t="shared" si="874"/>
        <v>0</v>
      </c>
      <c r="AI751" s="318">
        <f t="shared" si="884"/>
        <v>0</v>
      </c>
      <c r="AJ751" s="319">
        <f t="shared" si="884"/>
        <v>0</v>
      </c>
      <c r="AK751" s="319">
        <f t="shared" si="884"/>
        <v>-250000000</v>
      </c>
      <c r="AL751" s="320">
        <f t="shared" si="875"/>
        <v>0</v>
      </c>
      <c r="AM751" s="309">
        <f t="shared" si="876"/>
        <v>0</v>
      </c>
      <c r="AN751" s="319">
        <f t="shared" si="881"/>
        <v>0</v>
      </c>
      <c r="AO751" s="319">
        <f t="shared" si="882"/>
        <v>0</v>
      </c>
      <c r="AP751" s="319">
        <f t="shared" si="877"/>
        <v>0</v>
      </c>
      <c r="AQ751" s="173">
        <f t="shared" si="790"/>
        <v>0</v>
      </c>
      <c r="AR751" s="309">
        <f t="shared" si="878"/>
        <v>0</v>
      </c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 s="7"/>
      <c r="BH751" s="7"/>
      <c r="BI751" s="7"/>
      <c r="BJ751" s="7"/>
      <c r="BK751" s="7"/>
      <c r="BL751" s="7"/>
      <c r="BN751" s="74"/>
    </row>
    <row r="752" spans="1:66" s="16" customFormat="1" ht="12" customHeight="1" x14ac:dyDescent="0.25">
      <c r="A752" s="123">
        <v>22101033</v>
      </c>
      <c r="B752" s="142" t="str">
        <f t="shared" si="814"/>
        <v>22101033</v>
      </c>
      <c r="C752" s="101" t="s">
        <v>128</v>
      </c>
      <c r="D752" s="89" t="s">
        <v>1040</v>
      </c>
      <c r="E752" s="89"/>
      <c r="F752" s="101"/>
      <c r="G752" s="89"/>
      <c r="H752" s="75">
        <v>-300000000</v>
      </c>
      <c r="I752" s="75">
        <v>-300000000</v>
      </c>
      <c r="J752" s="75">
        <v>-300000000</v>
      </c>
      <c r="K752" s="75">
        <v>-300000000</v>
      </c>
      <c r="L752" s="75">
        <v>-300000000</v>
      </c>
      <c r="M752" s="75">
        <v>-300000000</v>
      </c>
      <c r="N752" s="75">
        <v>-300000000</v>
      </c>
      <c r="O752" s="75">
        <v>-300000000</v>
      </c>
      <c r="P752" s="75">
        <v>-300000000</v>
      </c>
      <c r="Q752" s="75">
        <v>-300000000</v>
      </c>
      <c r="R752" s="75">
        <v>-300000000</v>
      </c>
      <c r="S752" s="75">
        <v>-300000000</v>
      </c>
      <c r="T752" s="75">
        <v>-300000000</v>
      </c>
      <c r="U752" s="75"/>
      <c r="V752" s="75">
        <f t="shared" si="865"/>
        <v>-300000000</v>
      </c>
      <c r="W752" s="81"/>
      <c r="X752" s="80"/>
      <c r="Y752" s="92">
        <f t="shared" si="883"/>
        <v>0</v>
      </c>
      <c r="Z752" s="319">
        <f t="shared" si="883"/>
        <v>0</v>
      </c>
      <c r="AA752" s="319">
        <f t="shared" si="883"/>
        <v>-300000000</v>
      </c>
      <c r="AB752" s="320">
        <f t="shared" si="872"/>
        <v>0</v>
      </c>
      <c r="AC752" s="309">
        <f t="shared" si="873"/>
        <v>0</v>
      </c>
      <c r="AD752" s="319">
        <f t="shared" si="885"/>
        <v>0</v>
      </c>
      <c r="AE752" s="326">
        <f t="shared" si="879"/>
        <v>0</v>
      </c>
      <c r="AF752" s="320">
        <f t="shared" si="880"/>
        <v>0</v>
      </c>
      <c r="AG752" s="173">
        <f t="shared" si="867"/>
        <v>0</v>
      </c>
      <c r="AH752" s="309">
        <f t="shared" si="874"/>
        <v>0</v>
      </c>
      <c r="AI752" s="318">
        <f t="shared" si="884"/>
        <v>0</v>
      </c>
      <c r="AJ752" s="319">
        <f t="shared" si="884"/>
        <v>0</v>
      </c>
      <c r="AK752" s="319">
        <f t="shared" si="884"/>
        <v>-300000000</v>
      </c>
      <c r="AL752" s="320">
        <f t="shared" si="875"/>
        <v>0</v>
      </c>
      <c r="AM752" s="309">
        <f t="shared" si="876"/>
        <v>0</v>
      </c>
      <c r="AN752" s="319">
        <f t="shared" si="881"/>
        <v>0</v>
      </c>
      <c r="AO752" s="319">
        <f t="shared" si="882"/>
        <v>0</v>
      </c>
      <c r="AP752" s="319">
        <f t="shared" si="877"/>
        <v>0</v>
      </c>
      <c r="AQ752" s="173">
        <f t="shared" si="790"/>
        <v>0</v>
      </c>
      <c r="AR752" s="309">
        <f t="shared" si="878"/>
        <v>0</v>
      </c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 s="7"/>
      <c r="BH752" s="7"/>
      <c r="BI752" s="7"/>
      <c r="BJ752" s="7"/>
      <c r="BK752" s="7"/>
      <c r="BL752" s="7"/>
      <c r="BN752" s="74"/>
    </row>
    <row r="753" spans="1:66" s="16" customFormat="1" ht="12" customHeight="1" x14ac:dyDescent="0.25">
      <c r="A753" s="122">
        <v>22101113</v>
      </c>
      <c r="B753" s="87" t="str">
        <f t="shared" si="814"/>
        <v>22101113</v>
      </c>
      <c r="C753" s="74" t="s">
        <v>427</v>
      </c>
      <c r="D753" s="89" t="s">
        <v>1040</v>
      </c>
      <c r="E753" s="89"/>
      <c r="F753" s="74"/>
      <c r="G753" s="89"/>
      <c r="H753" s="75">
        <v>-350000000</v>
      </c>
      <c r="I753" s="75">
        <v>-350000000</v>
      </c>
      <c r="J753" s="75">
        <v>-350000000</v>
      </c>
      <c r="K753" s="75">
        <v>-350000000</v>
      </c>
      <c r="L753" s="75">
        <v>-350000000</v>
      </c>
      <c r="M753" s="75">
        <v>-350000000</v>
      </c>
      <c r="N753" s="75">
        <v>-350000000</v>
      </c>
      <c r="O753" s="75">
        <v>-350000000</v>
      </c>
      <c r="P753" s="75">
        <v>-350000000</v>
      </c>
      <c r="Q753" s="75">
        <v>-350000000</v>
      </c>
      <c r="R753" s="75">
        <v>-350000000</v>
      </c>
      <c r="S753" s="75">
        <v>-350000000</v>
      </c>
      <c r="T753" s="75">
        <v>-350000000</v>
      </c>
      <c r="U753" s="75"/>
      <c r="V753" s="75">
        <f t="shared" si="865"/>
        <v>-350000000</v>
      </c>
      <c r="W753" s="81"/>
      <c r="X753" s="80"/>
      <c r="Y753" s="92">
        <f t="shared" si="883"/>
        <v>0</v>
      </c>
      <c r="Z753" s="319">
        <f t="shared" si="883"/>
        <v>0</v>
      </c>
      <c r="AA753" s="319">
        <f t="shared" si="883"/>
        <v>-350000000</v>
      </c>
      <c r="AB753" s="320">
        <f t="shared" si="872"/>
        <v>0</v>
      </c>
      <c r="AC753" s="309">
        <f t="shared" si="873"/>
        <v>0</v>
      </c>
      <c r="AD753" s="319">
        <f t="shared" si="885"/>
        <v>0</v>
      </c>
      <c r="AE753" s="326">
        <f t="shared" si="879"/>
        <v>0</v>
      </c>
      <c r="AF753" s="320">
        <f t="shared" si="880"/>
        <v>0</v>
      </c>
      <c r="AG753" s="173">
        <f t="shared" si="867"/>
        <v>0</v>
      </c>
      <c r="AH753" s="309">
        <f t="shared" si="874"/>
        <v>0</v>
      </c>
      <c r="AI753" s="318">
        <f t="shared" si="884"/>
        <v>0</v>
      </c>
      <c r="AJ753" s="319">
        <f t="shared" si="884"/>
        <v>0</v>
      </c>
      <c r="AK753" s="319">
        <f t="shared" si="884"/>
        <v>-350000000</v>
      </c>
      <c r="AL753" s="320">
        <f t="shared" si="875"/>
        <v>0</v>
      </c>
      <c r="AM753" s="309">
        <f t="shared" si="876"/>
        <v>0</v>
      </c>
      <c r="AN753" s="319">
        <f t="shared" si="881"/>
        <v>0</v>
      </c>
      <c r="AO753" s="319">
        <f t="shared" si="882"/>
        <v>0</v>
      </c>
      <c r="AP753" s="319">
        <f t="shared" si="877"/>
        <v>0</v>
      </c>
      <c r="AQ753" s="173">
        <f t="shared" ref="AQ753:AQ819" si="886">SUM(AN753:AP753)</f>
        <v>0</v>
      </c>
      <c r="AR753" s="309">
        <f t="shared" si="878"/>
        <v>0</v>
      </c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 s="7"/>
      <c r="BH753" s="7"/>
      <c r="BI753" s="7"/>
      <c r="BJ753" s="7"/>
      <c r="BK753" s="7"/>
      <c r="BL753" s="7"/>
      <c r="BN753" s="74"/>
    </row>
    <row r="754" spans="1:66" s="16" customFormat="1" ht="12" customHeight="1" x14ac:dyDescent="0.25">
      <c r="A754" s="122">
        <v>22101123</v>
      </c>
      <c r="B754" s="87" t="str">
        <f t="shared" si="814"/>
        <v>22101123</v>
      </c>
      <c r="C754" s="74" t="s">
        <v>966</v>
      </c>
      <c r="D754" s="89" t="s">
        <v>1040</v>
      </c>
      <c r="E754" s="89"/>
      <c r="F754" s="74"/>
      <c r="G754" s="89"/>
      <c r="H754" s="75">
        <v>-325000000</v>
      </c>
      <c r="I754" s="75">
        <v>-325000000</v>
      </c>
      <c r="J754" s="75">
        <v>-325000000</v>
      </c>
      <c r="K754" s="75">
        <v>-325000000</v>
      </c>
      <c r="L754" s="75">
        <v>-325000000</v>
      </c>
      <c r="M754" s="75">
        <v>-325000000</v>
      </c>
      <c r="N754" s="75">
        <v>-325000000</v>
      </c>
      <c r="O754" s="75">
        <v>-325000000</v>
      </c>
      <c r="P754" s="75">
        <v>-325000000</v>
      </c>
      <c r="Q754" s="75">
        <v>-325000000</v>
      </c>
      <c r="R754" s="75">
        <v>-325000000</v>
      </c>
      <c r="S754" s="75">
        <v>-325000000</v>
      </c>
      <c r="T754" s="75">
        <v>-325000000</v>
      </c>
      <c r="U754" s="75"/>
      <c r="V754" s="75">
        <f t="shared" si="865"/>
        <v>-325000000</v>
      </c>
      <c r="W754" s="81"/>
      <c r="X754" s="80"/>
      <c r="Y754" s="92">
        <f t="shared" si="883"/>
        <v>0</v>
      </c>
      <c r="Z754" s="319">
        <f t="shared" si="883"/>
        <v>0</v>
      </c>
      <c r="AA754" s="319">
        <f t="shared" si="883"/>
        <v>-325000000</v>
      </c>
      <c r="AB754" s="320">
        <f t="shared" si="872"/>
        <v>0</v>
      </c>
      <c r="AC754" s="309">
        <f t="shared" si="873"/>
        <v>0</v>
      </c>
      <c r="AD754" s="319">
        <f t="shared" si="885"/>
        <v>0</v>
      </c>
      <c r="AE754" s="326">
        <f t="shared" si="879"/>
        <v>0</v>
      </c>
      <c r="AF754" s="320">
        <f t="shared" si="880"/>
        <v>0</v>
      </c>
      <c r="AG754" s="173">
        <f t="shared" si="867"/>
        <v>0</v>
      </c>
      <c r="AH754" s="309">
        <f t="shared" si="874"/>
        <v>0</v>
      </c>
      <c r="AI754" s="318">
        <f t="shared" si="884"/>
        <v>0</v>
      </c>
      <c r="AJ754" s="319">
        <f t="shared" si="884"/>
        <v>0</v>
      </c>
      <c r="AK754" s="319">
        <f t="shared" si="884"/>
        <v>-325000000</v>
      </c>
      <c r="AL754" s="320">
        <f t="shared" si="875"/>
        <v>0</v>
      </c>
      <c r="AM754" s="309">
        <f t="shared" si="876"/>
        <v>0</v>
      </c>
      <c r="AN754" s="319">
        <f t="shared" si="881"/>
        <v>0</v>
      </c>
      <c r="AO754" s="319">
        <f t="shared" si="882"/>
        <v>0</v>
      </c>
      <c r="AP754" s="319">
        <f t="shared" si="877"/>
        <v>0</v>
      </c>
      <c r="AQ754" s="173">
        <f t="shared" si="886"/>
        <v>0</v>
      </c>
      <c r="AR754" s="309">
        <f t="shared" si="878"/>
        <v>0</v>
      </c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 s="7"/>
      <c r="BH754" s="7"/>
      <c r="BI754" s="7"/>
      <c r="BJ754" s="7"/>
      <c r="BK754" s="7"/>
      <c r="BL754" s="7"/>
      <c r="BN754" s="74"/>
    </row>
    <row r="755" spans="1:66" s="16" customFormat="1" ht="12" customHeight="1" x14ac:dyDescent="0.25">
      <c r="A755" s="122">
        <v>22101133</v>
      </c>
      <c r="B755" s="87" t="str">
        <f t="shared" si="814"/>
        <v>22101133</v>
      </c>
      <c r="C755" s="74" t="s">
        <v>556</v>
      </c>
      <c r="D755" s="89" t="s">
        <v>1040</v>
      </c>
      <c r="E755" s="89"/>
      <c r="F755" s="74"/>
      <c r="G755" s="89"/>
      <c r="H755" s="75">
        <v>-250000000</v>
      </c>
      <c r="I755" s="75">
        <v>-250000000</v>
      </c>
      <c r="J755" s="75">
        <v>-250000000</v>
      </c>
      <c r="K755" s="75">
        <v>-250000000</v>
      </c>
      <c r="L755" s="75">
        <v>-250000000</v>
      </c>
      <c r="M755" s="75">
        <v>-250000000</v>
      </c>
      <c r="N755" s="75">
        <v>-250000000</v>
      </c>
      <c r="O755" s="75">
        <v>-250000000</v>
      </c>
      <c r="P755" s="75">
        <v>-250000000</v>
      </c>
      <c r="Q755" s="75">
        <v>-250000000</v>
      </c>
      <c r="R755" s="75">
        <v>-250000000</v>
      </c>
      <c r="S755" s="75">
        <v>-250000000</v>
      </c>
      <c r="T755" s="75">
        <v>-250000000</v>
      </c>
      <c r="U755" s="75"/>
      <c r="V755" s="75">
        <f t="shared" si="865"/>
        <v>-250000000</v>
      </c>
      <c r="W755" s="81"/>
      <c r="X755" s="80"/>
      <c r="Y755" s="92">
        <f t="shared" si="883"/>
        <v>0</v>
      </c>
      <c r="Z755" s="319">
        <f t="shared" si="883"/>
        <v>0</v>
      </c>
      <c r="AA755" s="319">
        <f t="shared" si="883"/>
        <v>-250000000</v>
      </c>
      <c r="AB755" s="320">
        <f t="shared" si="872"/>
        <v>0</v>
      </c>
      <c r="AC755" s="309">
        <f t="shared" si="873"/>
        <v>0</v>
      </c>
      <c r="AD755" s="319">
        <f t="shared" si="885"/>
        <v>0</v>
      </c>
      <c r="AE755" s="326">
        <f t="shared" si="879"/>
        <v>0</v>
      </c>
      <c r="AF755" s="320">
        <f t="shared" si="880"/>
        <v>0</v>
      </c>
      <c r="AG755" s="173">
        <f t="shared" si="867"/>
        <v>0</v>
      </c>
      <c r="AH755" s="309">
        <f t="shared" si="874"/>
        <v>0</v>
      </c>
      <c r="AI755" s="318">
        <f t="shared" si="884"/>
        <v>0</v>
      </c>
      <c r="AJ755" s="319">
        <f t="shared" si="884"/>
        <v>0</v>
      </c>
      <c r="AK755" s="319">
        <f t="shared" si="884"/>
        <v>-250000000</v>
      </c>
      <c r="AL755" s="320">
        <f t="shared" si="875"/>
        <v>0</v>
      </c>
      <c r="AM755" s="309">
        <f t="shared" si="876"/>
        <v>0</v>
      </c>
      <c r="AN755" s="319">
        <f t="shared" si="881"/>
        <v>0</v>
      </c>
      <c r="AO755" s="319">
        <f t="shared" si="882"/>
        <v>0</v>
      </c>
      <c r="AP755" s="319">
        <f t="shared" si="877"/>
        <v>0</v>
      </c>
      <c r="AQ755" s="173">
        <f t="shared" si="886"/>
        <v>0</v>
      </c>
      <c r="AR755" s="309">
        <f t="shared" si="878"/>
        <v>0</v>
      </c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 s="7"/>
      <c r="BH755" s="7"/>
      <c r="BI755" s="7"/>
      <c r="BJ755" s="7"/>
      <c r="BK755" s="7"/>
      <c r="BL755" s="7"/>
      <c r="BN755" s="74"/>
    </row>
    <row r="756" spans="1:66" s="16" customFormat="1" ht="12" customHeight="1" x14ac:dyDescent="0.25">
      <c r="A756" s="122">
        <v>22101143</v>
      </c>
      <c r="B756" s="87" t="str">
        <f t="shared" si="814"/>
        <v>22101143</v>
      </c>
      <c r="C756" s="74" t="s">
        <v>967</v>
      </c>
      <c r="D756" s="89" t="s">
        <v>1040</v>
      </c>
      <c r="E756" s="89"/>
      <c r="F756" s="74"/>
      <c r="G756" s="89"/>
      <c r="H756" s="75">
        <v>-300000000</v>
      </c>
      <c r="I756" s="75">
        <v>-300000000</v>
      </c>
      <c r="J756" s="75">
        <v>-300000000</v>
      </c>
      <c r="K756" s="75">
        <v>-300000000</v>
      </c>
      <c r="L756" s="75">
        <v>-300000000</v>
      </c>
      <c r="M756" s="75">
        <v>-300000000</v>
      </c>
      <c r="N756" s="75">
        <v>-300000000</v>
      </c>
      <c r="O756" s="75">
        <v>-300000000</v>
      </c>
      <c r="P756" s="75">
        <v>-300000000</v>
      </c>
      <c r="Q756" s="75">
        <v>-300000000</v>
      </c>
      <c r="R756" s="75">
        <v>-300000000</v>
      </c>
      <c r="S756" s="75">
        <v>-300000000</v>
      </c>
      <c r="T756" s="75">
        <v>-300000000</v>
      </c>
      <c r="U756" s="75"/>
      <c r="V756" s="75">
        <f t="shared" si="865"/>
        <v>-300000000</v>
      </c>
      <c r="W756" s="81"/>
      <c r="X756" s="80"/>
      <c r="Y756" s="92">
        <f t="shared" si="883"/>
        <v>0</v>
      </c>
      <c r="Z756" s="319">
        <f t="shared" si="883"/>
        <v>0</v>
      </c>
      <c r="AA756" s="319">
        <f t="shared" si="883"/>
        <v>-300000000</v>
      </c>
      <c r="AB756" s="320">
        <f t="shared" si="872"/>
        <v>0</v>
      </c>
      <c r="AC756" s="309">
        <f t="shared" si="873"/>
        <v>0</v>
      </c>
      <c r="AD756" s="319">
        <f t="shared" si="885"/>
        <v>0</v>
      </c>
      <c r="AE756" s="326">
        <f t="shared" si="879"/>
        <v>0</v>
      </c>
      <c r="AF756" s="320">
        <f t="shared" si="880"/>
        <v>0</v>
      </c>
      <c r="AG756" s="173">
        <f t="shared" si="867"/>
        <v>0</v>
      </c>
      <c r="AH756" s="309">
        <f t="shared" si="874"/>
        <v>0</v>
      </c>
      <c r="AI756" s="318">
        <f t="shared" si="884"/>
        <v>0</v>
      </c>
      <c r="AJ756" s="319">
        <f t="shared" si="884"/>
        <v>0</v>
      </c>
      <c r="AK756" s="319">
        <f t="shared" si="884"/>
        <v>-300000000</v>
      </c>
      <c r="AL756" s="320">
        <f t="shared" si="875"/>
        <v>0</v>
      </c>
      <c r="AM756" s="309">
        <f t="shared" si="876"/>
        <v>0</v>
      </c>
      <c r="AN756" s="319">
        <f t="shared" si="881"/>
        <v>0</v>
      </c>
      <c r="AO756" s="319">
        <f t="shared" si="882"/>
        <v>0</v>
      </c>
      <c r="AP756" s="319">
        <f t="shared" si="877"/>
        <v>0</v>
      </c>
      <c r="AQ756" s="173">
        <f t="shared" si="886"/>
        <v>0</v>
      </c>
      <c r="AR756" s="309">
        <f t="shared" si="878"/>
        <v>0</v>
      </c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 s="7"/>
      <c r="BH756" s="7"/>
      <c r="BI756" s="7"/>
      <c r="BJ756" s="7"/>
      <c r="BK756" s="7"/>
      <c r="BL756" s="7"/>
      <c r="BN756" s="74"/>
    </row>
    <row r="757" spans="1:66" s="16" customFormat="1" ht="12" customHeight="1" x14ac:dyDescent="0.25">
      <c r="A757" s="128">
        <v>22600003</v>
      </c>
      <c r="B757" s="378" t="str">
        <f t="shared" si="814"/>
        <v>22600003</v>
      </c>
      <c r="C757" s="94" t="s">
        <v>1085</v>
      </c>
      <c r="D757" s="89" t="s">
        <v>1040</v>
      </c>
      <c r="E757" s="89"/>
      <c r="F757" s="139">
        <v>43252</v>
      </c>
      <c r="G757" s="89"/>
      <c r="H757" s="75">
        <v>4892708.41</v>
      </c>
      <c r="I757" s="75">
        <v>4878125.08</v>
      </c>
      <c r="J757" s="75">
        <v>4863541.75</v>
      </c>
      <c r="K757" s="75">
        <v>4848958.42</v>
      </c>
      <c r="L757" s="75">
        <v>4834375.09</v>
      </c>
      <c r="M757" s="75">
        <v>4819791.76</v>
      </c>
      <c r="N757" s="75">
        <v>4805208.43</v>
      </c>
      <c r="O757" s="75">
        <v>4790625.0999999996</v>
      </c>
      <c r="P757" s="75">
        <v>4776041.7699999996</v>
      </c>
      <c r="Q757" s="75">
        <v>4761458.4400000004</v>
      </c>
      <c r="R757" s="75">
        <v>4746875.1100000003</v>
      </c>
      <c r="S757" s="75">
        <v>4732291.78</v>
      </c>
      <c r="T757" s="75">
        <v>4717708.45</v>
      </c>
      <c r="U757" s="75"/>
      <c r="V757" s="75">
        <f t="shared" si="865"/>
        <v>4805208.4300000006</v>
      </c>
      <c r="W757" s="81"/>
      <c r="X757" s="335"/>
      <c r="Y757" s="92">
        <f t="shared" si="883"/>
        <v>0</v>
      </c>
      <c r="Z757" s="319">
        <f t="shared" si="883"/>
        <v>0</v>
      </c>
      <c r="AA757" s="319">
        <f t="shared" si="883"/>
        <v>4717708.45</v>
      </c>
      <c r="AB757" s="320">
        <f t="shared" si="872"/>
        <v>0</v>
      </c>
      <c r="AC757" s="309">
        <f t="shared" si="873"/>
        <v>0</v>
      </c>
      <c r="AD757" s="319">
        <f t="shared" si="885"/>
        <v>0</v>
      </c>
      <c r="AE757" s="326">
        <f t="shared" si="879"/>
        <v>0</v>
      </c>
      <c r="AF757" s="320">
        <f t="shared" si="880"/>
        <v>0</v>
      </c>
      <c r="AG757" s="173">
        <f t="shared" si="867"/>
        <v>0</v>
      </c>
      <c r="AH757" s="309">
        <f t="shared" si="874"/>
        <v>0</v>
      </c>
      <c r="AI757" s="318">
        <f t="shared" si="884"/>
        <v>0</v>
      </c>
      <c r="AJ757" s="319">
        <f t="shared" si="884"/>
        <v>0</v>
      </c>
      <c r="AK757" s="319">
        <f t="shared" si="884"/>
        <v>4805208.4300000006</v>
      </c>
      <c r="AL757" s="320">
        <f t="shared" si="875"/>
        <v>0</v>
      </c>
      <c r="AM757" s="309">
        <f t="shared" si="876"/>
        <v>0</v>
      </c>
      <c r="AN757" s="319">
        <f t="shared" si="881"/>
        <v>0</v>
      </c>
      <c r="AO757" s="319">
        <f t="shared" si="882"/>
        <v>0</v>
      </c>
      <c r="AP757" s="319">
        <f t="shared" si="877"/>
        <v>0</v>
      </c>
      <c r="AQ757" s="173">
        <f t="shared" si="886"/>
        <v>0</v>
      </c>
      <c r="AR757" s="309">
        <f t="shared" si="878"/>
        <v>0</v>
      </c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 s="7"/>
      <c r="BH757" s="7"/>
      <c r="BI757" s="7"/>
      <c r="BJ757" s="7"/>
      <c r="BK757" s="7"/>
      <c r="BL757" s="7"/>
      <c r="BN757" s="74"/>
    </row>
    <row r="758" spans="1:66" s="16" customFormat="1" ht="12" customHeight="1" x14ac:dyDescent="0.25">
      <c r="A758" s="122">
        <v>22600083</v>
      </c>
      <c r="B758" s="87" t="str">
        <f t="shared" si="814"/>
        <v>22600083</v>
      </c>
      <c r="C758" s="74" t="s">
        <v>574</v>
      </c>
      <c r="D758" s="89" t="s">
        <v>1040</v>
      </c>
      <c r="E758" s="89"/>
      <c r="F758" s="74"/>
      <c r="G758" s="89"/>
      <c r="H758" s="75">
        <v>10377.42</v>
      </c>
      <c r="I758" s="75">
        <v>10335.57</v>
      </c>
      <c r="J758" s="75">
        <v>10293.719999999999</v>
      </c>
      <c r="K758" s="75">
        <v>10251.870000000001</v>
      </c>
      <c r="L758" s="75">
        <v>10210.02</v>
      </c>
      <c r="M758" s="75">
        <v>10168.17</v>
      </c>
      <c r="N758" s="75">
        <v>10126.32</v>
      </c>
      <c r="O758" s="75">
        <v>10084.469999999999</v>
      </c>
      <c r="P758" s="75">
        <v>10042.620000000001</v>
      </c>
      <c r="Q758" s="75">
        <v>10000.77</v>
      </c>
      <c r="R758" s="75">
        <v>9958.92</v>
      </c>
      <c r="S758" s="75">
        <v>9917.07</v>
      </c>
      <c r="T758" s="75">
        <v>9875.2199999999993</v>
      </c>
      <c r="U758" s="75"/>
      <c r="V758" s="75">
        <f t="shared" si="865"/>
        <v>10126.32</v>
      </c>
      <c r="W758" s="81"/>
      <c r="X758" s="80"/>
      <c r="Y758" s="92">
        <f t="shared" si="883"/>
        <v>0</v>
      </c>
      <c r="Z758" s="319">
        <f t="shared" si="883"/>
        <v>0</v>
      </c>
      <c r="AA758" s="319">
        <f t="shared" si="883"/>
        <v>9875.2199999999993</v>
      </c>
      <c r="AB758" s="320">
        <f t="shared" si="872"/>
        <v>0</v>
      </c>
      <c r="AC758" s="309">
        <f t="shared" si="873"/>
        <v>0</v>
      </c>
      <c r="AD758" s="319">
        <f t="shared" si="885"/>
        <v>0</v>
      </c>
      <c r="AE758" s="326">
        <f t="shared" si="879"/>
        <v>0</v>
      </c>
      <c r="AF758" s="320">
        <f t="shared" si="880"/>
        <v>0</v>
      </c>
      <c r="AG758" s="173">
        <f t="shared" si="867"/>
        <v>0</v>
      </c>
      <c r="AH758" s="309">
        <f t="shared" si="874"/>
        <v>0</v>
      </c>
      <c r="AI758" s="318">
        <f t="shared" si="884"/>
        <v>0</v>
      </c>
      <c r="AJ758" s="319">
        <f t="shared" si="884"/>
        <v>0</v>
      </c>
      <c r="AK758" s="319">
        <f t="shared" si="884"/>
        <v>10126.32</v>
      </c>
      <c r="AL758" s="320">
        <f t="shared" si="875"/>
        <v>0</v>
      </c>
      <c r="AM758" s="309">
        <f t="shared" si="876"/>
        <v>0</v>
      </c>
      <c r="AN758" s="319">
        <f t="shared" si="881"/>
        <v>0</v>
      </c>
      <c r="AO758" s="319">
        <f t="shared" si="882"/>
        <v>0</v>
      </c>
      <c r="AP758" s="319">
        <f t="shared" si="877"/>
        <v>0</v>
      </c>
      <c r="AQ758" s="173">
        <f t="shared" si="886"/>
        <v>0</v>
      </c>
      <c r="AR758" s="309">
        <f t="shared" si="878"/>
        <v>0</v>
      </c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 s="7"/>
      <c r="BH758" s="7"/>
      <c r="BI758" s="7"/>
      <c r="BJ758" s="7"/>
      <c r="BK758" s="7"/>
      <c r="BL758" s="7"/>
      <c r="BN758" s="74"/>
    </row>
    <row r="759" spans="1:66" s="16" customFormat="1" ht="12" customHeight="1" x14ac:dyDescent="0.25">
      <c r="A759" s="122">
        <v>22600093</v>
      </c>
      <c r="B759" s="87" t="str">
        <f t="shared" si="814"/>
        <v>22600093</v>
      </c>
      <c r="C759" s="94" t="s">
        <v>847</v>
      </c>
      <c r="D759" s="89" t="s">
        <v>1040</v>
      </c>
      <c r="E759" s="89"/>
      <c r="F759" s="94"/>
      <c r="G759" s="89"/>
      <c r="H759" s="75">
        <v>1587552.08</v>
      </c>
      <c r="I759" s="75">
        <v>1582239.58</v>
      </c>
      <c r="J759" s="75">
        <v>1576927.08</v>
      </c>
      <c r="K759" s="75">
        <v>1571614.58</v>
      </c>
      <c r="L759" s="75">
        <v>1566302.08</v>
      </c>
      <c r="M759" s="75">
        <v>1560989.58</v>
      </c>
      <c r="N759" s="75">
        <v>1555677.08</v>
      </c>
      <c r="O759" s="75">
        <v>1550364.58</v>
      </c>
      <c r="P759" s="75">
        <v>1545052.08</v>
      </c>
      <c r="Q759" s="75">
        <v>1539739.58</v>
      </c>
      <c r="R759" s="75">
        <v>1534427.08</v>
      </c>
      <c r="S759" s="75">
        <v>1529114.58</v>
      </c>
      <c r="T759" s="75">
        <v>1523802.08</v>
      </c>
      <c r="U759" s="75"/>
      <c r="V759" s="75">
        <f t="shared" si="865"/>
        <v>1555677.08</v>
      </c>
      <c r="W759" s="81"/>
      <c r="X759" s="80"/>
      <c r="Y759" s="92">
        <f t="shared" si="883"/>
        <v>0</v>
      </c>
      <c r="Z759" s="319">
        <f t="shared" si="883"/>
        <v>0</v>
      </c>
      <c r="AA759" s="319">
        <f t="shared" si="883"/>
        <v>1523802.08</v>
      </c>
      <c r="AB759" s="320">
        <f t="shared" si="872"/>
        <v>0</v>
      </c>
      <c r="AC759" s="309">
        <f t="shared" si="873"/>
        <v>0</v>
      </c>
      <c r="AD759" s="319">
        <f t="shared" si="885"/>
        <v>0</v>
      </c>
      <c r="AE759" s="326">
        <f t="shared" si="879"/>
        <v>0</v>
      </c>
      <c r="AF759" s="320">
        <f t="shared" si="880"/>
        <v>0</v>
      </c>
      <c r="AG759" s="173">
        <f t="shared" si="867"/>
        <v>0</v>
      </c>
      <c r="AH759" s="309">
        <f t="shared" si="874"/>
        <v>0</v>
      </c>
      <c r="AI759" s="318">
        <f t="shared" si="884"/>
        <v>0</v>
      </c>
      <c r="AJ759" s="319">
        <f t="shared" si="884"/>
        <v>0</v>
      </c>
      <c r="AK759" s="319">
        <f t="shared" si="884"/>
        <v>1555677.08</v>
      </c>
      <c r="AL759" s="320">
        <f t="shared" si="875"/>
        <v>0</v>
      </c>
      <c r="AM759" s="309">
        <f t="shared" si="876"/>
        <v>0</v>
      </c>
      <c r="AN759" s="319">
        <f t="shared" si="881"/>
        <v>0</v>
      </c>
      <c r="AO759" s="319">
        <f t="shared" si="882"/>
        <v>0</v>
      </c>
      <c r="AP759" s="319">
        <f t="shared" si="877"/>
        <v>0</v>
      </c>
      <c r="AQ759" s="173">
        <f t="shared" si="886"/>
        <v>0</v>
      </c>
      <c r="AR759" s="309">
        <f t="shared" si="878"/>
        <v>0</v>
      </c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 s="7"/>
      <c r="BH759" s="7"/>
      <c r="BI759" s="7"/>
      <c r="BJ759" s="7"/>
      <c r="BK759" s="7"/>
      <c r="BL759" s="7"/>
      <c r="BN759" s="74"/>
    </row>
    <row r="760" spans="1:66" s="16" customFormat="1" ht="12" customHeight="1" x14ac:dyDescent="0.25">
      <c r="A760" s="189">
        <v>22600103</v>
      </c>
      <c r="B760" s="184" t="str">
        <f t="shared" si="814"/>
        <v>22600103</v>
      </c>
      <c r="C760" s="205" t="s">
        <v>1193</v>
      </c>
      <c r="D760" s="179" t="s">
        <v>1040</v>
      </c>
      <c r="E760" s="179"/>
      <c r="F760" s="185">
        <v>43678</v>
      </c>
      <c r="G760" s="179"/>
      <c r="H760" s="181">
        <v>6639725</v>
      </c>
      <c r="I760" s="181">
        <v>6620700</v>
      </c>
      <c r="J760" s="181">
        <v>6601675</v>
      </c>
      <c r="K760" s="181">
        <v>6582650</v>
      </c>
      <c r="L760" s="181">
        <v>6563625</v>
      </c>
      <c r="M760" s="181">
        <v>6544600</v>
      </c>
      <c r="N760" s="181">
        <v>6525575</v>
      </c>
      <c r="O760" s="181">
        <v>6506550</v>
      </c>
      <c r="P760" s="181">
        <v>6487525</v>
      </c>
      <c r="Q760" s="181">
        <v>6468500</v>
      </c>
      <c r="R760" s="181">
        <v>6449475</v>
      </c>
      <c r="S760" s="181">
        <v>6430450</v>
      </c>
      <c r="T760" s="181">
        <v>6411425</v>
      </c>
      <c r="U760" s="181"/>
      <c r="V760" s="181">
        <f t="shared" si="865"/>
        <v>6525575</v>
      </c>
      <c r="W760" s="204"/>
      <c r="X760" s="226"/>
      <c r="Y760" s="409">
        <f t="shared" si="883"/>
        <v>0</v>
      </c>
      <c r="Z760" s="410">
        <f t="shared" si="883"/>
        <v>0</v>
      </c>
      <c r="AA760" s="410">
        <f t="shared" si="883"/>
        <v>6411425</v>
      </c>
      <c r="AB760" s="411">
        <f t="shared" si="872"/>
        <v>0</v>
      </c>
      <c r="AC760" s="412">
        <f t="shared" si="873"/>
        <v>0</v>
      </c>
      <c r="AD760" s="410">
        <f t="shared" si="885"/>
        <v>0</v>
      </c>
      <c r="AE760" s="413">
        <f t="shared" si="879"/>
        <v>0</v>
      </c>
      <c r="AF760" s="411">
        <f t="shared" si="880"/>
        <v>0</v>
      </c>
      <c r="AG760" s="414">
        <f t="shared" si="867"/>
        <v>0</v>
      </c>
      <c r="AH760" s="412">
        <f t="shared" si="874"/>
        <v>0</v>
      </c>
      <c r="AI760" s="415">
        <f t="shared" si="884"/>
        <v>0</v>
      </c>
      <c r="AJ760" s="410">
        <f t="shared" si="884"/>
        <v>0</v>
      </c>
      <c r="AK760" s="410">
        <f t="shared" si="884"/>
        <v>6525575</v>
      </c>
      <c r="AL760" s="411">
        <f t="shared" si="875"/>
        <v>0</v>
      </c>
      <c r="AM760" s="412">
        <f t="shared" si="876"/>
        <v>0</v>
      </c>
      <c r="AN760" s="410">
        <f t="shared" si="881"/>
        <v>0</v>
      </c>
      <c r="AO760" s="410">
        <f t="shared" si="882"/>
        <v>0</v>
      </c>
      <c r="AP760" s="410">
        <f t="shared" si="877"/>
        <v>0</v>
      </c>
      <c r="AQ760" s="414">
        <f t="shared" ref="AQ760" si="887">SUM(AN760:AP760)</f>
        <v>0</v>
      </c>
      <c r="AR760" s="412">
        <f t="shared" si="878"/>
        <v>0</v>
      </c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 s="7"/>
      <c r="BH760" s="7"/>
      <c r="BI760" s="7"/>
      <c r="BJ760" s="7"/>
      <c r="BK760" s="7"/>
      <c r="BL760" s="7"/>
      <c r="BN760" s="74"/>
    </row>
    <row r="761" spans="1:66" s="16" customFormat="1" ht="12" customHeight="1" x14ac:dyDescent="0.35">
      <c r="A761" s="189">
        <v>22700023</v>
      </c>
      <c r="B761" s="184" t="str">
        <f t="shared" si="814"/>
        <v>22700023</v>
      </c>
      <c r="C761" s="286" t="s">
        <v>1122</v>
      </c>
      <c r="D761" s="179" t="s">
        <v>158</v>
      </c>
      <c r="E761" s="179"/>
      <c r="F761" s="185">
        <v>43466</v>
      </c>
      <c r="G761" s="179"/>
      <c r="H761" s="181">
        <v>-519199.97</v>
      </c>
      <c r="I761" s="181">
        <v>-486251.06</v>
      </c>
      <c r="J761" s="181">
        <v>-453220.47</v>
      </c>
      <c r="K761" s="181">
        <v>-420107.91</v>
      </c>
      <c r="L761" s="181">
        <v>-386912.88</v>
      </c>
      <c r="M761" s="181">
        <v>-353635.26</v>
      </c>
      <c r="N761" s="181">
        <v>-320275.37</v>
      </c>
      <c r="O761" s="181">
        <v>-286832.68</v>
      </c>
      <c r="P761" s="181">
        <v>-253306.84</v>
      </c>
      <c r="Q761" s="181">
        <v>-228348.99</v>
      </c>
      <c r="R761" s="181">
        <v>-203329.29</v>
      </c>
      <c r="S761" s="181">
        <v>-178247.38</v>
      </c>
      <c r="T761" s="181">
        <v>-44512030.340000004</v>
      </c>
      <c r="U761" s="181"/>
      <c r="V761" s="181">
        <f t="shared" si="865"/>
        <v>-2173840.2737500002</v>
      </c>
      <c r="W761" s="204"/>
      <c r="X761" s="226"/>
      <c r="Y761" s="409">
        <f t="shared" si="883"/>
        <v>0</v>
      </c>
      <c r="Z761" s="410">
        <f t="shared" si="883"/>
        <v>0</v>
      </c>
      <c r="AA761" s="410">
        <f t="shared" si="883"/>
        <v>0</v>
      </c>
      <c r="AB761" s="411">
        <f t="shared" si="872"/>
        <v>-44512030.340000004</v>
      </c>
      <c r="AC761" s="412">
        <f t="shared" si="873"/>
        <v>0</v>
      </c>
      <c r="AD761" s="410">
        <f t="shared" si="885"/>
        <v>0</v>
      </c>
      <c r="AE761" s="413">
        <f t="shared" si="879"/>
        <v>0</v>
      </c>
      <c r="AF761" s="411">
        <f t="shared" si="880"/>
        <v>-44512030.340000004</v>
      </c>
      <c r="AG761" s="414">
        <f t="shared" si="867"/>
        <v>-44512030.340000004</v>
      </c>
      <c r="AH761" s="412">
        <f t="shared" si="874"/>
        <v>0</v>
      </c>
      <c r="AI761" s="415">
        <f t="shared" si="884"/>
        <v>0</v>
      </c>
      <c r="AJ761" s="410">
        <f t="shared" si="884"/>
        <v>0</v>
      </c>
      <c r="AK761" s="410">
        <f t="shared" si="884"/>
        <v>0</v>
      </c>
      <c r="AL761" s="411">
        <f t="shared" si="875"/>
        <v>-2173840.2737500002</v>
      </c>
      <c r="AM761" s="412">
        <f t="shared" si="876"/>
        <v>0</v>
      </c>
      <c r="AN761" s="410">
        <f t="shared" si="881"/>
        <v>0</v>
      </c>
      <c r="AO761" s="410">
        <f t="shared" si="882"/>
        <v>0</v>
      </c>
      <c r="AP761" s="410">
        <f t="shared" si="877"/>
        <v>-2173840.2737500002</v>
      </c>
      <c r="AQ761" s="414">
        <f t="shared" ref="AQ761" si="888">SUM(AN761:AP761)</f>
        <v>-2173840.2737500002</v>
      </c>
      <c r="AR761" s="412">
        <f t="shared" si="878"/>
        <v>0</v>
      </c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 s="7"/>
      <c r="BH761" s="7"/>
      <c r="BI761" s="7"/>
      <c r="BJ761" s="7"/>
      <c r="BK761" s="7"/>
      <c r="BL761" s="7"/>
      <c r="BN761" s="74"/>
    </row>
    <row r="762" spans="1:66" s="16" customFormat="1" ht="12" customHeight="1" x14ac:dyDescent="0.25">
      <c r="A762" s="122">
        <v>22820011</v>
      </c>
      <c r="B762" s="87" t="str">
        <f t="shared" si="814"/>
        <v>22820011</v>
      </c>
      <c r="C762" s="74" t="s">
        <v>167</v>
      </c>
      <c r="D762" s="89" t="s">
        <v>1277</v>
      </c>
      <c r="E762" s="89"/>
      <c r="F762" s="74"/>
      <c r="G762" s="89"/>
      <c r="H762" s="75">
        <v>-515000</v>
      </c>
      <c r="I762" s="75">
        <v>-515000</v>
      </c>
      <c r="J762" s="75">
        <v>-515000</v>
      </c>
      <c r="K762" s="75">
        <v>-515000</v>
      </c>
      <c r="L762" s="75">
        <v>-515000</v>
      </c>
      <c r="M762" s="75">
        <v>-515000</v>
      </c>
      <c r="N762" s="75">
        <v>-515000</v>
      </c>
      <c r="O762" s="75">
        <v>-515000</v>
      </c>
      <c r="P762" s="75">
        <v>-515000</v>
      </c>
      <c r="Q762" s="75">
        <v>-515000</v>
      </c>
      <c r="R762" s="75">
        <v>-1515000</v>
      </c>
      <c r="S762" s="75">
        <v>-1515000</v>
      </c>
      <c r="T762" s="75">
        <v>-1515000</v>
      </c>
      <c r="U762" s="75"/>
      <c r="V762" s="75">
        <f t="shared" si="865"/>
        <v>-723333.33333333337</v>
      </c>
      <c r="W762" s="81"/>
      <c r="X762" s="80"/>
      <c r="Y762" s="92">
        <f t="shared" ref="Y762:AA780" si="889">IF($D762=Y$5,$T762,0)</f>
        <v>0</v>
      </c>
      <c r="Z762" s="319">
        <f t="shared" si="889"/>
        <v>-1515000</v>
      </c>
      <c r="AA762" s="319">
        <f t="shared" si="889"/>
        <v>0</v>
      </c>
      <c r="AB762" s="320">
        <f t="shared" si="872"/>
        <v>0</v>
      </c>
      <c r="AC762" s="309">
        <f t="shared" si="873"/>
        <v>0</v>
      </c>
      <c r="AD762" s="319">
        <f t="shared" si="885"/>
        <v>0</v>
      </c>
      <c r="AE762" s="326">
        <f t="shared" si="879"/>
        <v>0</v>
      </c>
      <c r="AF762" s="320">
        <f t="shared" si="880"/>
        <v>0</v>
      </c>
      <c r="AG762" s="173">
        <f t="shared" si="867"/>
        <v>0</v>
      </c>
      <c r="AH762" s="309">
        <f t="shared" si="874"/>
        <v>0</v>
      </c>
      <c r="AI762" s="318">
        <f t="shared" ref="AI762:AK780" si="890">IF($D762=AI$5,$V762,0)</f>
        <v>0</v>
      </c>
      <c r="AJ762" s="319">
        <f t="shared" si="890"/>
        <v>-723333.33333333337</v>
      </c>
      <c r="AK762" s="319">
        <f t="shared" si="890"/>
        <v>0</v>
      </c>
      <c r="AL762" s="320">
        <f t="shared" si="875"/>
        <v>0</v>
      </c>
      <c r="AM762" s="309">
        <f t="shared" si="876"/>
        <v>0</v>
      </c>
      <c r="AN762" s="319">
        <f t="shared" si="881"/>
        <v>0</v>
      </c>
      <c r="AO762" s="319">
        <f t="shared" si="882"/>
        <v>0</v>
      </c>
      <c r="AP762" s="319">
        <f t="shared" si="877"/>
        <v>0</v>
      </c>
      <c r="AQ762" s="173">
        <f t="shared" si="886"/>
        <v>0</v>
      </c>
      <c r="AR762" s="309">
        <f t="shared" si="878"/>
        <v>0</v>
      </c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 s="7"/>
      <c r="BH762" s="7"/>
      <c r="BI762" s="7"/>
      <c r="BJ762" s="7"/>
      <c r="BK762" s="7"/>
      <c r="BL762" s="7"/>
      <c r="BN762" s="74"/>
    </row>
    <row r="763" spans="1:66" s="16" customFormat="1" ht="12" customHeight="1" x14ac:dyDescent="0.35">
      <c r="A763" s="128">
        <v>22820022</v>
      </c>
      <c r="B763" s="87" t="str">
        <f t="shared" si="814"/>
        <v>22820022</v>
      </c>
      <c r="C763" s="392" t="s">
        <v>1102</v>
      </c>
      <c r="D763" s="89" t="s">
        <v>1277</v>
      </c>
      <c r="E763" s="89"/>
      <c r="F763" s="139">
        <v>43344</v>
      </c>
      <c r="G763" s="89"/>
      <c r="H763" s="75">
        <v>70000</v>
      </c>
      <c r="I763" s="75">
        <v>70000</v>
      </c>
      <c r="J763" s="75">
        <v>70000</v>
      </c>
      <c r="K763" s="75">
        <v>85000</v>
      </c>
      <c r="L763" s="75">
        <v>85000</v>
      </c>
      <c r="M763" s="75">
        <v>85000</v>
      </c>
      <c r="N763" s="75">
        <v>85000</v>
      </c>
      <c r="O763" s="75">
        <v>85000</v>
      </c>
      <c r="P763" s="75">
        <v>85000</v>
      </c>
      <c r="Q763" s="75">
        <v>85000</v>
      </c>
      <c r="R763" s="75">
        <v>85000</v>
      </c>
      <c r="S763" s="75">
        <v>85000</v>
      </c>
      <c r="T763" s="75">
        <v>0</v>
      </c>
      <c r="U763" s="75"/>
      <c r="V763" s="75">
        <f t="shared" si="865"/>
        <v>78333.333333333328</v>
      </c>
      <c r="W763" s="81"/>
      <c r="X763" s="335"/>
      <c r="Y763" s="92">
        <f t="shared" si="889"/>
        <v>0</v>
      </c>
      <c r="Z763" s="319">
        <f t="shared" si="889"/>
        <v>0</v>
      </c>
      <c r="AA763" s="319">
        <f t="shared" si="889"/>
        <v>0</v>
      </c>
      <c r="AB763" s="320">
        <f t="shared" si="872"/>
        <v>0</v>
      </c>
      <c r="AC763" s="309">
        <f t="shared" si="873"/>
        <v>0</v>
      </c>
      <c r="AD763" s="319">
        <f t="shared" si="885"/>
        <v>0</v>
      </c>
      <c r="AE763" s="326">
        <f t="shared" si="879"/>
        <v>0</v>
      </c>
      <c r="AF763" s="320">
        <f t="shared" si="880"/>
        <v>0</v>
      </c>
      <c r="AG763" s="173">
        <f t="shared" si="867"/>
        <v>0</v>
      </c>
      <c r="AH763" s="309">
        <f t="shared" si="874"/>
        <v>0</v>
      </c>
      <c r="AI763" s="318">
        <f t="shared" si="890"/>
        <v>0</v>
      </c>
      <c r="AJ763" s="319">
        <f t="shared" si="890"/>
        <v>78333.333333333328</v>
      </c>
      <c r="AK763" s="319">
        <f t="shared" si="890"/>
        <v>0</v>
      </c>
      <c r="AL763" s="320">
        <f t="shared" si="875"/>
        <v>0</v>
      </c>
      <c r="AM763" s="309">
        <f t="shared" si="876"/>
        <v>0</v>
      </c>
      <c r="AN763" s="319">
        <f t="shared" si="881"/>
        <v>0</v>
      </c>
      <c r="AO763" s="319">
        <f t="shared" si="882"/>
        <v>0</v>
      </c>
      <c r="AP763" s="319">
        <f t="shared" si="877"/>
        <v>0</v>
      </c>
      <c r="AQ763" s="173">
        <f t="shared" si="886"/>
        <v>0</v>
      </c>
      <c r="AR763" s="309">
        <f t="shared" si="878"/>
        <v>0</v>
      </c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 s="7"/>
      <c r="BH763" s="7"/>
      <c r="BI763" s="7"/>
      <c r="BJ763" s="7"/>
      <c r="BK763" s="7"/>
      <c r="BL763" s="7"/>
      <c r="BN763" s="74"/>
    </row>
    <row r="764" spans="1:66" s="16" customFormat="1" ht="12" customHeight="1" x14ac:dyDescent="0.25">
      <c r="A764" s="122">
        <v>22820012</v>
      </c>
      <c r="B764" s="87" t="str">
        <f t="shared" si="814"/>
        <v>22820012</v>
      </c>
      <c r="C764" s="74" t="s">
        <v>490</v>
      </c>
      <c r="D764" s="89" t="s">
        <v>1277</v>
      </c>
      <c r="E764" s="89"/>
      <c r="F764" s="74"/>
      <c r="G764" s="89"/>
      <c r="H764" s="75">
        <v>-135000</v>
      </c>
      <c r="I764" s="75">
        <v>-135000</v>
      </c>
      <c r="J764" s="75">
        <v>-135000</v>
      </c>
      <c r="K764" s="75">
        <v>-140000</v>
      </c>
      <c r="L764" s="75">
        <v>-140000</v>
      </c>
      <c r="M764" s="75">
        <v>-140000</v>
      </c>
      <c r="N764" s="75">
        <v>-290000</v>
      </c>
      <c r="O764" s="75">
        <v>-290000</v>
      </c>
      <c r="P764" s="75">
        <v>-290000</v>
      </c>
      <c r="Q764" s="75">
        <v>-290000</v>
      </c>
      <c r="R764" s="75">
        <v>-290000</v>
      </c>
      <c r="S764" s="75">
        <v>-200000</v>
      </c>
      <c r="T764" s="75">
        <v>-205000</v>
      </c>
      <c r="U764" s="75"/>
      <c r="V764" s="75">
        <f t="shared" si="865"/>
        <v>-209166.66666666666</v>
      </c>
      <c r="W764" s="81"/>
      <c r="X764" s="80"/>
      <c r="Y764" s="92">
        <f t="shared" si="889"/>
        <v>0</v>
      </c>
      <c r="Z764" s="319">
        <f t="shared" si="889"/>
        <v>-205000</v>
      </c>
      <c r="AA764" s="319">
        <f t="shared" si="889"/>
        <v>0</v>
      </c>
      <c r="AB764" s="320">
        <f t="shared" si="872"/>
        <v>0</v>
      </c>
      <c r="AC764" s="309">
        <f t="shared" si="873"/>
        <v>0</v>
      </c>
      <c r="AD764" s="319">
        <f t="shared" si="885"/>
        <v>0</v>
      </c>
      <c r="AE764" s="326">
        <f t="shared" si="879"/>
        <v>0</v>
      </c>
      <c r="AF764" s="320">
        <f t="shared" si="880"/>
        <v>0</v>
      </c>
      <c r="AG764" s="173">
        <f t="shared" si="867"/>
        <v>0</v>
      </c>
      <c r="AH764" s="309">
        <f t="shared" si="874"/>
        <v>0</v>
      </c>
      <c r="AI764" s="318">
        <f t="shared" si="890"/>
        <v>0</v>
      </c>
      <c r="AJ764" s="319">
        <f t="shared" si="890"/>
        <v>-209166.66666666666</v>
      </c>
      <c r="AK764" s="319">
        <f t="shared" si="890"/>
        <v>0</v>
      </c>
      <c r="AL764" s="320">
        <f t="shared" si="875"/>
        <v>0</v>
      </c>
      <c r="AM764" s="309">
        <f t="shared" si="876"/>
        <v>0</v>
      </c>
      <c r="AN764" s="319">
        <f t="shared" si="881"/>
        <v>0</v>
      </c>
      <c r="AO764" s="319">
        <f t="shared" si="882"/>
        <v>0</v>
      </c>
      <c r="AP764" s="319">
        <f t="shared" si="877"/>
        <v>0</v>
      </c>
      <c r="AQ764" s="173">
        <f t="shared" si="886"/>
        <v>0</v>
      </c>
      <c r="AR764" s="309">
        <f t="shared" si="878"/>
        <v>0</v>
      </c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 s="7"/>
      <c r="BH764" s="7"/>
      <c r="BI764" s="7"/>
      <c r="BJ764" s="7"/>
      <c r="BK764" s="7"/>
      <c r="BL764" s="7"/>
      <c r="BN764" s="74"/>
    </row>
    <row r="765" spans="1:66" s="16" customFormat="1" ht="12" customHeight="1" x14ac:dyDescent="0.25">
      <c r="A765" s="122">
        <v>22830003</v>
      </c>
      <c r="B765" s="87" t="str">
        <f t="shared" si="814"/>
        <v>22830003</v>
      </c>
      <c r="C765" s="74" t="s">
        <v>252</v>
      </c>
      <c r="D765" s="89" t="s">
        <v>158</v>
      </c>
      <c r="E765" s="89"/>
      <c r="F765" s="74"/>
      <c r="G765" s="89"/>
      <c r="H765" s="75">
        <v>-47433185.810000002</v>
      </c>
      <c r="I765" s="75">
        <v>-47461136.189999998</v>
      </c>
      <c r="J765" s="75">
        <v>-47489086.57</v>
      </c>
      <c r="K765" s="75">
        <v>-47516238.109999999</v>
      </c>
      <c r="L765" s="75">
        <v>-47543922.210000001</v>
      </c>
      <c r="M765" s="75">
        <v>-47572001.210000001</v>
      </c>
      <c r="N765" s="75">
        <v>-48295095.539999999</v>
      </c>
      <c r="O765" s="75">
        <v>-48279956.719999999</v>
      </c>
      <c r="P765" s="75">
        <v>-48259017.439999998</v>
      </c>
      <c r="Q765" s="75">
        <v>-48240978.390000001</v>
      </c>
      <c r="R765" s="75">
        <v>-48221757.549999997</v>
      </c>
      <c r="S765" s="75">
        <v>-48202963.159999996</v>
      </c>
      <c r="T765" s="75">
        <v>-48187824.340000004</v>
      </c>
      <c r="U765" s="75"/>
      <c r="V765" s="75">
        <f t="shared" si="865"/>
        <v>-47907721.513750009</v>
      </c>
      <c r="W765" s="81"/>
      <c r="X765" s="81"/>
      <c r="Y765" s="92">
        <f t="shared" si="889"/>
        <v>0</v>
      </c>
      <c r="Z765" s="319">
        <f t="shared" si="889"/>
        <v>0</v>
      </c>
      <c r="AA765" s="319">
        <f t="shared" si="889"/>
        <v>0</v>
      </c>
      <c r="AB765" s="320">
        <f t="shared" si="872"/>
        <v>-48187824.340000004</v>
      </c>
      <c r="AC765" s="309">
        <f t="shared" si="873"/>
        <v>0</v>
      </c>
      <c r="AD765" s="319">
        <f t="shared" si="885"/>
        <v>0</v>
      </c>
      <c r="AE765" s="326">
        <f t="shared" si="879"/>
        <v>0</v>
      </c>
      <c r="AF765" s="320">
        <f t="shared" si="880"/>
        <v>-48187824.340000004</v>
      </c>
      <c r="AG765" s="173">
        <f t="shared" si="867"/>
        <v>-48187824.340000004</v>
      </c>
      <c r="AH765" s="309">
        <f t="shared" si="874"/>
        <v>0</v>
      </c>
      <c r="AI765" s="318">
        <f t="shared" si="890"/>
        <v>0</v>
      </c>
      <c r="AJ765" s="319">
        <f t="shared" si="890"/>
        <v>0</v>
      </c>
      <c r="AK765" s="319">
        <f t="shared" si="890"/>
        <v>0</v>
      </c>
      <c r="AL765" s="320">
        <f t="shared" si="875"/>
        <v>-47907721.513750009</v>
      </c>
      <c r="AM765" s="309">
        <f t="shared" si="876"/>
        <v>0</v>
      </c>
      <c r="AN765" s="319">
        <f t="shared" si="881"/>
        <v>0</v>
      </c>
      <c r="AO765" s="319">
        <f t="shared" si="882"/>
        <v>0</v>
      </c>
      <c r="AP765" s="319">
        <f t="shared" si="877"/>
        <v>-47907721.513750009</v>
      </c>
      <c r="AQ765" s="173">
        <f t="shared" si="886"/>
        <v>-47907721.513750009</v>
      </c>
      <c r="AR765" s="309">
        <f t="shared" si="878"/>
        <v>0</v>
      </c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 s="7"/>
      <c r="BH765" s="7"/>
      <c r="BI765" s="7"/>
      <c r="BJ765" s="7"/>
      <c r="BK765" s="7"/>
      <c r="BL765" s="7"/>
      <c r="BN765" s="74"/>
    </row>
    <row r="766" spans="1:66" s="16" customFormat="1" ht="12" customHeight="1" x14ac:dyDescent="0.25">
      <c r="A766" s="122">
        <v>22830013</v>
      </c>
      <c r="B766" s="87" t="str">
        <f t="shared" ref="B766:B831" si="891">TEXT(A766,"##")</f>
        <v>22830013</v>
      </c>
      <c r="C766" s="74" t="s">
        <v>253</v>
      </c>
      <c r="D766" s="89" t="s">
        <v>158</v>
      </c>
      <c r="E766" s="89"/>
      <c r="F766" s="74"/>
      <c r="G766" s="89"/>
      <c r="H766" s="75">
        <v>-4066200.71</v>
      </c>
      <c r="I766" s="75">
        <v>-4076522.01</v>
      </c>
      <c r="J766" s="75">
        <v>-4055677.77</v>
      </c>
      <c r="K766" s="75">
        <v>-4035256.61</v>
      </c>
      <c r="L766" s="75">
        <v>-4015711.26</v>
      </c>
      <c r="M766" s="75">
        <v>-4011069.37</v>
      </c>
      <c r="N766" s="75">
        <v>-4643231.1900000004</v>
      </c>
      <c r="O766" s="75">
        <v>-4636640.5</v>
      </c>
      <c r="P766" s="75">
        <v>-4599371.17</v>
      </c>
      <c r="Q766" s="75">
        <v>-4773129.17</v>
      </c>
      <c r="R766" s="75">
        <v>-4750585.9400000004</v>
      </c>
      <c r="S766" s="75">
        <v>-4731727.79</v>
      </c>
      <c r="T766" s="75">
        <v>-4712040.87</v>
      </c>
      <c r="U766" s="75"/>
      <c r="V766" s="75">
        <f t="shared" ref="V766:V821" si="892">(H766+T766+SUM(I766:S766)*2)/24</f>
        <v>-4393170.2975000003</v>
      </c>
      <c r="W766" s="81"/>
      <c r="X766" s="81"/>
      <c r="Y766" s="92">
        <f t="shared" si="889"/>
        <v>0</v>
      </c>
      <c r="Z766" s="319">
        <f t="shared" si="889"/>
        <v>0</v>
      </c>
      <c r="AA766" s="319">
        <f t="shared" si="889"/>
        <v>0</v>
      </c>
      <c r="AB766" s="320">
        <f t="shared" si="872"/>
        <v>-4712040.87</v>
      </c>
      <c r="AC766" s="309">
        <f t="shared" si="873"/>
        <v>0</v>
      </c>
      <c r="AD766" s="319">
        <f t="shared" si="885"/>
        <v>0</v>
      </c>
      <c r="AE766" s="326">
        <f t="shared" si="879"/>
        <v>0</v>
      </c>
      <c r="AF766" s="320">
        <f t="shared" si="880"/>
        <v>-4712040.87</v>
      </c>
      <c r="AG766" s="173">
        <f t="shared" ref="AG766:AG821" si="893">SUM(AD766:AF766)</f>
        <v>-4712040.87</v>
      </c>
      <c r="AH766" s="309">
        <f t="shared" si="874"/>
        <v>0</v>
      </c>
      <c r="AI766" s="318">
        <f t="shared" si="890"/>
        <v>0</v>
      </c>
      <c r="AJ766" s="319">
        <f t="shared" si="890"/>
        <v>0</v>
      </c>
      <c r="AK766" s="319">
        <f t="shared" si="890"/>
        <v>0</v>
      </c>
      <c r="AL766" s="320">
        <f t="shared" si="875"/>
        <v>-4393170.2975000003</v>
      </c>
      <c r="AM766" s="309">
        <f t="shared" si="876"/>
        <v>0</v>
      </c>
      <c r="AN766" s="319">
        <f t="shared" si="881"/>
        <v>0</v>
      </c>
      <c r="AO766" s="319">
        <f t="shared" si="882"/>
        <v>0</v>
      </c>
      <c r="AP766" s="319">
        <f t="shared" si="877"/>
        <v>-4393170.2975000003</v>
      </c>
      <c r="AQ766" s="173">
        <f t="shared" si="886"/>
        <v>-4393170.2975000003</v>
      </c>
      <c r="AR766" s="309">
        <f t="shared" si="878"/>
        <v>0</v>
      </c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 s="7"/>
      <c r="BH766" s="7"/>
      <c r="BI766" s="7"/>
      <c r="BJ766" s="7"/>
      <c r="BK766" s="7"/>
      <c r="BL766" s="7"/>
      <c r="BN766" s="74"/>
    </row>
    <row r="767" spans="1:66" s="16" customFormat="1" ht="12" customHeight="1" x14ac:dyDescent="0.25">
      <c r="A767" s="122">
        <v>22830023</v>
      </c>
      <c r="B767" s="87" t="str">
        <f t="shared" si="891"/>
        <v>22830023</v>
      </c>
      <c r="C767" s="74" t="s">
        <v>386</v>
      </c>
      <c r="D767" s="89" t="s">
        <v>158</v>
      </c>
      <c r="E767" s="89"/>
      <c r="F767" s="74"/>
      <c r="G767" s="89"/>
      <c r="H767" s="75">
        <v>-20844007.039999999</v>
      </c>
      <c r="I767" s="75">
        <v>-22167770.370000001</v>
      </c>
      <c r="J767" s="75">
        <v>-22135052.699999999</v>
      </c>
      <c r="K767" s="75">
        <v>-4102335.03</v>
      </c>
      <c r="L767" s="75">
        <v>-4069617.36</v>
      </c>
      <c r="M767" s="75">
        <v>-4036899.69</v>
      </c>
      <c r="N767" s="75">
        <v>-14728303.039999999</v>
      </c>
      <c r="O767" s="75">
        <v>-14797386.380000001</v>
      </c>
      <c r="P767" s="75">
        <v>-14866469.720000001</v>
      </c>
      <c r="Q767" s="75">
        <v>-14935553.060000001</v>
      </c>
      <c r="R767" s="75">
        <v>-15004636.4</v>
      </c>
      <c r="S767" s="75">
        <v>-15073719.74</v>
      </c>
      <c r="T767" s="75">
        <v>-15142803.08</v>
      </c>
      <c r="U767" s="75"/>
      <c r="V767" s="75">
        <f t="shared" si="892"/>
        <v>-13659262.379166668</v>
      </c>
      <c r="W767" s="81"/>
      <c r="X767" s="80"/>
      <c r="Y767" s="92">
        <f t="shared" si="889"/>
        <v>0</v>
      </c>
      <c r="Z767" s="319">
        <f t="shared" si="889"/>
        <v>0</v>
      </c>
      <c r="AA767" s="319">
        <f t="shared" si="889"/>
        <v>0</v>
      </c>
      <c r="AB767" s="320">
        <f t="shared" si="872"/>
        <v>-15142803.08</v>
      </c>
      <c r="AC767" s="309">
        <f t="shared" si="873"/>
        <v>0</v>
      </c>
      <c r="AD767" s="319">
        <f t="shared" si="885"/>
        <v>0</v>
      </c>
      <c r="AE767" s="326">
        <f t="shared" si="879"/>
        <v>0</v>
      </c>
      <c r="AF767" s="320">
        <f t="shared" si="880"/>
        <v>-15142803.08</v>
      </c>
      <c r="AG767" s="173">
        <f t="shared" si="893"/>
        <v>-15142803.08</v>
      </c>
      <c r="AH767" s="309">
        <f t="shared" si="874"/>
        <v>0</v>
      </c>
      <c r="AI767" s="318">
        <f t="shared" si="890"/>
        <v>0</v>
      </c>
      <c r="AJ767" s="319">
        <f t="shared" si="890"/>
        <v>0</v>
      </c>
      <c r="AK767" s="319">
        <f t="shared" si="890"/>
        <v>0</v>
      </c>
      <c r="AL767" s="320">
        <f t="shared" si="875"/>
        <v>-13659262.379166668</v>
      </c>
      <c r="AM767" s="309">
        <f t="shared" si="876"/>
        <v>0</v>
      </c>
      <c r="AN767" s="319">
        <f t="shared" si="881"/>
        <v>0</v>
      </c>
      <c r="AO767" s="319">
        <f t="shared" si="882"/>
        <v>0</v>
      </c>
      <c r="AP767" s="319">
        <f t="shared" si="877"/>
        <v>-13659262.379166668</v>
      </c>
      <c r="AQ767" s="173">
        <f t="shared" si="886"/>
        <v>-13659262.379166668</v>
      </c>
      <c r="AR767" s="309">
        <f t="shared" si="878"/>
        <v>0</v>
      </c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 s="7"/>
      <c r="BH767" s="7"/>
      <c r="BI767" s="7"/>
      <c r="BJ767" s="7"/>
      <c r="BK767" s="7"/>
      <c r="BL767" s="7"/>
      <c r="BN767" s="74"/>
    </row>
    <row r="768" spans="1:66" s="16" customFormat="1" ht="12" customHeight="1" x14ac:dyDescent="0.25">
      <c r="A768" s="122">
        <v>22830033</v>
      </c>
      <c r="B768" s="87" t="str">
        <f t="shared" si="891"/>
        <v>22830033</v>
      </c>
      <c r="C768" s="74" t="s">
        <v>618</v>
      </c>
      <c r="D768" s="89" t="s">
        <v>1277</v>
      </c>
      <c r="E768" s="89"/>
      <c r="F768" s="74"/>
      <c r="G768" s="89"/>
      <c r="H768" s="75">
        <v>-616296.71</v>
      </c>
      <c r="I768" s="75">
        <v>-596268.56000000006</v>
      </c>
      <c r="J768" s="75">
        <v>-594868.56000000006</v>
      </c>
      <c r="K768" s="75">
        <v>-620814.28</v>
      </c>
      <c r="L768" s="75">
        <v>-760605.43</v>
      </c>
      <c r="M768" s="75">
        <v>-757411.43</v>
      </c>
      <c r="N768" s="75">
        <v>-806586.93</v>
      </c>
      <c r="O768" s="75">
        <v>-806915.93</v>
      </c>
      <c r="P768" s="75">
        <v>-800673.93</v>
      </c>
      <c r="Q768" s="75">
        <v>-800344.93</v>
      </c>
      <c r="R768" s="75">
        <v>-800344.93</v>
      </c>
      <c r="S768" s="75">
        <v>-809967.28</v>
      </c>
      <c r="T768" s="75">
        <v>-809967.28</v>
      </c>
      <c r="U768" s="75"/>
      <c r="V768" s="75">
        <f t="shared" si="892"/>
        <v>-738994.51541666652</v>
      </c>
      <c r="W768" s="81"/>
      <c r="X768" s="80"/>
      <c r="Y768" s="92">
        <f t="shared" si="889"/>
        <v>0</v>
      </c>
      <c r="Z768" s="319">
        <f t="shared" si="889"/>
        <v>-809967.28</v>
      </c>
      <c r="AA768" s="319">
        <f t="shared" si="889"/>
        <v>0</v>
      </c>
      <c r="AB768" s="320">
        <f t="shared" si="872"/>
        <v>0</v>
      </c>
      <c r="AC768" s="309">
        <f t="shared" si="873"/>
        <v>0</v>
      </c>
      <c r="AD768" s="319">
        <f t="shared" si="885"/>
        <v>0</v>
      </c>
      <c r="AE768" s="326">
        <f t="shared" si="879"/>
        <v>0</v>
      </c>
      <c r="AF768" s="320">
        <f t="shared" si="880"/>
        <v>0</v>
      </c>
      <c r="AG768" s="173">
        <f t="shared" si="893"/>
        <v>0</v>
      </c>
      <c r="AH768" s="309">
        <f t="shared" si="874"/>
        <v>0</v>
      </c>
      <c r="AI768" s="318">
        <f t="shared" si="890"/>
        <v>0</v>
      </c>
      <c r="AJ768" s="319">
        <f t="shared" si="890"/>
        <v>-738994.51541666652</v>
      </c>
      <c r="AK768" s="319">
        <f t="shared" si="890"/>
        <v>0</v>
      </c>
      <c r="AL768" s="320">
        <f t="shared" si="875"/>
        <v>0</v>
      </c>
      <c r="AM768" s="309">
        <f t="shared" si="876"/>
        <v>0</v>
      </c>
      <c r="AN768" s="319">
        <f t="shared" si="881"/>
        <v>0</v>
      </c>
      <c r="AO768" s="319">
        <f t="shared" si="882"/>
        <v>0</v>
      </c>
      <c r="AP768" s="319">
        <f t="shared" si="877"/>
        <v>0</v>
      </c>
      <c r="AQ768" s="173">
        <f t="shared" si="886"/>
        <v>0</v>
      </c>
      <c r="AR768" s="309">
        <f t="shared" si="878"/>
        <v>0</v>
      </c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 s="7"/>
      <c r="BH768" s="7"/>
      <c r="BI768" s="7"/>
      <c r="BJ768" s="7"/>
      <c r="BK768" s="7"/>
      <c r="BL768" s="7"/>
      <c r="BN768" s="74"/>
    </row>
    <row r="769" spans="1:66" s="16" customFormat="1" ht="12" customHeight="1" x14ac:dyDescent="0.25">
      <c r="A769" s="122">
        <v>22830043</v>
      </c>
      <c r="B769" s="87" t="str">
        <f t="shared" si="891"/>
        <v>22830043</v>
      </c>
      <c r="C769" s="74" t="s">
        <v>746</v>
      </c>
      <c r="D769" s="89" t="s">
        <v>1277</v>
      </c>
      <c r="E769" s="89"/>
      <c r="F769" s="74"/>
      <c r="G769" s="89"/>
      <c r="H769" s="75">
        <v>-213140.67</v>
      </c>
      <c r="I769" s="75">
        <v>-162909.76000000001</v>
      </c>
      <c r="J769" s="75">
        <v>-147878.34</v>
      </c>
      <c r="K769" s="75">
        <v>-117801.81</v>
      </c>
      <c r="L769" s="75">
        <v>-102845.83</v>
      </c>
      <c r="M769" s="75">
        <v>-87894.57</v>
      </c>
      <c r="N769" s="75">
        <v>-125185.23</v>
      </c>
      <c r="O769" s="75">
        <v>-2289.48</v>
      </c>
      <c r="P769" s="75">
        <v>28075.84</v>
      </c>
      <c r="Q769" s="75">
        <v>45460.03</v>
      </c>
      <c r="R769" s="75">
        <v>-324975.63</v>
      </c>
      <c r="S769" s="75">
        <v>-309669.27</v>
      </c>
      <c r="T769" s="75">
        <v>-279292.14</v>
      </c>
      <c r="U769" s="75"/>
      <c r="V769" s="75">
        <f t="shared" si="892"/>
        <v>-129510.87125000001</v>
      </c>
      <c r="W769" s="81"/>
      <c r="X769" s="80"/>
      <c r="Y769" s="92">
        <f t="shared" si="889"/>
        <v>0</v>
      </c>
      <c r="Z769" s="319">
        <f t="shared" si="889"/>
        <v>-279292.14</v>
      </c>
      <c r="AA769" s="319">
        <f t="shared" si="889"/>
        <v>0</v>
      </c>
      <c r="AB769" s="320">
        <f t="shared" si="872"/>
        <v>0</v>
      </c>
      <c r="AC769" s="309">
        <f t="shared" si="873"/>
        <v>0</v>
      </c>
      <c r="AD769" s="319">
        <f t="shared" si="885"/>
        <v>0</v>
      </c>
      <c r="AE769" s="326">
        <f t="shared" si="879"/>
        <v>0</v>
      </c>
      <c r="AF769" s="320">
        <f t="shared" si="880"/>
        <v>0</v>
      </c>
      <c r="AG769" s="173">
        <f t="shared" si="893"/>
        <v>0</v>
      </c>
      <c r="AH769" s="309">
        <f t="shared" si="874"/>
        <v>0</v>
      </c>
      <c r="AI769" s="318">
        <f t="shared" si="890"/>
        <v>0</v>
      </c>
      <c r="AJ769" s="319">
        <f t="shared" si="890"/>
        <v>-129510.87125000001</v>
      </c>
      <c r="AK769" s="319">
        <f t="shared" si="890"/>
        <v>0</v>
      </c>
      <c r="AL769" s="320">
        <f t="shared" si="875"/>
        <v>0</v>
      </c>
      <c r="AM769" s="309">
        <f t="shared" si="876"/>
        <v>0</v>
      </c>
      <c r="AN769" s="319">
        <f t="shared" si="881"/>
        <v>0</v>
      </c>
      <c r="AO769" s="319">
        <f t="shared" si="882"/>
        <v>0</v>
      </c>
      <c r="AP769" s="319">
        <f t="shared" si="877"/>
        <v>0</v>
      </c>
      <c r="AQ769" s="173">
        <f t="shared" si="886"/>
        <v>0</v>
      </c>
      <c r="AR769" s="309">
        <f t="shared" si="878"/>
        <v>0</v>
      </c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 s="7"/>
      <c r="BH769" s="7"/>
      <c r="BI769" s="7"/>
      <c r="BJ769" s="7"/>
      <c r="BK769" s="7"/>
      <c r="BL769" s="7"/>
      <c r="BN769" s="74"/>
    </row>
    <row r="770" spans="1:66" s="16" customFormat="1" ht="12" customHeight="1" x14ac:dyDescent="0.25">
      <c r="A770" s="122">
        <v>22830053</v>
      </c>
      <c r="B770" s="87" t="str">
        <f t="shared" si="891"/>
        <v>22830053</v>
      </c>
      <c r="C770" s="74" t="s">
        <v>777</v>
      </c>
      <c r="D770" s="89" t="s">
        <v>1277</v>
      </c>
      <c r="E770" s="89"/>
      <c r="F770" s="74"/>
      <c r="G770" s="89"/>
      <c r="H770" s="75">
        <v>-2191337</v>
      </c>
      <c r="I770" s="75">
        <v>-2387886.66</v>
      </c>
      <c r="J770" s="75">
        <v>-2482958.88</v>
      </c>
      <c r="K770" s="75">
        <v>-2489472.75</v>
      </c>
      <c r="L770" s="75">
        <v>-2603942.31</v>
      </c>
      <c r="M770" s="75">
        <v>-2629107.25</v>
      </c>
      <c r="N770" s="75">
        <v>-2238243.8199999998</v>
      </c>
      <c r="O770" s="75">
        <v>-2346700</v>
      </c>
      <c r="P770" s="75">
        <v>-2104215.64</v>
      </c>
      <c r="Q770" s="75">
        <v>-2386679.27</v>
      </c>
      <c r="R770" s="75">
        <v>-2412814.87</v>
      </c>
      <c r="S770" s="75">
        <v>-2448655.58</v>
      </c>
      <c r="T770" s="75">
        <v>-2833250.67</v>
      </c>
      <c r="U770" s="75"/>
      <c r="V770" s="75">
        <f t="shared" si="892"/>
        <v>-2420247.5720833335</v>
      </c>
      <c r="W770" s="81"/>
      <c r="X770" s="80"/>
      <c r="Y770" s="92">
        <f t="shared" si="889"/>
        <v>0</v>
      </c>
      <c r="Z770" s="319">
        <f t="shared" si="889"/>
        <v>-2833250.67</v>
      </c>
      <c r="AA770" s="319">
        <f t="shared" si="889"/>
        <v>0</v>
      </c>
      <c r="AB770" s="320">
        <f t="shared" si="872"/>
        <v>0</v>
      </c>
      <c r="AC770" s="309">
        <f t="shared" si="873"/>
        <v>0</v>
      </c>
      <c r="AD770" s="319">
        <f t="shared" si="885"/>
        <v>0</v>
      </c>
      <c r="AE770" s="326">
        <f t="shared" si="879"/>
        <v>0</v>
      </c>
      <c r="AF770" s="320">
        <f t="shared" si="880"/>
        <v>0</v>
      </c>
      <c r="AG770" s="173">
        <f t="shared" si="893"/>
        <v>0</v>
      </c>
      <c r="AH770" s="309">
        <f t="shared" si="874"/>
        <v>0</v>
      </c>
      <c r="AI770" s="318">
        <f t="shared" si="890"/>
        <v>0</v>
      </c>
      <c r="AJ770" s="319">
        <f t="shared" si="890"/>
        <v>-2420247.5720833335</v>
      </c>
      <c r="AK770" s="319">
        <f t="shared" si="890"/>
        <v>0</v>
      </c>
      <c r="AL770" s="320">
        <f t="shared" si="875"/>
        <v>0</v>
      </c>
      <c r="AM770" s="309">
        <f t="shared" si="876"/>
        <v>0</v>
      </c>
      <c r="AN770" s="319">
        <f t="shared" si="881"/>
        <v>0</v>
      </c>
      <c r="AO770" s="319">
        <f t="shared" si="882"/>
        <v>0</v>
      </c>
      <c r="AP770" s="319">
        <f t="shared" si="877"/>
        <v>0</v>
      </c>
      <c r="AQ770" s="173">
        <f t="shared" si="886"/>
        <v>0</v>
      </c>
      <c r="AR770" s="309">
        <f t="shared" si="878"/>
        <v>0</v>
      </c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 s="7"/>
      <c r="BH770" s="7"/>
      <c r="BI770" s="7"/>
      <c r="BJ770" s="7"/>
      <c r="BK770" s="7"/>
      <c r="BL770" s="7"/>
      <c r="BN770" s="74"/>
    </row>
    <row r="771" spans="1:66" s="16" customFormat="1" ht="12" customHeight="1" x14ac:dyDescent="0.25">
      <c r="A771" s="122">
        <v>22830063</v>
      </c>
      <c r="B771" s="87" t="str">
        <f t="shared" si="891"/>
        <v>22830063</v>
      </c>
      <c r="C771" s="74" t="s">
        <v>786</v>
      </c>
      <c r="D771" s="89" t="s">
        <v>1277</v>
      </c>
      <c r="E771" s="89"/>
      <c r="F771" s="74"/>
      <c r="G771" s="89"/>
      <c r="H771" s="75">
        <v>-63434.85</v>
      </c>
      <c r="I771" s="75">
        <v>-63434.85</v>
      </c>
      <c r="J771" s="75">
        <v>-63434.85</v>
      </c>
      <c r="K771" s="75">
        <v>-63434.85</v>
      </c>
      <c r="L771" s="75">
        <v>-63434.85</v>
      </c>
      <c r="M771" s="75">
        <v>-63434.85</v>
      </c>
      <c r="N771" s="75">
        <v>-63434.85</v>
      </c>
      <c r="O771" s="75">
        <v>-63434.85</v>
      </c>
      <c r="P771" s="75">
        <v>-63434.85</v>
      </c>
      <c r="Q771" s="75">
        <v>-63434.85</v>
      </c>
      <c r="R771" s="75">
        <v>-63434.85</v>
      </c>
      <c r="S771" s="75">
        <v>-63434.85</v>
      </c>
      <c r="T771" s="75">
        <v>-63434.85</v>
      </c>
      <c r="U771" s="75"/>
      <c r="V771" s="75">
        <f t="shared" si="892"/>
        <v>-63434.849999999984</v>
      </c>
      <c r="W771" s="81"/>
      <c r="X771" s="80"/>
      <c r="Y771" s="92">
        <f t="shared" si="889"/>
        <v>0</v>
      </c>
      <c r="Z771" s="319">
        <f t="shared" si="889"/>
        <v>-63434.85</v>
      </c>
      <c r="AA771" s="319">
        <f t="shared" si="889"/>
        <v>0</v>
      </c>
      <c r="AB771" s="320">
        <f t="shared" si="872"/>
        <v>0</v>
      </c>
      <c r="AC771" s="309">
        <f t="shared" si="873"/>
        <v>0</v>
      </c>
      <c r="AD771" s="319">
        <f t="shared" si="885"/>
        <v>0</v>
      </c>
      <c r="AE771" s="326">
        <f t="shared" si="879"/>
        <v>0</v>
      </c>
      <c r="AF771" s="320">
        <f t="shared" si="880"/>
        <v>0</v>
      </c>
      <c r="AG771" s="173">
        <f t="shared" si="893"/>
        <v>0</v>
      </c>
      <c r="AH771" s="309">
        <f t="shared" si="874"/>
        <v>0</v>
      </c>
      <c r="AI771" s="318">
        <f t="shared" si="890"/>
        <v>0</v>
      </c>
      <c r="AJ771" s="319">
        <f t="shared" si="890"/>
        <v>-63434.849999999984</v>
      </c>
      <c r="AK771" s="319">
        <f t="shared" si="890"/>
        <v>0</v>
      </c>
      <c r="AL771" s="320">
        <f t="shared" si="875"/>
        <v>0</v>
      </c>
      <c r="AM771" s="309">
        <f t="shared" si="876"/>
        <v>0</v>
      </c>
      <c r="AN771" s="319">
        <f t="shared" si="881"/>
        <v>0</v>
      </c>
      <c r="AO771" s="319">
        <f t="shared" si="882"/>
        <v>0</v>
      </c>
      <c r="AP771" s="319">
        <f t="shared" si="877"/>
        <v>0</v>
      </c>
      <c r="AQ771" s="173">
        <f t="shared" si="886"/>
        <v>0</v>
      </c>
      <c r="AR771" s="309">
        <f t="shared" si="878"/>
        <v>0</v>
      </c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 s="7"/>
      <c r="BH771" s="7"/>
      <c r="BI771" s="7"/>
      <c r="BJ771" s="7"/>
      <c r="BK771" s="7"/>
      <c r="BL771" s="7"/>
      <c r="BN771" s="74"/>
    </row>
    <row r="772" spans="1:66" s="16" customFormat="1" ht="12" customHeight="1" x14ac:dyDescent="0.25">
      <c r="A772" s="122">
        <v>22830073</v>
      </c>
      <c r="B772" s="87" t="str">
        <f t="shared" si="891"/>
        <v>22830073</v>
      </c>
      <c r="C772" s="74" t="s">
        <v>787</v>
      </c>
      <c r="D772" s="89" t="s">
        <v>1277</v>
      </c>
      <c r="E772" s="89"/>
      <c r="F772" s="74"/>
      <c r="G772" s="89"/>
      <c r="H772" s="75">
        <v>-128833.15</v>
      </c>
      <c r="I772" s="75">
        <v>-128833.15</v>
      </c>
      <c r="J772" s="75">
        <v>-128833.15</v>
      </c>
      <c r="K772" s="75">
        <v>-128833.15</v>
      </c>
      <c r="L772" s="75">
        <v>-128833.15</v>
      </c>
      <c r="M772" s="75">
        <v>-128833.15</v>
      </c>
      <c r="N772" s="75">
        <v>-128833.15</v>
      </c>
      <c r="O772" s="75">
        <v>-128833.15</v>
      </c>
      <c r="P772" s="75">
        <v>-128833.15</v>
      </c>
      <c r="Q772" s="75">
        <v>-128833.15</v>
      </c>
      <c r="R772" s="75">
        <v>-128833.15</v>
      </c>
      <c r="S772" s="75">
        <v>-128833.15</v>
      </c>
      <c r="T772" s="75">
        <v>-128833.15</v>
      </c>
      <c r="U772" s="75"/>
      <c r="V772" s="75">
        <f t="shared" si="892"/>
        <v>-128833.14999999998</v>
      </c>
      <c r="W772" s="81"/>
      <c r="X772" s="80"/>
      <c r="Y772" s="92">
        <f t="shared" si="889"/>
        <v>0</v>
      </c>
      <c r="Z772" s="319">
        <f t="shared" si="889"/>
        <v>-128833.15</v>
      </c>
      <c r="AA772" s="319">
        <f t="shared" si="889"/>
        <v>0</v>
      </c>
      <c r="AB772" s="320">
        <f t="shared" si="872"/>
        <v>0</v>
      </c>
      <c r="AC772" s="309">
        <f t="shared" si="873"/>
        <v>0</v>
      </c>
      <c r="AD772" s="319">
        <f t="shared" si="885"/>
        <v>0</v>
      </c>
      <c r="AE772" s="326">
        <f t="shared" si="879"/>
        <v>0</v>
      </c>
      <c r="AF772" s="320">
        <f t="shared" si="880"/>
        <v>0</v>
      </c>
      <c r="AG772" s="173">
        <f t="shared" si="893"/>
        <v>0</v>
      </c>
      <c r="AH772" s="309">
        <f t="shared" si="874"/>
        <v>0</v>
      </c>
      <c r="AI772" s="318">
        <f t="shared" si="890"/>
        <v>0</v>
      </c>
      <c r="AJ772" s="319">
        <f t="shared" si="890"/>
        <v>-128833.14999999998</v>
      </c>
      <c r="AK772" s="319">
        <f t="shared" si="890"/>
        <v>0</v>
      </c>
      <c r="AL772" s="320">
        <f t="shared" si="875"/>
        <v>0</v>
      </c>
      <c r="AM772" s="309">
        <f t="shared" si="876"/>
        <v>0</v>
      </c>
      <c r="AN772" s="319">
        <f t="shared" si="881"/>
        <v>0</v>
      </c>
      <c r="AO772" s="319">
        <f t="shared" si="882"/>
        <v>0</v>
      </c>
      <c r="AP772" s="319">
        <f t="shared" si="877"/>
        <v>0</v>
      </c>
      <c r="AQ772" s="173">
        <f t="shared" si="886"/>
        <v>0</v>
      </c>
      <c r="AR772" s="309">
        <f t="shared" si="878"/>
        <v>0</v>
      </c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 s="7"/>
      <c r="BH772" s="7"/>
      <c r="BI772" s="7"/>
      <c r="BJ772" s="7"/>
      <c r="BK772" s="7"/>
      <c r="BL772" s="7"/>
      <c r="BN772" s="74"/>
    </row>
    <row r="773" spans="1:66" s="16" customFormat="1" ht="12" customHeight="1" x14ac:dyDescent="0.25">
      <c r="A773" s="189">
        <v>22830083</v>
      </c>
      <c r="B773" s="184" t="str">
        <f t="shared" si="891"/>
        <v>22830083</v>
      </c>
      <c r="C773" s="178" t="s">
        <v>1236</v>
      </c>
      <c r="D773" s="179" t="s">
        <v>1277</v>
      </c>
      <c r="E773" s="179"/>
      <c r="F773" s="185">
        <v>43831</v>
      </c>
      <c r="G773" s="179"/>
      <c r="H773" s="181">
        <v>-782407</v>
      </c>
      <c r="I773" s="181">
        <v>-882818.89</v>
      </c>
      <c r="J773" s="181">
        <v>-810481.2</v>
      </c>
      <c r="K773" s="181">
        <v>-659478.86</v>
      </c>
      <c r="L773" s="181">
        <v>-710416.67</v>
      </c>
      <c r="M773" s="181">
        <v>-733801.97</v>
      </c>
      <c r="N773" s="181">
        <v>-716248.94</v>
      </c>
      <c r="O773" s="181">
        <v>-762200</v>
      </c>
      <c r="P773" s="181">
        <v>-628791.13</v>
      </c>
      <c r="Q773" s="181">
        <v>-860991.81</v>
      </c>
      <c r="R773" s="181">
        <v>-986845.23</v>
      </c>
      <c r="S773" s="181">
        <v>-929988.3</v>
      </c>
      <c r="T773" s="181">
        <v>-895428.48</v>
      </c>
      <c r="U773" s="181"/>
      <c r="V773" s="181">
        <f t="shared" si="892"/>
        <v>-793415.06166666665</v>
      </c>
      <c r="W773" s="204"/>
      <c r="X773" s="226"/>
      <c r="Y773" s="409">
        <f t="shared" si="889"/>
        <v>0</v>
      </c>
      <c r="Z773" s="410">
        <f t="shared" si="889"/>
        <v>-895428.48</v>
      </c>
      <c r="AA773" s="410">
        <f t="shared" si="889"/>
        <v>0</v>
      </c>
      <c r="AB773" s="411">
        <f t="shared" si="872"/>
        <v>0</v>
      </c>
      <c r="AC773" s="412">
        <f t="shared" si="873"/>
        <v>0</v>
      </c>
      <c r="AD773" s="410">
        <f t="shared" si="885"/>
        <v>0</v>
      </c>
      <c r="AE773" s="413">
        <f t="shared" si="879"/>
        <v>0</v>
      </c>
      <c r="AF773" s="411">
        <f t="shared" si="880"/>
        <v>0</v>
      </c>
      <c r="AG773" s="414">
        <f t="shared" si="893"/>
        <v>0</v>
      </c>
      <c r="AH773" s="412">
        <f t="shared" si="874"/>
        <v>0</v>
      </c>
      <c r="AI773" s="415">
        <f t="shared" si="890"/>
        <v>0</v>
      </c>
      <c r="AJ773" s="410">
        <f t="shared" si="890"/>
        <v>-793415.06166666665</v>
      </c>
      <c r="AK773" s="410">
        <f t="shared" si="890"/>
        <v>0</v>
      </c>
      <c r="AL773" s="411">
        <f t="shared" si="875"/>
        <v>0</v>
      </c>
      <c r="AM773" s="412">
        <f t="shared" si="876"/>
        <v>0</v>
      </c>
      <c r="AN773" s="410">
        <f t="shared" si="881"/>
        <v>0</v>
      </c>
      <c r="AO773" s="410">
        <f t="shared" si="882"/>
        <v>0</v>
      </c>
      <c r="AP773" s="410">
        <f t="shared" si="877"/>
        <v>0</v>
      </c>
      <c r="AQ773" s="414">
        <f t="shared" si="886"/>
        <v>0</v>
      </c>
      <c r="AR773" s="412">
        <f t="shared" si="878"/>
        <v>0</v>
      </c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 s="7"/>
      <c r="BH773" s="7"/>
      <c r="BI773" s="7"/>
      <c r="BJ773" s="7"/>
      <c r="BK773" s="7"/>
      <c r="BL773" s="7"/>
      <c r="BN773" s="74"/>
    </row>
    <row r="774" spans="1:66" s="16" customFormat="1" ht="12" customHeight="1" x14ac:dyDescent="0.25">
      <c r="A774" s="189">
        <v>22830093</v>
      </c>
      <c r="B774" s="184" t="str">
        <f t="shared" si="891"/>
        <v>22830093</v>
      </c>
      <c r="C774" s="178" t="s">
        <v>1237</v>
      </c>
      <c r="D774" s="179" t="s">
        <v>1277</v>
      </c>
      <c r="E774" s="179"/>
      <c r="F774" s="185">
        <v>43831</v>
      </c>
      <c r="G774" s="179"/>
      <c r="H774" s="181">
        <v>26810.49</v>
      </c>
      <c r="I774" s="181">
        <v>31352.11</v>
      </c>
      <c r="J774" s="181">
        <v>35999.410000000003</v>
      </c>
      <c r="K774" s="181">
        <v>40544.730000000003</v>
      </c>
      <c r="L774" s="181">
        <v>44934.3</v>
      </c>
      <c r="M774" s="181">
        <v>49623.99</v>
      </c>
      <c r="N774" s="181">
        <v>54257.04</v>
      </c>
      <c r="O774" s="181">
        <v>54379.99</v>
      </c>
      <c r="P774" s="181">
        <v>54541.77</v>
      </c>
      <c r="Q774" s="181">
        <v>54895.39</v>
      </c>
      <c r="R774" s="181">
        <v>54897.35</v>
      </c>
      <c r="S774" s="181">
        <v>55265.37</v>
      </c>
      <c r="T774" s="181">
        <v>55499.83</v>
      </c>
      <c r="U774" s="181"/>
      <c r="V774" s="181">
        <f t="shared" si="892"/>
        <v>47653.884166666678</v>
      </c>
      <c r="W774" s="204"/>
      <c r="X774" s="226"/>
      <c r="Y774" s="409">
        <f t="shared" si="889"/>
        <v>0</v>
      </c>
      <c r="Z774" s="410">
        <f t="shared" si="889"/>
        <v>55499.83</v>
      </c>
      <c r="AA774" s="410">
        <f t="shared" si="889"/>
        <v>0</v>
      </c>
      <c r="AB774" s="411">
        <f t="shared" si="872"/>
        <v>0</v>
      </c>
      <c r="AC774" s="412">
        <f t="shared" si="873"/>
        <v>0</v>
      </c>
      <c r="AD774" s="410">
        <f t="shared" si="885"/>
        <v>0</v>
      </c>
      <c r="AE774" s="413">
        <f t="shared" si="879"/>
        <v>0</v>
      </c>
      <c r="AF774" s="411">
        <f t="shared" si="880"/>
        <v>0</v>
      </c>
      <c r="AG774" s="414">
        <f t="shared" si="893"/>
        <v>0</v>
      </c>
      <c r="AH774" s="412">
        <f t="shared" si="874"/>
        <v>0</v>
      </c>
      <c r="AI774" s="415">
        <f t="shared" si="890"/>
        <v>0</v>
      </c>
      <c r="AJ774" s="410">
        <f t="shared" si="890"/>
        <v>47653.884166666678</v>
      </c>
      <c r="AK774" s="410">
        <f t="shared" si="890"/>
        <v>0</v>
      </c>
      <c r="AL774" s="411">
        <f t="shared" si="875"/>
        <v>0</v>
      </c>
      <c r="AM774" s="412">
        <f t="shared" si="876"/>
        <v>0</v>
      </c>
      <c r="AN774" s="410">
        <f t="shared" si="881"/>
        <v>0</v>
      </c>
      <c r="AO774" s="410">
        <f t="shared" si="882"/>
        <v>0</v>
      </c>
      <c r="AP774" s="410">
        <f t="shared" si="877"/>
        <v>0</v>
      </c>
      <c r="AQ774" s="414">
        <f t="shared" si="886"/>
        <v>0</v>
      </c>
      <c r="AR774" s="412">
        <f t="shared" si="878"/>
        <v>0</v>
      </c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 s="7"/>
      <c r="BH774" s="7"/>
      <c r="BI774" s="7"/>
      <c r="BJ774" s="7"/>
      <c r="BK774" s="7"/>
      <c r="BL774" s="7"/>
      <c r="BN774" s="74"/>
    </row>
    <row r="775" spans="1:66" s="16" customFormat="1" ht="12" customHeight="1" x14ac:dyDescent="0.25">
      <c r="A775" s="122">
        <v>22840012</v>
      </c>
      <c r="B775" s="87" t="str">
        <f t="shared" si="891"/>
        <v>22840012</v>
      </c>
      <c r="C775" s="74" t="s">
        <v>629</v>
      </c>
      <c r="D775" s="89" t="s">
        <v>158</v>
      </c>
      <c r="E775" s="89"/>
      <c r="F775" s="74"/>
      <c r="G775" s="89"/>
      <c r="H775" s="75">
        <v>-1226433.75</v>
      </c>
      <c r="I775" s="75">
        <v>-1226433.75</v>
      </c>
      <c r="J775" s="75">
        <v>-1226433.75</v>
      </c>
      <c r="K775" s="75">
        <v>-1239970.67</v>
      </c>
      <c r="L775" s="75">
        <v>-1239970.67</v>
      </c>
      <c r="M775" s="75">
        <v>-1239970.67</v>
      </c>
      <c r="N775" s="75">
        <v>-1262832.49</v>
      </c>
      <c r="O775" s="75">
        <v>-1262832.49</v>
      </c>
      <c r="P775" s="75">
        <v>-1262832.49</v>
      </c>
      <c r="Q775" s="75">
        <v>-1264426.81</v>
      </c>
      <c r="R775" s="75">
        <v>-1264426.81</v>
      </c>
      <c r="S775" s="75">
        <v>-1264426.81</v>
      </c>
      <c r="T775" s="75">
        <v>-1264426.81</v>
      </c>
      <c r="U775" s="75"/>
      <c r="V775" s="75">
        <f t="shared" si="892"/>
        <v>-1249998.9741666669</v>
      </c>
      <c r="W775" s="81"/>
      <c r="X775" s="80"/>
      <c r="Y775" s="92">
        <f t="shared" si="889"/>
        <v>0</v>
      </c>
      <c r="Z775" s="319">
        <f t="shared" si="889"/>
        <v>0</v>
      </c>
      <c r="AA775" s="319">
        <f t="shared" si="889"/>
        <v>0</v>
      </c>
      <c r="AB775" s="320">
        <f t="shared" si="872"/>
        <v>-1264426.81</v>
      </c>
      <c r="AC775" s="309">
        <f t="shared" si="873"/>
        <v>0</v>
      </c>
      <c r="AD775" s="319">
        <f t="shared" si="885"/>
        <v>0</v>
      </c>
      <c r="AE775" s="326">
        <f t="shared" si="879"/>
        <v>0</v>
      </c>
      <c r="AF775" s="320">
        <f t="shared" si="880"/>
        <v>-1264426.81</v>
      </c>
      <c r="AG775" s="173">
        <f t="shared" si="893"/>
        <v>-1264426.81</v>
      </c>
      <c r="AH775" s="309">
        <f t="shared" si="874"/>
        <v>0</v>
      </c>
      <c r="AI775" s="318">
        <f t="shared" si="890"/>
        <v>0</v>
      </c>
      <c r="AJ775" s="319">
        <f t="shared" si="890"/>
        <v>0</v>
      </c>
      <c r="AK775" s="319">
        <f t="shared" si="890"/>
        <v>0</v>
      </c>
      <c r="AL775" s="320">
        <f t="shared" si="875"/>
        <v>-1249998.9741666669</v>
      </c>
      <c r="AM775" s="309">
        <f t="shared" si="876"/>
        <v>0</v>
      </c>
      <c r="AN775" s="319">
        <f t="shared" si="881"/>
        <v>0</v>
      </c>
      <c r="AO775" s="319">
        <f t="shared" si="882"/>
        <v>0</v>
      </c>
      <c r="AP775" s="319">
        <f t="shared" si="877"/>
        <v>-1249998.9741666669</v>
      </c>
      <c r="AQ775" s="173">
        <f t="shared" si="886"/>
        <v>-1249998.9741666669</v>
      </c>
      <c r="AR775" s="309">
        <f t="shared" si="878"/>
        <v>0</v>
      </c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 s="7"/>
      <c r="BH775" s="7"/>
      <c r="BI775" s="7"/>
      <c r="BJ775" s="7"/>
      <c r="BK775" s="7"/>
      <c r="BL775" s="7"/>
      <c r="BN775" s="74"/>
    </row>
    <row r="776" spans="1:66" s="16" customFormat="1" ht="12" customHeight="1" x14ac:dyDescent="0.25">
      <c r="A776" s="122">
        <v>22840021</v>
      </c>
      <c r="B776" s="87" t="str">
        <f t="shared" si="891"/>
        <v>22840021</v>
      </c>
      <c r="C776" s="74" t="s">
        <v>895</v>
      </c>
      <c r="D776" s="89" t="s">
        <v>158</v>
      </c>
      <c r="E776" s="89"/>
      <c r="F776" s="74"/>
      <c r="G776" s="89"/>
      <c r="H776" s="75">
        <v>-48356.2</v>
      </c>
      <c r="I776" s="75">
        <v>-48356.2</v>
      </c>
      <c r="J776" s="75">
        <v>-48356.2</v>
      </c>
      <c r="K776" s="75">
        <v>-49933.75</v>
      </c>
      <c r="L776" s="75">
        <v>-49933.75</v>
      </c>
      <c r="M776" s="75">
        <v>-49933.75</v>
      </c>
      <c r="N776" s="75">
        <v>-49058.25</v>
      </c>
      <c r="O776" s="75">
        <v>-49058.25</v>
      </c>
      <c r="P776" s="75">
        <v>-49058.25</v>
      </c>
      <c r="Q776" s="75">
        <v>-45496.1</v>
      </c>
      <c r="R776" s="75">
        <v>-45496.1</v>
      </c>
      <c r="S776" s="75">
        <v>-45496.1</v>
      </c>
      <c r="T776" s="75">
        <v>-45496.1</v>
      </c>
      <c r="U776" s="75"/>
      <c r="V776" s="75">
        <f t="shared" si="892"/>
        <v>-48091.904166666667</v>
      </c>
      <c r="W776" s="81"/>
      <c r="X776" s="80"/>
      <c r="Y776" s="92">
        <f t="shared" si="889"/>
        <v>0</v>
      </c>
      <c r="Z776" s="319">
        <f t="shared" si="889"/>
        <v>0</v>
      </c>
      <c r="AA776" s="319">
        <f t="shared" si="889"/>
        <v>0</v>
      </c>
      <c r="AB776" s="320">
        <f t="shared" si="872"/>
        <v>-45496.1</v>
      </c>
      <c r="AC776" s="309">
        <f t="shared" si="873"/>
        <v>0</v>
      </c>
      <c r="AD776" s="319">
        <f t="shared" si="885"/>
        <v>0</v>
      </c>
      <c r="AE776" s="326">
        <f t="shared" si="879"/>
        <v>0</v>
      </c>
      <c r="AF776" s="320">
        <f t="shared" si="880"/>
        <v>-45496.1</v>
      </c>
      <c r="AG776" s="173">
        <f t="shared" si="893"/>
        <v>-45496.1</v>
      </c>
      <c r="AH776" s="309">
        <f t="shared" si="874"/>
        <v>0</v>
      </c>
      <c r="AI776" s="318">
        <f t="shared" si="890"/>
        <v>0</v>
      </c>
      <c r="AJ776" s="319">
        <f t="shared" si="890"/>
        <v>0</v>
      </c>
      <c r="AK776" s="319">
        <f t="shared" si="890"/>
        <v>0</v>
      </c>
      <c r="AL776" s="320">
        <f t="shared" si="875"/>
        <v>-48091.904166666667</v>
      </c>
      <c r="AM776" s="309">
        <f t="shared" si="876"/>
        <v>0</v>
      </c>
      <c r="AN776" s="319">
        <f t="shared" si="881"/>
        <v>0</v>
      </c>
      <c r="AO776" s="319">
        <f t="shared" si="882"/>
        <v>0</v>
      </c>
      <c r="AP776" s="319">
        <f t="shared" si="877"/>
        <v>-48091.904166666667</v>
      </c>
      <c r="AQ776" s="173">
        <f t="shared" si="886"/>
        <v>-48091.904166666667</v>
      </c>
      <c r="AR776" s="309">
        <f t="shared" si="878"/>
        <v>0</v>
      </c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 s="7"/>
      <c r="BH776" s="7"/>
      <c r="BI776" s="7"/>
      <c r="BJ776" s="7"/>
      <c r="BK776" s="7"/>
      <c r="BL776" s="7"/>
      <c r="BN776" s="74"/>
    </row>
    <row r="777" spans="1:66" s="16" customFormat="1" ht="12" customHeight="1" x14ac:dyDescent="0.25">
      <c r="A777" s="122">
        <v>22840022</v>
      </c>
      <c r="B777" s="87" t="str">
        <f t="shared" si="891"/>
        <v>22840022</v>
      </c>
      <c r="C777" s="74" t="s">
        <v>630</v>
      </c>
      <c r="D777" s="89" t="s">
        <v>158</v>
      </c>
      <c r="E777" s="89"/>
      <c r="F777" s="74"/>
      <c r="G777" s="89"/>
      <c r="H777" s="75">
        <v>-561500</v>
      </c>
      <c r="I777" s="75">
        <v>-561500</v>
      </c>
      <c r="J777" s="75">
        <v>-561500</v>
      </c>
      <c r="K777" s="75">
        <v>-550500</v>
      </c>
      <c r="L777" s="75">
        <v>-550500</v>
      </c>
      <c r="M777" s="75">
        <v>-550500</v>
      </c>
      <c r="N777" s="75">
        <v>-572000</v>
      </c>
      <c r="O777" s="75">
        <v>-572000</v>
      </c>
      <c r="P777" s="75">
        <v>-572000</v>
      </c>
      <c r="Q777" s="75">
        <v>-570014.59</v>
      </c>
      <c r="R777" s="75">
        <v>-570014.59</v>
      </c>
      <c r="S777" s="75">
        <v>-570014.59</v>
      </c>
      <c r="T777" s="75">
        <v>-570014.59</v>
      </c>
      <c r="U777" s="75"/>
      <c r="V777" s="75">
        <f t="shared" si="892"/>
        <v>-563858.42208333325</v>
      </c>
      <c r="W777" s="81"/>
      <c r="X777" s="80"/>
      <c r="Y777" s="92">
        <f t="shared" si="889"/>
        <v>0</v>
      </c>
      <c r="Z777" s="319">
        <f t="shared" si="889"/>
        <v>0</v>
      </c>
      <c r="AA777" s="319">
        <f t="shared" si="889"/>
        <v>0</v>
      </c>
      <c r="AB777" s="320">
        <f t="shared" si="872"/>
        <v>-570014.59</v>
      </c>
      <c r="AC777" s="309">
        <f t="shared" si="873"/>
        <v>0</v>
      </c>
      <c r="AD777" s="319">
        <f t="shared" si="885"/>
        <v>0</v>
      </c>
      <c r="AE777" s="326">
        <f t="shared" si="879"/>
        <v>0</v>
      </c>
      <c r="AF777" s="320">
        <f t="shared" si="880"/>
        <v>-570014.59</v>
      </c>
      <c r="AG777" s="173">
        <f t="shared" si="893"/>
        <v>-570014.59</v>
      </c>
      <c r="AH777" s="309">
        <f t="shared" si="874"/>
        <v>0</v>
      </c>
      <c r="AI777" s="318">
        <f t="shared" si="890"/>
        <v>0</v>
      </c>
      <c r="AJ777" s="319">
        <f t="shared" si="890"/>
        <v>0</v>
      </c>
      <c r="AK777" s="319">
        <f t="shared" si="890"/>
        <v>0</v>
      </c>
      <c r="AL777" s="320">
        <f t="shared" si="875"/>
        <v>-563858.42208333325</v>
      </c>
      <c r="AM777" s="309">
        <f t="shared" si="876"/>
        <v>0</v>
      </c>
      <c r="AN777" s="319">
        <f t="shared" si="881"/>
        <v>0</v>
      </c>
      <c r="AO777" s="319">
        <f t="shared" si="882"/>
        <v>0</v>
      </c>
      <c r="AP777" s="319">
        <f t="shared" si="877"/>
        <v>-563858.42208333325</v>
      </c>
      <c r="AQ777" s="173">
        <f t="shared" si="886"/>
        <v>-563858.42208333325</v>
      </c>
      <c r="AR777" s="309">
        <f t="shared" si="878"/>
        <v>0</v>
      </c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 s="7"/>
      <c r="BH777" s="7"/>
      <c r="BI777" s="7"/>
      <c r="BJ777" s="7"/>
      <c r="BK777" s="7"/>
      <c r="BL777" s="7"/>
      <c r="BN777" s="74"/>
    </row>
    <row r="778" spans="1:66" s="16" customFormat="1" ht="12" customHeight="1" x14ac:dyDescent="0.25">
      <c r="A778" s="122">
        <v>22840032</v>
      </c>
      <c r="B778" s="87" t="str">
        <f t="shared" si="891"/>
        <v>22840032</v>
      </c>
      <c r="C778" s="74" t="s">
        <v>631</v>
      </c>
      <c r="D778" s="89" t="s">
        <v>158</v>
      </c>
      <c r="E778" s="89"/>
      <c r="F778" s="74"/>
      <c r="G778" s="89"/>
      <c r="H778" s="75">
        <v>-2472221.25</v>
      </c>
      <c r="I778" s="75">
        <v>-2472221.25</v>
      </c>
      <c r="J778" s="75">
        <v>-2472221.25</v>
      </c>
      <c r="K778" s="75">
        <v>-2474745.2000000002</v>
      </c>
      <c r="L778" s="75">
        <v>-2474745.2000000002</v>
      </c>
      <c r="M778" s="75">
        <v>-2474745.2000000002</v>
      </c>
      <c r="N778" s="75">
        <v>-2467091.7799999998</v>
      </c>
      <c r="O778" s="75">
        <v>-2467091.7799999998</v>
      </c>
      <c r="P778" s="75">
        <v>-2467091.7799999998</v>
      </c>
      <c r="Q778" s="75">
        <v>-2468395.56</v>
      </c>
      <c r="R778" s="75">
        <v>-2468395.56</v>
      </c>
      <c r="S778" s="75">
        <v>-2468395.56</v>
      </c>
      <c r="T778" s="75">
        <v>-2468395.56</v>
      </c>
      <c r="U778" s="75"/>
      <c r="V778" s="75">
        <f t="shared" si="892"/>
        <v>-2470454.0437499997</v>
      </c>
      <c r="W778" s="81"/>
      <c r="X778" s="80"/>
      <c r="Y778" s="92">
        <f t="shared" si="889"/>
        <v>0</v>
      </c>
      <c r="Z778" s="319">
        <f t="shared" si="889"/>
        <v>0</v>
      </c>
      <c r="AA778" s="319">
        <f t="shared" si="889"/>
        <v>0</v>
      </c>
      <c r="AB778" s="320">
        <f t="shared" si="872"/>
        <v>-2468395.56</v>
      </c>
      <c r="AC778" s="309">
        <f t="shared" si="873"/>
        <v>0</v>
      </c>
      <c r="AD778" s="319">
        <f t="shared" si="885"/>
        <v>0</v>
      </c>
      <c r="AE778" s="326">
        <f t="shared" si="879"/>
        <v>0</v>
      </c>
      <c r="AF778" s="320">
        <f t="shared" si="880"/>
        <v>-2468395.56</v>
      </c>
      <c r="AG778" s="173">
        <f t="shared" si="893"/>
        <v>-2468395.56</v>
      </c>
      <c r="AH778" s="309">
        <f t="shared" si="874"/>
        <v>0</v>
      </c>
      <c r="AI778" s="318">
        <f t="shared" si="890"/>
        <v>0</v>
      </c>
      <c r="AJ778" s="319">
        <f t="shared" si="890"/>
        <v>0</v>
      </c>
      <c r="AK778" s="319">
        <f t="shared" si="890"/>
        <v>0</v>
      </c>
      <c r="AL778" s="320">
        <f t="shared" si="875"/>
        <v>-2470454.0437499997</v>
      </c>
      <c r="AM778" s="309">
        <f t="shared" si="876"/>
        <v>0</v>
      </c>
      <c r="AN778" s="319">
        <f t="shared" si="881"/>
        <v>0</v>
      </c>
      <c r="AO778" s="319">
        <f t="shared" si="882"/>
        <v>0</v>
      </c>
      <c r="AP778" s="319">
        <f t="shared" si="877"/>
        <v>-2470454.0437499997</v>
      </c>
      <c r="AQ778" s="173">
        <f t="shared" si="886"/>
        <v>-2470454.0437499997</v>
      </c>
      <c r="AR778" s="309">
        <f t="shared" si="878"/>
        <v>0</v>
      </c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 s="7"/>
      <c r="BH778" s="7"/>
      <c r="BI778" s="7"/>
      <c r="BJ778" s="7"/>
      <c r="BK778" s="7"/>
      <c r="BL778" s="7"/>
      <c r="BN778" s="74"/>
    </row>
    <row r="779" spans="1:66" s="16" customFormat="1" ht="12" customHeight="1" x14ac:dyDescent="0.25">
      <c r="A779" s="122">
        <v>22840042</v>
      </c>
      <c r="B779" s="87" t="str">
        <f t="shared" si="891"/>
        <v>22840042</v>
      </c>
      <c r="C779" s="74" t="s">
        <v>632</v>
      </c>
      <c r="D779" s="89" t="s">
        <v>158</v>
      </c>
      <c r="E779" s="89"/>
      <c r="F779" s="74"/>
      <c r="G779" s="89"/>
      <c r="H779" s="75">
        <v>-89740</v>
      </c>
      <c r="I779" s="75">
        <v>-89740</v>
      </c>
      <c r="J779" s="75">
        <v>-89740</v>
      </c>
      <c r="K779" s="75">
        <v>-239000</v>
      </c>
      <c r="L779" s="75">
        <v>-239000</v>
      </c>
      <c r="M779" s="75">
        <v>-239000</v>
      </c>
      <c r="N779" s="75">
        <v>-91000</v>
      </c>
      <c r="O779" s="75">
        <v>-91000</v>
      </c>
      <c r="P779" s="75">
        <v>-91000</v>
      </c>
      <c r="Q779" s="75">
        <v>-91000</v>
      </c>
      <c r="R779" s="75">
        <v>-91000</v>
      </c>
      <c r="S779" s="75">
        <v>-91000</v>
      </c>
      <c r="T779" s="75">
        <v>-91000</v>
      </c>
      <c r="U779" s="75"/>
      <c r="V779" s="75">
        <f t="shared" si="892"/>
        <v>-127737.5</v>
      </c>
      <c r="W779" s="81"/>
      <c r="X779" s="80"/>
      <c r="Y779" s="92">
        <f t="shared" si="889"/>
        <v>0</v>
      </c>
      <c r="Z779" s="319">
        <f t="shared" si="889"/>
        <v>0</v>
      </c>
      <c r="AA779" s="319">
        <f t="shared" si="889"/>
        <v>0</v>
      </c>
      <c r="AB779" s="320">
        <f t="shared" si="872"/>
        <v>-91000</v>
      </c>
      <c r="AC779" s="309">
        <f t="shared" si="873"/>
        <v>0</v>
      </c>
      <c r="AD779" s="319">
        <f t="shared" si="885"/>
        <v>0</v>
      </c>
      <c r="AE779" s="326">
        <f t="shared" si="879"/>
        <v>0</v>
      </c>
      <c r="AF779" s="320">
        <f t="shared" si="880"/>
        <v>-91000</v>
      </c>
      <c r="AG779" s="173">
        <f t="shared" si="893"/>
        <v>-91000</v>
      </c>
      <c r="AH779" s="309">
        <f t="shared" si="874"/>
        <v>0</v>
      </c>
      <c r="AI779" s="318">
        <f t="shared" si="890"/>
        <v>0</v>
      </c>
      <c r="AJ779" s="319">
        <f t="shared" si="890"/>
        <v>0</v>
      </c>
      <c r="AK779" s="319">
        <f t="shared" si="890"/>
        <v>0</v>
      </c>
      <c r="AL779" s="320">
        <f t="shared" si="875"/>
        <v>-127737.5</v>
      </c>
      <c r="AM779" s="309">
        <f t="shared" si="876"/>
        <v>0</v>
      </c>
      <c r="AN779" s="319">
        <f t="shared" si="881"/>
        <v>0</v>
      </c>
      <c r="AO779" s="319">
        <f t="shared" si="882"/>
        <v>0</v>
      </c>
      <c r="AP779" s="319">
        <f t="shared" si="877"/>
        <v>-127737.5</v>
      </c>
      <c r="AQ779" s="173">
        <f t="shared" si="886"/>
        <v>-127737.5</v>
      </c>
      <c r="AR779" s="309">
        <f t="shared" si="878"/>
        <v>0</v>
      </c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 s="7"/>
      <c r="BH779" s="7"/>
      <c r="BI779" s="7"/>
      <c r="BJ779" s="7"/>
      <c r="BK779" s="7"/>
      <c r="BL779" s="7"/>
      <c r="BN779" s="74"/>
    </row>
    <row r="780" spans="1:66" s="16" customFormat="1" ht="12" customHeight="1" x14ac:dyDescent="0.25">
      <c r="A780" s="122">
        <v>22840051</v>
      </c>
      <c r="B780" s="87" t="str">
        <f t="shared" si="891"/>
        <v>22840051</v>
      </c>
      <c r="C780" s="74" t="s">
        <v>896</v>
      </c>
      <c r="D780" s="89" t="s">
        <v>158</v>
      </c>
      <c r="E780" s="89"/>
      <c r="F780" s="74"/>
      <c r="G780" s="89"/>
      <c r="H780" s="75">
        <v>-32000</v>
      </c>
      <c r="I780" s="75">
        <v>-32000</v>
      </c>
      <c r="J780" s="75">
        <v>-32000</v>
      </c>
      <c r="K780" s="75">
        <v>-32000</v>
      </c>
      <c r="L780" s="75">
        <v>-32000</v>
      </c>
      <c r="M780" s="75">
        <v>-32000</v>
      </c>
      <c r="N780" s="75">
        <v>-32000</v>
      </c>
      <c r="O780" s="75">
        <v>-32000</v>
      </c>
      <c r="P780" s="75">
        <v>-32000</v>
      </c>
      <c r="Q780" s="75">
        <v>-32000</v>
      </c>
      <c r="R780" s="75">
        <v>-32000</v>
      </c>
      <c r="S780" s="75">
        <v>-32000</v>
      </c>
      <c r="T780" s="75">
        <v>-32000</v>
      </c>
      <c r="U780" s="75"/>
      <c r="V780" s="75">
        <f t="shared" si="892"/>
        <v>-32000</v>
      </c>
      <c r="W780" s="81"/>
      <c r="X780" s="80"/>
      <c r="Y780" s="92">
        <f t="shared" si="889"/>
        <v>0</v>
      </c>
      <c r="Z780" s="319">
        <f t="shared" si="889"/>
        <v>0</v>
      </c>
      <c r="AA780" s="319">
        <f t="shared" si="889"/>
        <v>0</v>
      </c>
      <c r="AB780" s="320">
        <f t="shared" si="872"/>
        <v>-32000</v>
      </c>
      <c r="AC780" s="309">
        <f t="shared" si="873"/>
        <v>0</v>
      </c>
      <c r="AD780" s="319">
        <f t="shared" si="885"/>
        <v>0</v>
      </c>
      <c r="AE780" s="326">
        <f t="shared" si="879"/>
        <v>0</v>
      </c>
      <c r="AF780" s="320">
        <f t="shared" si="880"/>
        <v>-32000</v>
      </c>
      <c r="AG780" s="173">
        <f t="shared" si="893"/>
        <v>-32000</v>
      </c>
      <c r="AH780" s="309">
        <f t="shared" si="874"/>
        <v>0</v>
      </c>
      <c r="AI780" s="318">
        <f t="shared" si="890"/>
        <v>0</v>
      </c>
      <c r="AJ780" s="319">
        <f t="shared" si="890"/>
        <v>0</v>
      </c>
      <c r="AK780" s="319">
        <f t="shared" si="890"/>
        <v>0</v>
      </c>
      <c r="AL780" s="320">
        <f t="shared" si="875"/>
        <v>-32000</v>
      </c>
      <c r="AM780" s="309">
        <f t="shared" si="876"/>
        <v>0</v>
      </c>
      <c r="AN780" s="319">
        <f t="shared" si="881"/>
        <v>0</v>
      </c>
      <c r="AO780" s="319">
        <f t="shared" si="882"/>
        <v>0</v>
      </c>
      <c r="AP780" s="319">
        <f t="shared" si="877"/>
        <v>-32000</v>
      </c>
      <c r="AQ780" s="173">
        <f t="shared" si="886"/>
        <v>-32000</v>
      </c>
      <c r="AR780" s="309">
        <f t="shared" si="878"/>
        <v>0</v>
      </c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 s="7"/>
      <c r="BH780" s="7"/>
      <c r="BI780" s="7"/>
      <c r="BJ780" s="7"/>
      <c r="BK780" s="7"/>
      <c r="BL780" s="7"/>
      <c r="BN780" s="74"/>
    </row>
    <row r="781" spans="1:66" s="16" customFormat="1" ht="12" customHeight="1" x14ac:dyDescent="0.25">
      <c r="A781" s="122">
        <v>22840062</v>
      </c>
      <c r="B781" s="87" t="str">
        <f t="shared" si="891"/>
        <v>22840062</v>
      </c>
      <c r="C781" s="74" t="s">
        <v>633</v>
      </c>
      <c r="D781" s="89" t="s">
        <v>158</v>
      </c>
      <c r="E781" s="89"/>
      <c r="F781" s="74"/>
      <c r="G781" s="89"/>
      <c r="H781" s="75">
        <v>-1745839.32</v>
      </c>
      <c r="I781" s="75">
        <v>-1745839.32</v>
      </c>
      <c r="J781" s="75">
        <v>-1745839.32</v>
      </c>
      <c r="K781" s="75">
        <v>-1659620.64</v>
      </c>
      <c r="L781" s="75">
        <v>-1659620.64</v>
      </c>
      <c r="M781" s="75">
        <v>-1659620.64</v>
      </c>
      <c r="N781" s="75">
        <v>-1166044.6599999999</v>
      </c>
      <c r="O781" s="75">
        <v>-1166044.6599999999</v>
      </c>
      <c r="P781" s="75">
        <v>-1166044.6599999999</v>
      </c>
      <c r="Q781" s="75">
        <v>-3462790.15</v>
      </c>
      <c r="R781" s="75">
        <v>-3462790.15</v>
      </c>
      <c r="S781" s="75">
        <v>-3462790.15</v>
      </c>
      <c r="T781" s="75">
        <v>-3350113.85</v>
      </c>
      <c r="U781" s="75"/>
      <c r="V781" s="75">
        <f t="shared" si="892"/>
        <v>-2075418.4645833333</v>
      </c>
      <c r="W781" s="81"/>
      <c r="X781" s="80"/>
      <c r="Y781" s="92">
        <f t="shared" ref="Y781:AA798" si="894">IF($D781=Y$5,$T781,0)</f>
        <v>0</v>
      </c>
      <c r="Z781" s="319">
        <f t="shared" si="894"/>
        <v>0</v>
      </c>
      <c r="AA781" s="319">
        <f t="shared" si="894"/>
        <v>0</v>
      </c>
      <c r="AB781" s="320">
        <f t="shared" si="872"/>
        <v>-3350113.85</v>
      </c>
      <c r="AC781" s="309">
        <f t="shared" si="873"/>
        <v>0</v>
      </c>
      <c r="AD781" s="319">
        <f t="shared" si="885"/>
        <v>0</v>
      </c>
      <c r="AE781" s="326">
        <f t="shared" si="879"/>
        <v>0</v>
      </c>
      <c r="AF781" s="320">
        <f t="shared" si="880"/>
        <v>-3350113.85</v>
      </c>
      <c r="AG781" s="173">
        <f t="shared" si="893"/>
        <v>-3350113.85</v>
      </c>
      <c r="AH781" s="309">
        <f t="shared" si="874"/>
        <v>0</v>
      </c>
      <c r="AI781" s="318">
        <f t="shared" ref="AI781:AK798" si="895">IF($D781=AI$5,$V781,0)</f>
        <v>0</v>
      </c>
      <c r="AJ781" s="319">
        <f t="shared" si="895"/>
        <v>0</v>
      </c>
      <c r="AK781" s="319">
        <f t="shared" si="895"/>
        <v>0</v>
      </c>
      <c r="AL781" s="320">
        <f t="shared" si="875"/>
        <v>-2075418.4645833333</v>
      </c>
      <c r="AM781" s="309">
        <f t="shared" si="876"/>
        <v>0</v>
      </c>
      <c r="AN781" s="319">
        <f t="shared" si="881"/>
        <v>0</v>
      </c>
      <c r="AO781" s="319">
        <f t="shared" si="882"/>
        <v>0</v>
      </c>
      <c r="AP781" s="319">
        <f t="shared" si="877"/>
        <v>-2075418.4645833333</v>
      </c>
      <c r="AQ781" s="173">
        <f t="shared" si="886"/>
        <v>-2075418.4645833333</v>
      </c>
      <c r="AR781" s="309">
        <f t="shared" si="878"/>
        <v>0</v>
      </c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 s="7"/>
      <c r="BH781" s="7"/>
      <c r="BI781" s="7"/>
      <c r="BJ781" s="7"/>
      <c r="BK781" s="7"/>
      <c r="BL781" s="7"/>
      <c r="BN781" s="74"/>
    </row>
    <row r="782" spans="1:66" s="16" customFormat="1" ht="12" customHeight="1" x14ac:dyDescent="0.25">
      <c r="A782" s="122">
        <v>22840082</v>
      </c>
      <c r="B782" s="87" t="str">
        <f t="shared" si="891"/>
        <v>22840082</v>
      </c>
      <c r="C782" s="74" t="s">
        <v>634</v>
      </c>
      <c r="D782" s="89" t="s">
        <v>158</v>
      </c>
      <c r="E782" s="89"/>
      <c r="F782" s="74"/>
      <c r="G782" s="89"/>
      <c r="H782" s="75">
        <v>-7535507.5899999999</v>
      </c>
      <c r="I782" s="75">
        <v>-7535507.5899999999</v>
      </c>
      <c r="J782" s="75">
        <v>-7535507.5899999999</v>
      </c>
      <c r="K782" s="75">
        <v>-7561622.1100000003</v>
      </c>
      <c r="L782" s="75">
        <v>-7561622.1100000003</v>
      </c>
      <c r="M782" s="75">
        <v>-7561622.1100000003</v>
      </c>
      <c r="N782" s="75">
        <v>-7671643.5</v>
      </c>
      <c r="O782" s="75">
        <v>-7671643.5</v>
      </c>
      <c r="P782" s="75">
        <v>-7671643.5</v>
      </c>
      <c r="Q782" s="75">
        <v>-7633172.3399999999</v>
      </c>
      <c r="R782" s="75">
        <v>-7633172.3399999999</v>
      </c>
      <c r="S782" s="75">
        <v>-7633172.3399999999</v>
      </c>
      <c r="T782" s="75">
        <v>-7584495.3600000003</v>
      </c>
      <c r="U782" s="75"/>
      <c r="V782" s="75">
        <f t="shared" si="892"/>
        <v>-7602527.5420833332</v>
      </c>
      <c r="W782" s="81"/>
      <c r="X782" s="80"/>
      <c r="Y782" s="92">
        <f t="shared" si="894"/>
        <v>0</v>
      </c>
      <c r="Z782" s="319">
        <f t="shared" si="894"/>
        <v>0</v>
      </c>
      <c r="AA782" s="319">
        <f t="shared" si="894"/>
        <v>0</v>
      </c>
      <c r="AB782" s="320">
        <f t="shared" si="872"/>
        <v>-7584495.3600000003</v>
      </c>
      <c r="AC782" s="309">
        <f t="shared" si="873"/>
        <v>0</v>
      </c>
      <c r="AD782" s="319">
        <f t="shared" si="885"/>
        <v>0</v>
      </c>
      <c r="AE782" s="326">
        <f t="shared" si="879"/>
        <v>0</v>
      </c>
      <c r="AF782" s="320">
        <f t="shared" si="880"/>
        <v>-7584495.3600000003</v>
      </c>
      <c r="AG782" s="173">
        <f t="shared" si="893"/>
        <v>-7584495.3600000003</v>
      </c>
      <c r="AH782" s="309">
        <f t="shared" si="874"/>
        <v>0</v>
      </c>
      <c r="AI782" s="318">
        <f t="shared" si="895"/>
        <v>0</v>
      </c>
      <c r="AJ782" s="319">
        <f t="shared" si="895"/>
        <v>0</v>
      </c>
      <c r="AK782" s="319">
        <f t="shared" si="895"/>
        <v>0</v>
      </c>
      <c r="AL782" s="320">
        <f t="shared" si="875"/>
        <v>-7602527.5420833332</v>
      </c>
      <c r="AM782" s="309">
        <f t="shared" si="876"/>
        <v>0</v>
      </c>
      <c r="AN782" s="319">
        <f t="shared" si="881"/>
        <v>0</v>
      </c>
      <c r="AO782" s="319">
        <f t="shared" si="882"/>
        <v>0</v>
      </c>
      <c r="AP782" s="319">
        <f t="shared" si="877"/>
        <v>-7602527.5420833332</v>
      </c>
      <c r="AQ782" s="173">
        <f t="shared" si="886"/>
        <v>-7602527.5420833332</v>
      </c>
      <c r="AR782" s="309">
        <f t="shared" si="878"/>
        <v>0</v>
      </c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 s="7"/>
      <c r="BH782" s="7"/>
      <c r="BI782" s="7"/>
      <c r="BJ782" s="7"/>
      <c r="BK782" s="7"/>
      <c r="BL782" s="7"/>
      <c r="BN782" s="74"/>
    </row>
    <row r="783" spans="1:66" s="16" customFormat="1" ht="12" customHeight="1" x14ac:dyDescent="0.25">
      <c r="A783" s="122">
        <v>22840092</v>
      </c>
      <c r="B783" s="87" t="str">
        <f t="shared" si="891"/>
        <v>22840092</v>
      </c>
      <c r="C783" s="74" t="s">
        <v>635</v>
      </c>
      <c r="D783" s="89" t="s">
        <v>158</v>
      </c>
      <c r="E783" s="89"/>
      <c r="F783" s="74"/>
      <c r="G783" s="89"/>
      <c r="H783" s="75">
        <v>-1889565.14</v>
      </c>
      <c r="I783" s="75">
        <v>-1889565.14</v>
      </c>
      <c r="J783" s="75">
        <v>-1889565.14</v>
      </c>
      <c r="K783" s="75">
        <v>-2349568.8199999998</v>
      </c>
      <c r="L783" s="75">
        <v>-2349568.8199999998</v>
      </c>
      <c r="M783" s="75">
        <v>-2349568.8199999998</v>
      </c>
      <c r="N783" s="75">
        <v>-4645677.07</v>
      </c>
      <c r="O783" s="75">
        <v>-4645677.07</v>
      </c>
      <c r="P783" s="75">
        <v>-4645677.07</v>
      </c>
      <c r="Q783" s="75">
        <v>-4605560.07</v>
      </c>
      <c r="R783" s="75">
        <v>-4605560.07</v>
      </c>
      <c r="S783" s="75">
        <v>-4605560.07</v>
      </c>
      <c r="T783" s="75">
        <v>-4530255.5</v>
      </c>
      <c r="U783" s="75"/>
      <c r="V783" s="75">
        <f t="shared" si="892"/>
        <v>-3482621.5400000005</v>
      </c>
      <c r="W783" s="81"/>
      <c r="X783" s="80"/>
      <c r="Y783" s="92">
        <f t="shared" si="894"/>
        <v>0</v>
      </c>
      <c r="Z783" s="319">
        <f t="shared" si="894"/>
        <v>0</v>
      </c>
      <c r="AA783" s="319">
        <f t="shared" si="894"/>
        <v>0</v>
      </c>
      <c r="AB783" s="320">
        <f t="shared" si="872"/>
        <v>-4530255.5</v>
      </c>
      <c r="AC783" s="309">
        <f t="shared" si="873"/>
        <v>0</v>
      </c>
      <c r="AD783" s="319">
        <f t="shared" si="885"/>
        <v>0</v>
      </c>
      <c r="AE783" s="326">
        <f t="shared" si="879"/>
        <v>0</v>
      </c>
      <c r="AF783" s="320">
        <f t="shared" si="880"/>
        <v>-4530255.5</v>
      </c>
      <c r="AG783" s="173">
        <f t="shared" si="893"/>
        <v>-4530255.5</v>
      </c>
      <c r="AH783" s="309">
        <f t="shared" si="874"/>
        <v>0</v>
      </c>
      <c r="AI783" s="318">
        <f t="shared" si="895"/>
        <v>0</v>
      </c>
      <c r="AJ783" s="319">
        <f t="shared" si="895"/>
        <v>0</v>
      </c>
      <c r="AK783" s="319">
        <f t="shared" si="895"/>
        <v>0</v>
      </c>
      <c r="AL783" s="320">
        <f t="shared" si="875"/>
        <v>-3482621.5400000005</v>
      </c>
      <c r="AM783" s="309">
        <f t="shared" si="876"/>
        <v>0</v>
      </c>
      <c r="AN783" s="319">
        <f t="shared" si="881"/>
        <v>0</v>
      </c>
      <c r="AO783" s="319">
        <f t="shared" si="882"/>
        <v>0</v>
      </c>
      <c r="AP783" s="319">
        <f t="shared" si="877"/>
        <v>-3482621.5400000005</v>
      </c>
      <c r="AQ783" s="173">
        <f t="shared" si="886"/>
        <v>-3482621.5400000005</v>
      </c>
      <c r="AR783" s="309">
        <f t="shared" si="878"/>
        <v>0</v>
      </c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 s="7"/>
      <c r="BH783" s="7"/>
      <c r="BI783" s="7"/>
      <c r="BJ783" s="7"/>
      <c r="BK783" s="7"/>
      <c r="BL783" s="7"/>
      <c r="BN783" s="74"/>
    </row>
    <row r="784" spans="1:66" s="16" customFormat="1" ht="12" customHeight="1" x14ac:dyDescent="0.25">
      <c r="A784" s="122">
        <v>22840102</v>
      </c>
      <c r="B784" s="87" t="str">
        <f t="shared" si="891"/>
        <v>22840102</v>
      </c>
      <c r="C784" s="74" t="s">
        <v>636</v>
      </c>
      <c r="D784" s="89" t="s">
        <v>158</v>
      </c>
      <c r="E784" s="89"/>
      <c r="F784" s="74"/>
      <c r="G784" s="89"/>
      <c r="H784" s="75">
        <v>-605124.97</v>
      </c>
      <c r="I784" s="75">
        <v>-605124.97</v>
      </c>
      <c r="J784" s="75">
        <v>-605124.97</v>
      </c>
      <c r="K784" s="75">
        <v>-612150.01</v>
      </c>
      <c r="L784" s="75">
        <v>-612150.01</v>
      </c>
      <c r="M784" s="75">
        <v>-612150.01</v>
      </c>
      <c r="N784" s="75">
        <v>-615410</v>
      </c>
      <c r="O784" s="75">
        <v>-615410</v>
      </c>
      <c r="P784" s="75">
        <v>-615410</v>
      </c>
      <c r="Q784" s="75">
        <v>-615458.54</v>
      </c>
      <c r="R784" s="75">
        <v>-615458.54</v>
      </c>
      <c r="S784" s="75">
        <v>-615458.54</v>
      </c>
      <c r="T784" s="75">
        <v>-615458.54</v>
      </c>
      <c r="U784" s="75"/>
      <c r="V784" s="75">
        <f t="shared" si="892"/>
        <v>-612466.44541666668</v>
      </c>
      <c r="W784" s="81"/>
      <c r="X784" s="80"/>
      <c r="Y784" s="92">
        <f t="shared" si="894"/>
        <v>0</v>
      </c>
      <c r="Z784" s="319">
        <f t="shared" si="894"/>
        <v>0</v>
      </c>
      <c r="AA784" s="319">
        <f t="shared" si="894"/>
        <v>0</v>
      </c>
      <c r="AB784" s="320">
        <f t="shared" si="872"/>
        <v>-615458.54</v>
      </c>
      <c r="AC784" s="309">
        <f t="shared" si="873"/>
        <v>0</v>
      </c>
      <c r="AD784" s="319">
        <f t="shared" si="885"/>
        <v>0</v>
      </c>
      <c r="AE784" s="326">
        <f t="shared" si="879"/>
        <v>0</v>
      </c>
      <c r="AF784" s="320">
        <f t="shared" si="880"/>
        <v>-615458.54</v>
      </c>
      <c r="AG784" s="173">
        <f t="shared" si="893"/>
        <v>-615458.54</v>
      </c>
      <c r="AH784" s="309">
        <f t="shared" si="874"/>
        <v>0</v>
      </c>
      <c r="AI784" s="318">
        <f t="shared" si="895"/>
        <v>0</v>
      </c>
      <c r="AJ784" s="319">
        <f t="shared" si="895"/>
        <v>0</v>
      </c>
      <c r="AK784" s="319">
        <f t="shared" si="895"/>
        <v>0</v>
      </c>
      <c r="AL784" s="320">
        <f t="shared" si="875"/>
        <v>-612466.44541666668</v>
      </c>
      <c r="AM784" s="309">
        <f t="shared" si="876"/>
        <v>0</v>
      </c>
      <c r="AN784" s="319">
        <f t="shared" si="881"/>
        <v>0</v>
      </c>
      <c r="AO784" s="319">
        <f t="shared" si="882"/>
        <v>0</v>
      </c>
      <c r="AP784" s="319">
        <f t="shared" si="877"/>
        <v>-612466.44541666668</v>
      </c>
      <c r="AQ784" s="173">
        <f t="shared" si="886"/>
        <v>-612466.44541666668</v>
      </c>
      <c r="AR784" s="309">
        <f t="shared" si="878"/>
        <v>0</v>
      </c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 s="7"/>
      <c r="BH784" s="7"/>
      <c r="BI784" s="7"/>
      <c r="BJ784" s="7"/>
      <c r="BK784" s="7"/>
      <c r="BL784" s="7"/>
      <c r="BN784" s="74"/>
    </row>
    <row r="785" spans="1:66" s="16" customFormat="1" ht="12" customHeight="1" x14ac:dyDescent="0.25">
      <c r="A785" s="122">
        <v>22840111</v>
      </c>
      <c r="B785" s="87" t="str">
        <f t="shared" si="891"/>
        <v>22840111</v>
      </c>
      <c r="C785" s="74" t="s">
        <v>897</v>
      </c>
      <c r="D785" s="89" t="s">
        <v>1277</v>
      </c>
      <c r="E785" s="89"/>
      <c r="F785" s="74"/>
      <c r="G785" s="89"/>
      <c r="H785" s="75">
        <v>3648.75</v>
      </c>
      <c r="I785" s="75">
        <v>3648.75</v>
      </c>
      <c r="J785" s="75">
        <v>3648.75</v>
      </c>
      <c r="K785" s="75">
        <v>3648.75</v>
      </c>
      <c r="L785" s="75">
        <v>3648.75</v>
      </c>
      <c r="M785" s="75">
        <v>3648.75</v>
      </c>
      <c r="N785" s="75">
        <v>3648.75</v>
      </c>
      <c r="O785" s="75">
        <v>3648.75</v>
      </c>
      <c r="P785" s="75">
        <v>3648.75</v>
      </c>
      <c r="Q785" s="75">
        <v>3648.75</v>
      </c>
      <c r="R785" s="75">
        <v>3648.75</v>
      </c>
      <c r="S785" s="75">
        <v>3648.75</v>
      </c>
      <c r="T785" s="75">
        <v>3648.75</v>
      </c>
      <c r="U785" s="75"/>
      <c r="V785" s="75">
        <f t="shared" si="892"/>
        <v>3648.75</v>
      </c>
      <c r="W785" s="81"/>
      <c r="X785" s="80"/>
      <c r="Y785" s="92">
        <f t="shared" si="894"/>
        <v>0</v>
      </c>
      <c r="Z785" s="319">
        <f t="shared" si="894"/>
        <v>3648.75</v>
      </c>
      <c r="AA785" s="319">
        <f t="shared" si="894"/>
        <v>0</v>
      </c>
      <c r="AB785" s="320">
        <f t="shared" si="872"/>
        <v>0</v>
      </c>
      <c r="AC785" s="309">
        <f t="shared" si="873"/>
        <v>0</v>
      </c>
      <c r="AD785" s="319">
        <f t="shared" si="885"/>
        <v>0</v>
      </c>
      <c r="AE785" s="326">
        <f t="shared" si="879"/>
        <v>0</v>
      </c>
      <c r="AF785" s="320">
        <f t="shared" si="880"/>
        <v>0</v>
      </c>
      <c r="AG785" s="173">
        <f t="shared" si="893"/>
        <v>0</v>
      </c>
      <c r="AH785" s="309">
        <f t="shared" si="874"/>
        <v>0</v>
      </c>
      <c r="AI785" s="318">
        <f t="shared" si="895"/>
        <v>0</v>
      </c>
      <c r="AJ785" s="319">
        <f t="shared" si="895"/>
        <v>3648.75</v>
      </c>
      <c r="AK785" s="319">
        <f t="shared" si="895"/>
        <v>0</v>
      </c>
      <c r="AL785" s="320">
        <f t="shared" si="875"/>
        <v>0</v>
      </c>
      <c r="AM785" s="309">
        <f t="shared" si="876"/>
        <v>0</v>
      </c>
      <c r="AN785" s="319">
        <f t="shared" si="881"/>
        <v>0</v>
      </c>
      <c r="AO785" s="319">
        <f t="shared" si="882"/>
        <v>0</v>
      </c>
      <c r="AP785" s="319">
        <f t="shared" si="877"/>
        <v>0</v>
      </c>
      <c r="AQ785" s="173">
        <f t="shared" si="886"/>
        <v>0</v>
      </c>
      <c r="AR785" s="309">
        <f t="shared" si="878"/>
        <v>0</v>
      </c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 s="7"/>
      <c r="BH785" s="7"/>
      <c r="BI785" s="7"/>
      <c r="BJ785" s="7"/>
      <c r="BK785" s="7"/>
      <c r="BL785" s="7"/>
      <c r="BN785" s="74"/>
    </row>
    <row r="786" spans="1:66" s="16" customFormat="1" ht="12" customHeight="1" x14ac:dyDescent="0.25">
      <c r="A786" s="122">
        <v>22840112</v>
      </c>
      <c r="B786" s="87" t="str">
        <f t="shared" si="891"/>
        <v>22840112</v>
      </c>
      <c r="C786" s="74" t="s">
        <v>637</v>
      </c>
      <c r="D786" s="89" t="s">
        <v>158</v>
      </c>
      <c r="E786" s="89"/>
      <c r="F786" s="74"/>
      <c r="G786" s="89"/>
      <c r="H786" s="75">
        <v>-220000</v>
      </c>
      <c r="I786" s="75">
        <v>-220000</v>
      </c>
      <c r="J786" s="75">
        <v>-220000</v>
      </c>
      <c r="K786" s="75">
        <v>-215000</v>
      </c>
      <c r="L786" s="75">
        <v>-215000</v>
      </c>
      <c r="M786" s="75">
        <v>-215000</v>
      </c>
      <c r="N786" s="75">
        <v>-220000</v>
      </c>
      <c r="O786" s="75">
        <v>-220000</v>
      </c>
      <c r="P786" s="75">
        <v>-220000</v>
      </c>
      <c r="Q786" s="75">
        <v>-220000</v>
      </c>
      <c r="R786" s="75">
        <v>-220000</v>
      </c>
      <c r="S786" s="75">
        <v>-220000</v>
      </c>
      <c r="T786" s="75">
        <v>-220000</v>
      </c>
      <c r="U786" s="75"/>
      <c r="V786" s="75">
        <f t="shared" si="892"/>
        <v>-218750</v>
      </c>
      <c r="W786" s="81"/>
      <c r="X786" s="80"/>
      <c r="Y786" s="92">
        <f t="shared" si="894"/>
        <v>0</v>
      </c>
      <c r="Z786" s="319">
        <f t="shared" si="894"/>
        <v>0</v>
      </c>
      <c r="AA786" s="319">
        <f t="shared" si="894"/>
        <v>0</v>
      </c>
      <c r="AB786" s="320">
        <f t="shared" si="872"/>
        <v>-220000</v>
      </c>
      <c r="AC786" s="309">
        <f t="shared" si="873"/>
        <v>0</v>
      </c>
      <c r="AD786" s="319">
        <f t="shared" si="885"/>
        <v>0</v>
      </c>
      <c r="AE786" s="326">
        <f t="shared" si="879"/>
        <v>0</v>
      </c>
      <c r="AF786" s="320">
        <f t="shared" si="880"/>
        <v>-220000</v>
      </c>
      <c r="AG786" s="173">
        <f t="shared" si="893"/>
        <v>-220000</v>
      </c>
      <c r="AH786" s="309">
        <f t="shared" si="874"/>
        <v>0</v>
      </c>
      <c r="AI786" s="318">
        <f t="shared" si="895"/>
        <v>0</v>
      </c>
      <c r="AJ786" s="319">
        <f t="shared" si="895"/>
        <v>0</v>
      </c>
      <c r="AK786" s="319">
        <f t="shared" si="895"/>
        <v>0</v>
      </c>
      <c r="AL786" s="320">
        <f t="shared" si="875"/>
        <v>-218750</v>
      </c>
      <c r="AM786" s="309">
        <f t="shared" si="876"/>
        <v>0</v>
      </c>
      <c r="AN786" s="319">
        <f t="shared" si="881"/>
        <v>0</v>
      </c>
      <c r="AO786" s="319">
        <f t="shared" si="882"/>
        <v>0</v>
      </c>
      <c r="AP786" s="319">
        <f t="shared" si="877"/>
        <v>-218750</v>
      </c>
      <c r="AQ786" s="173">
        <f t="shared" si="886"/>
        <v>-218750</v>
      </c>
      <c r="AR786" s="309">
        <f t="shared" si="878"/>
        <v>0</v>
      </c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 s="7"/>
      <c r="BH786" s="7"/>
      <c r="BI786" s="7"/>
      <c r="BJ786" s="7"/>
      <c r="BK786" s="7"/>
      <c r="BL786" s="7"/>
      <c r="BN786" s="74"/>
    </row>
    <row r="787" spans="1:66" s="16" customFormat="1" ht="12" customHeight="1" x14ac:dyDescent="0.25">
      <c r="A787" s="122">
        <v>22840122</v>
      </c>
      <c r="B787" s="87" t="str">
        <f t="shared" si="891"/>
        <v>22840122</v>
      </c>
      <c r="C787" s="74" t="s">
        <v>643</v>
      </c>
      <c r="D787" s="89" t="s">
        <v>158</v>
      </c>
      <c r="E787" s="89"/>
      <c r="F787" s="74"/>
      <c r="G787" s="89"/>
      <c r="H787" s="75">
        <v>-149000</v>
      </c>
      <c r="I787" s="75">
        <v>-149000</v>
      </c>
      <c r="J787" s="75">
        <v>-149000</v>
      </c>
      <c r="K787" s="75">
        <v>-149000</v>
      </c>
      <c r="L787" s="75">
        <v>-149000</v>
      </c>
      <c r="M787" s="75">
        <v>-149000</v>
      </c>
      <c r="N787" s="75">
        <v>-149000</v>
      </c>
      <c r="O787" s="75">
        <v>-149000</v>
      </c>
      <c r="P787" s="75">
        <v>-149000</v>
      </c>
      <c r="Q787" s="75">
        <v>-149000</v>
      </c>
      <c r="R787" s="75">
        <v>-149000</v>
      </c>
      <c r="S787" s="75">
        <v>-149000</v>
      </c>
      <c r="T787" s="75">
        <v>-149000</v>
      </c>
      <c r="U787" s="75"/>
      <c r="V787" s="75">
        <f t="shared" si="892"/>
        <v>-149000</v>
      </c>
      <c r="W787" s="81"/>
      <c r="X787" s="80"/>
      <c r="Y787" s="92">
        <f t="shared" si="894"/>
        <v>0</v>
      </c>
      <c r="Z787" s="319">
        <f t="shared" si="894"/>
        <v>0</v>
      </c>
      <c r="AA787" s="319">
        <f t="shared" si="894"/>
        <v>0</v>
      </c>
      <c r="AB787" s="320">
        <f t="shared" si="872"/>
        <v>-149000</v>
      </c>
      <c r="AC787" s="309">
        <f t="shared" si="873"/>
        <v>0</v>
      </c>
      <c r="AD787" s="319">
        <f t="shared" si="885"/>
        <v>0</v>
      </c>
      <c r="AE787" s="326">
        <f t="shared" si="879"/>
        <v>0</v>
      </c>
      <c r="AF787" s="320">
        <f t="shared" si="880"/>
        <v>-149000</v>
      </c>
      <c r="AG787" s="173">
        <f t="shared" si="893"/>
        <v>-149000</v>
      </c>
      <c r="AH787" s="309">
        <f t="shared" si="874"/>
        <v>0</v>
      </c>
      <c r="AI787" s="318">
        <f t="shared" si="895"/>
        <v>0</v>
      </c>
      <c r="AJ787" s="319">
        <f t="shared" si="895"/>
        <v>0</v>
      </c>
      <c r="AK787" s="319">
        <f t="shared" si="895"/>
        <v>0</v>
      </c>
      <c r="AL787" s="320">
        <f t="shared" si="875"/>
        <v>-149000</v>
      </c>
      <c r="AM787" s="309">
        <f t="shared" si="876"/>
        <v>0</v>
      </c>
      <c r="AN787" s="319">
        <f t="shared" si="881"/>
        <v>0</v>
      </c>
      <c r="AO787" s="319">
        <f t="shared" si="882"/>
        <v>0</v>
      </c>
      <c r="AP787" s="319">
        <f t="shared" si="877"/>
        <v>-149000</v>
      </c>
      <c r="AQ787" s="173">
        <f t="shared" si="886"/>
        <v>-149000</v>
      </c>
      <c r="AR787" s="309">
        <f t="shared" si="878"/>
        <v>0</v>
      </c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 s="7"/>
      <c r="BH787" s="7"/>
      <c r="BI787" s="7"/>
      <c r="BJ787" s="7"/>
      <c r="BK787" s="7"/>
      <c r="BL787" s="7"/>
      <c r="BN787" s="74"/>
    </row>
    <row r="788" spans="1:66" s="16" customFormat="1" ht="12" customHeight="1" x14ac:dyDescent="0.25">
      <c r="A788" s="122">
        <v>22840131</v>
      </c>
      <c r="B788" s="87" t="str">
        <f t="shared" si="891"/>
        <v>22840131</v>
      </c>
      <c r="C788" s="74" t="s">
        <v>322</v>
      </c>
      <c r="D788" s="89" t="s">
        <v>158</v>
      </c>
      <c r="E788" s="89"/>
      <c r="F788" s="74"/>
      <c r="G788" s="89"/>
      <c r="H788" s="75">
        <v>-580000</v>
      </c>
      <c r="I788" s="75">
        <v>-580000</v>
      </c>
      <c r="J788" s="75">
        <v>-580000</v>
      </c>
      <c r="K788" s="75">
        <v>-580000</v>
      </c>
      <c r="L788" s="75">
        <v>-580000</v>
      </c>
      <c r="M788" s="75">
        <v>-580000</v>
      </c>
      <c r="N788" s="75">
        <v>-580000</v>
      </c>
      <c r="O788" s="75">
        <v>-580000</v>
      </c>
      <c r="P788" s="75">
        <v>-580000</v>
      </c>
      <c r="Q788" s="75">
        <v>-580000</v>
      </c>
      <c r="R788" s="75">
        <v>-580000</v>
      </c>
      <c r="S788" s="75">
        <v>-580000</v>
      </c>
      <c r="T788" s="75">
        <v>-577283.12</v>
      </c>
      <c r="U788" s="75"/>
      <c r="V788" s="75">
        <f t="shared" si="892"/>
        <v>-579886.79666666675</v>
      </c>
      <c r="W788" s="81"/>
      <c r="X788" s="80"/>
      <c r="Y788" s="92">
        <f t="shared" si="894"/>
        <v>0</v>
      </c>
      <c r="Z788" s="319">
        <f t="shared" si="894"/>
        <v>0</v>
      </c>
      <c r="AA788" s="319">
        <f t="shared" si="894"/>
        <v>0</v>
      </c>
      <c r="AB788" s="320">
        <f t="shared" si="872"/>
        <v>-577283.12</v>
      </c>
      <c r="AC788" s="309">
        <f t="shared" si="873"/>
        <v>0</v>
      </c>
      <c r="AD788" s="319">
        <f t="shared" si="885"/>
        <v>0</v>
      </c>
      <c r="AE788" s="326">
        <f t="shared" si="879"/>
        <v>0</v>
      </c>
      <c r="AF788" s="320">
        <f t="shared" si="880"/>
        <v>-577283.12</v>
      </c>
      <c r="AG788" s="173">
        <f t="shared" si="893"/>
        <v>-577283.12</v>
      </c>
      <c r="AH788" s="309">
        <f t="shared" si="874"/>
        <v>0</v>
      </c>
      <c r="AI788" s="318">
        <f t="shared" si="895"/>
        <v>0</v>
      </c>
      <c r="AJ788" s="319">
        <f t="shared" si="895"/>
        <v>0</v>
      </c>
      <c r="AK788" s="319">
        <f t="shared" si="895"/>
        <v>0</v>
      </c>
      <c r="AL788" s="320">
        <f t="shared" si="875"/>
        <v>-579886.79666666675</v>
      </c>
      <c r="AM788" s="309">
        <f t="shared" si="876"/>
        <v>0</v>
      </c>
      <c r="AN788" s="319">
        <f t="shared" si="881"/>
        <v>0</v>
      </c>
      <c r="AO788" s="319">
        <f t="shared" si="882"/>
        <v>0</v>
      </c>
      <c r="AP788" s="319">
        <f t="shared" si="877"/>
        <v>-579886.79666666675</v>
      </c>
      <c r="AQ788" s="173">
        <f t="shared" si="886"/>
        <v>-579886.79666666675</v>
      </c>
      <c r="AR788" s="309">
        <f t="shared" si="878"/>
        <v>0</v>
      </c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 s="7"/>
      <c r="BH788" s="7"/>
      <c r="BI788" s="7"/>
      <c r="BJ788" s="7"/>
      <c r="BK788" s="7"/>
      <c r="BL788" s="7"/>
      <c r="BN788" s="74"/>
    </row>
    <row r="789" spans="1:66" s="16" customFormat="1" ht="12" customHeight="1" x14ac:dyDescent="0.25">
      <c r="A789" s="122">
        <v>22840132</v>
      </c>
      <c r="B789" s="87" t="str">
        <f t="shared" si="891"/>
        <v>22840132</v>
      </c>
      <c r="C789" s="74" t="s">
        <v>644</v>
      </c>
      <c r="D789" s="89" t="s">
        <v>158</v>
      </c>
      <c r="E789" s="89"/>
      <c r="F789" s="74"/>
      <c r="G789" s="89"/>
      <c r="H789" s="75">
        <v>-107000</v>
      </c>
      <c r="I789" s="75">
        <v>-107000</v>
      </c>
      <c r="J789" s="75">
        <v>-107000</v>
      </c>
      <c r="K789" s="75">
        <v>-107000</v>
      </c>
      <c r="L789" s="75">
        <v>-107000</v>
      </c>
      <c r="M789" s="75">
        <v>-107000</v>
      </c>
      <c r="N789" s="75">
        <v>-107000</v>
      </c>
      <c r="O789" s="75">
        <v>-107000</v>
      </c>
      <c r="P789" s="75">
        <v>-107000</v>
      </c>
      <c r="Q789" s="75">
        <v>-107000</v>
      </c>
      <c r="R789" s="75">
        <v>-107000</v>
      </c>
      <c r="S789" s="75">
        <v>-107000</v>
      </c>
      <c r="T789" s="75">
        <v>-107000</v>
      </c>
      <c r="U789" s="75"/>
      <c r="V789" s="75">
        <f t="shared" si="892"/>
        <v>-107000</v>
      </c>
      <c r="W789" s="81"/>
      <c r="X789" s="80"/>
      <c r="Y789" s="92">
        <f t="shared" si="894"/>
        <v>0</v>
      </c>
      <c r="Z789" s="319">
        <f t="shared" si="894"/>
        <v>0</v>
      </c>
      <c r="AA789" s="319">
        <f t="shared" si="894"/>
        <v>0</v>
      </c>
      <c r="AB789" s="320">
        <f t="shared" si="872"/>
        <v>-107000</v>
      </c>
      <c r="AC789" s="309">
        <f t="shared" si="873"/>
        <v>0</v>
      </c>
      <c r="AD789" s="319">
        <f t="shared" si="885"/>
        <v>0</v>
      </c>
      <c r="AE789" s="326">
        <f t="shared" si="879"/>
        <v>0</v>
      </c>
      <c r="AF789" s="320">
        <f t="shared" si="880"/>
        <v>-107000</v>
      </c>
      <c r="AG789" s="173">
        <f t="shared" si="893"/>
        <v>-107000</v>
      </c>
      <c r="AH789" s="309">
        <f t="shared" si="874"/>
        <v>0</v>
      </c>
      <c r="AI789" s="318">
        <f t="shared" si="895"/>
        <v>0</v>
      </c>
      <c r="AJ789" s="319">
        <f t="shared" si="895"/>
        <v>0</v>
      </c>
      <c r="AK789" s="319">
        <f t="shared" si="895"/>
        <v>0</v>
      </c>
      <c r="AL789" s="320">
        <f t="shared" si="875"/>
        <v>-107000</v>
      </c>
      <c r="AM789" s="309">
        <f t="shared" si="876"/>
        <v>0</v>
      </c>
      <c r="AN789" s="319">
        <f t="shared" si="881"/>
        <v>0</v>
      </c>
      <c r="AO789" s="319">
        <f t="shared" si="882"/>
        <v>0</v>
      </c>
      <c r="AP789" s="319">
        <f t="shared" si="877"/>
        <v>-107000</v>
      </c>
      <c r="AQ789" s="173">
        <f t="shared" si="886"/>
        <v>-107000</v>
      </c>
      <c r="AR789" s="309">
        <f t="shared" si="878"/>
        <v>0</v>
      </c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 s="7"/>
      <c r="BH789" s="7"/>
      <c r="BI789" s="7"/>
      <c r="BJ789" s="7"/>
      <c r="BK789" s="7"/>
      <c r="BL789" s="7"/>
      <c r="BN789" s="74"/>
    </row>
    <row r="790" spans="1:66" s="16" customFormat="1" ht="12" customHeight="1" x14ac:dyDescent="0.25">
      <c r="A790" s="129">
        <v>22840161</v>
      </c>
      <c r="B790" s="89" t="str">
        <f t="shared" si="891"/>
        <v>22840161</v>
      </c>
      <c r="C790" s="74" t="s">
        <v>898</v>
      </c>
      <c r="D790" s="89" t="s">
        <v>158</v>
      </c>
      <c r="E790" s="89"/>
      <c r="F790" s="74"/>
      <c r="G790" s="89"/>
      <c r="H790" s="75">
        <v>-301518.82</v>
      </c>
      <c r="I790" s="75">
        <v>-301518.82</v>
      </c>
      <c r="J790" s="75">
        <v>-301518.82</v>
      </c>
      <c r="K790" s="75">
        <v>-346492.3</v>
      </c>
      <c r="L790" s="75">
        <v>-346492.3</v>
      </c>
      <c r="M790" s="75">
        <v>-346492.3</v>
      </c>
      <c r="N790" s="75">
        <v>-347384.45</v>
      </c>
      <c r="O790" s="75">
        <v>-347384.45</v>
      </c>
      <c r="P790" s="75">
        <v>-347384.45</v>
      </c>
      <c r="Q790" s="75">
        <v>-343840.4</v>
      </c>
      <c r="R790" s="75">
        <v>-343840.4</v>
      </c>
      <c r="S790" s="75">
        <v>-343840.4</v>
      </c>
      <c r="T790" s="75">
        <v>-342550.9</v>
      </c>
      <c r="U790" s="75"/>
      <c r="V790" s="75">
        <f t="shared" si="892"/>
        <v>-336518.66249999998</v>
      </c>
      <c r="W790" s="81"/>
      <c r="X790" s="80"/>
      <c r="Y790" s="92">
        <f t="shared" si="894"/>
        <v>0</v>
      </c>
      <c r="Z790" s="319">
        <f t="shared" si="894"/>
        <v>0</v>
      </c>
      <c r="AA790" s="319">
        <f t="shared" si="894"/>
        <v>0</v>
      </c>
      <c r="AB790" s="320">
        <f t="shared" si="872"/>
        <v>-342550.9</v>
      </c>
      <c r="AC790" s="309">
        <f t="shared" si="873"/>
        <v>0</v>
      </c>
      <c r="AD790" s="319">
        <f t="shared" si="885"/>
        <v>0</v>
      </c>
      <c r="AE790" s="326">
        <f t="shared" si="879"/>
        <v>0</v>
      </c>
      <c r="AF790" s="320">
        <f t="shared" si="880"/>
        <v>-342550.9</v>
      </c>
      <c r="AG790" s="173">
        <f t="shared" si="893"/>
        <v>-342550.9</v>
      </c>
      <c r="AH790" s="309">
        <f t="shared" si="874"/>
        <v>0</v>
      </c>
      <c r="AI790" s="318">
        <f t="shared" si="895"/>
        <v>0</v>
      </c>
      <c r="AJ790" s="319">
        <f t="shared" si="895"/>
        <v>0</v>
      </c>
      <c r="AK790" s="319">
        <f t="shared" si="895"/>
        <v>0</v>
      </c>
      <c r="AL790" s="320">
        <f t="shared" si="875"/>
        <v>-336518.66249999998</v>
      </c>
      <c r="AM790" s="309">
        <f t="shared" si="876"/>
        <v>0</v>
      </c>
      <c r="AN790" s="319">
        <f t="shared" si="881"/>
        <v>0</v>
      </c>
      <c r="AO790" s="319">
        <f t="shared" si="882"/>
        <v>0</v>
      </c>
      <c r="AP790" s="319">
        <f t="shared" si="877"/>
        <v>-336518.66249999998</v>
      </c>
      <c r="AQ790" s="173">
        <f t="shared" si="886"/>
        <v>-336518.66249999998</v>
      </c>
      <c r="AR790" s="309">
        <f t="shared" si="878"/>
        <v>0</v>
      </c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 s="7"/>
      <c r="BH790" s="7"/>
      <c r="BI790" s="7"/>
      <c r="BJ790" s="7"/>
      <c r="BK790" s="7"/>
      <c r="BL790" s="7"/>
      <c r="BN790" s="74"/>
    </row>
    <row r="791" spans="1:66" s="16" customFormat="1" ht="12" customHeight="1" x14ac:dyDescent="0.25">
      <c r="A791" s="129">
        <v>22840162</v>
      </c>
      <c r="B791" s="89" t="str">
        <f t="shared" si="891"/>
        <v>22840162</v>
      </c>
      <c r="C791" s="74" t="s">
        <v>799</v>
      </c>
      <c r="D791" s="89" t="s">
        <v>158</v>
      </c>
      <c r="E791" s="89"/>
      <c r="F791" s="74"/>
      <c r="G791" s="89"/>
      <c r="H791" s="75">
        <v>-29306.11</v>
      </c>
      <c r="I791" s="75">
        <v>-29306.11</v>
      </c>
      <c r="J791" s="75">
        <v>-29306.11</v>
      </c>
      <c r="K791" s="75">
        <v>-69860.56</v>
      </c>
      <c r="L791" s="75">
        <v>-69860.56</v>
      </c>
      <c r="M791" s="75">
        <v>-69860.56</v>
      </c>
      <c r="N791" s="75">
        <v>-60970.12</v>
      </c>
      <c r="O791" s="75">
        <v>-60970.12</v>
      </c>
      <c r="P791" s="75">
        <v>-60970.12</v>
      </c>
      <c r="Q791" s="75">
        <v>-38546.92</v>
      </c>
      <c r="R791" s="75">
        <v>-38546.92</v>
      </c>
      <c r="S791" s="75">
        <v>-38546.92</v>
      </c>
      <c r="T791" s="75">
        <v>-13444.92</v>
      </c>
      <c r="U791" s="75"/>
      <c r="V791" s="75">
        <f t="shared" si="892"/>
        <v>-49010.044583333336</v>
      </c>
      <c r="W791" s="81"/>
      <c r="X791" s="80"/>
      <c r="Y791" s="92">
        <f t="shared" si="894"/>
        <v>0</v>
      </c>
      <c r="Z791" s="319">
        <f t="shared" si="894"/>
        <v>0</v>
      </c>
      <c r="AA791" s="319">
        <f t="shared" si="894"/>
        <v>0</v>
      </c>
      <c r="AB791" s="320">
        <f t="shared" si="872"/>
        <v>-13444.92</v>
      </c>
      <c r="AC791" s="309">
        <f t="shared" si="873"/>
        <v>0</v>
      </c>
      <c r="AD791" s="319">
        <f t="shared" si="885"/>
        <v>0</v>
      </c>
      <c r="AE791" s="326">
        <f t="shared" si="879"/>
        <v>0</v>
      </c>
      <c r="AF791" s="320">
        <f t="shared" si="880"/>
        <v>-13444.92</v>
      </c>
      <c r="AG791" s="173">
        <f t="shared" si="893"/>
        <v>-13444.92</v>
      </c>
      <c r="AH791" s="309">
        <f t="shared" si="874"/>
        <v>0</v>
      </c>
      <c r="AI791" s="318">
        <f t="shared" si="895"/>
        <v>0</v>
      </c>
      <c r="AJ791" s="319">
        <f t="shared" si="895"/>
        <v>0</v>
      </c>
      <c r="AK791" s="319">
        <f t="shared" si="895"/>
        <v>0</v>
      </c>
      <c r="AL791" s="320">
        <f t="shared" si="875"/>
        <v>-49010.044583333336</v>
      </c>
      <c r="AM791" s="309">
        <f t="shared" si="876"/>
        <v>0</v>
      </c>
      <c r="AN791" s="319">
        <f t="shared" si="881"/>
        <v>0</v>
      </c>
      <c r="AO791" s="319">
        <f t="shared" si="882"/>
        <v>0</v>
      </c>
      <c r="AP791" s="319">
        <f t="shared" si="877"/>
        <v>-49010.044583333336</v>
      </c>
      <c r="AQ791" s="173">
        <f t="shared" si="886"/>
        <v>-49010.044583333336</v>
      </c>
      <c r="AR791" s="309">
        <f t="shared" si="878"/>
        <v>0</v>
      </c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 s="7"/>
      <c r="BH791" s="7"/>
      <c r="BI791" s="7"/>
      <c r="BJ791" s="7"/>
      <c r="BK791" s="7"/>
      <c r="BL791" s="7"/>
      <c r="BN791" s="74"/>
    </row>
    <row r="792" spans="1:66" s="16" customFormat="1" ht="12" customHeight="1" x14ac:dyDescent="0.25">
      <c r="A792" s="129">
        <v>22840171</v>
      </c>
      <c r="B792" s="89" t="str">
        <f t="shared" si="891"/>
        <v>22840171</v>
      </c>
      <c r="C792" s="74" t="s">
        <v>899</v>
      </c>
      <c r="D792" s="89" t="s">
        <v>1277</v>
      </c>
      <c r="E792" s="89"/>
      <c r="F792" s="74"/>
      <c r="G792" s="89"/>
      <c r="H792" s="75">
        <v>-53000</v>
      </c>
      <c r="I792" s="75">
        <v>-53000</v>
      </c>
      <c r="J792" s="75">
        <v>-53000</v>
      </c>
      <c r="K792" s="75">
        <v>-53000</v>
      </c>
      <c r="L792" s="75">
        <v>-53000</v>
      </c>
      <c r="M792" s="75">
        <v>-53000</v>
      </c>
      <c r="N792" s="75">
        <v>-53000</v>
      </c>
      <c r="O792" s="75">
        <v>-53000</v>
      </c>
      <c r="P792" s="75">
        <v>-53000</v>
      </c>
      <c r="Q792" s="75">
        <v>-53000</v>
      </c>
      <c r="R792" s="75">
        <v>-53000</v>
      </c>
      <c r="S792" s="75">
        <v>-53000</v>
      </c>
      <c r="T792" s="75">
        <v>-53000</v>
      </c>
      <c r="U792" s="75"/>
      <c r="V792" s="75">
        <f t="shared" si="892"/>
        <v>-53000</v>
      </c>
      <c r="W792" s="81"/>
      <c r="X792" s="80"/>
      <c r="Y792" s="92">
        <f t="shared" si="894"/>
        <v>0</v>
      </c>
      <c r="Z792" s="319">
        <f t="shared" si="894"/>
        <v>-53000</v>
      </c>
      <c r="AA792" s="319">
        <f t="shared" si="894"/>
        <v>0</v>
      </c>
      <c r="AB792" s="320">
        <f t="shared" si="872"/>
        <v>0</v>
      </c>
      <c r="AC792" s="309">
        <f t="shared" si="873"/>
        <v>0</v>
      </c>
      <c r="AD792" s="319">
        <f t="shared" si="885"/>
        <v>0</v>
      </c>
      <c r="AE792" s="326">
        <f t="shared" si="879"/>
        <v>0</v>
      </c>
      <c r="AF792" s="320">
        <f t="shared" si="880"/>
        <v>0</v>
      </c>
      <c r="AG792" s="173">
        <f t="shared" si="893"/>
        <v>0</v>
      </c>
      <c r="AH792" s="309">
        <f t="shared" si="874"/>
        <v>0</v>
      </c>
      <c r="AI792" s="318">
        <f t="shared" si="895"/>
        <v>0</v>
      </c>
      <c r="AJ792" s="319">
        <f t="shared" si="895"/>
        <v>-53000</v>
      </c>
      <c r="AK792" s="319">
        <f t="shared" si="895"/>
        <v>0</v>
      </c>
      <c r="AL792" s="320">
        <f t="shared" si="875"/>
        <v>0</v>
      </c>
      <c r="AM792" s="309">
        <f t="shared" si="876"/>
        <v>0</v>
      </c>
      <c r="AN792" s="319">
        <f t="shared" si="881"/>
        <v>0</v>
      </c>
      <c r="AO792" s="319">
        <f t="shared" si="882"/>
        <v>0</v>
      </c>
      <c r="AP792" s="319">
        <f t="shared" si="877"/>
        <v>0</v>
      </c>
      <c r="AQ792" s="173">
        <f t="shared" si="886"/>
        <v>0</v>
      </c>
      <c r="AR792" s="309">
        <f t="shared" si="878"/>
        <v>0</v>
      </c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 s="7"/>
      <c r="BH792" s="7"/>
      <c r="BI792" s="7"/>
      <c r="BJ792" s="7"/>
      <c r="BK792" s="7"/>
      <c r="BL792" s="7"/>
      <c r="BN792" s="74"/>
    </row>
    <row r="793" spans="1:66" s="16" customFormat="1" ht="12" customHeight="1" x14ac:dyDescent="0.25">
      <c r="A793" s="129">
        <v>22840181</v>
      </c>
      <c r="B793" s="89" t="str">
        <f t="shared" si="891"/>
        <v>22840181</v>
      </c>
      <c r="C793" s="74" t="s">
        <v>900</v>
      </c>
      <c r="D793" s="89" t="s">
        <v>158</v>
      </c>
      <c r="E793" s="89"/>
      <c r="F793" s="74"/>
      <c r="G793" s="89"/>
      <c r="H793" s="75">
        <v>-5974349.1100000003</v>
      </c>
      <c r="I793" s="75">
        <v>-5974349.1100000003</v>
      </c>
      <c r="J793" s="75">
        <v>-5974349.1100000003</v>
      </c>
      <c r="K793" s="75">
        <v>-6152327.2999999998</v>
      </c>
      <c r="L793" s="75">
        <v>-6152327.2999999998</v>
      </c>
      <c r="M793" s="75">
        <v>-6152327.2999999998</v>
      </c>
      <c r="N793" s="75">
        <v>-6686988.5499999998</v>
      </c>
      <c r="O793" s="75">
        <v>-6686988.5499999998</v>
      </c>
      <c r="P793" s="75">
        <v>-6686988.5499999998</v>
      </c>
      <c r="Q793" s="75">
        <v>-6685264.3799999999</v>
      </c>
      <c r="R793" s="75">
        <v>-6685264.3799999999</v>
      </c>
      <c r="S793" s="75">
        <v>-6685264.3799999999</v>
      </c>
      <c r="T793" s="75">
        <v>-6681868.6299999999</v>
      </c>
      <c r="U793" s="75"/>
      <c r="V793" s="75">
        <f t="shared" si="892"/>
        <v>-6404212.3150000004</v>
      </c>
      <c r="W793" s="81"/>
      <c r="X793" s="80"/>
      <c r="Y793" s="92">
        <f t="shared" si="894"/>
        <v>0</v>
      </c>
      <c r="Z793" s="319">
        <f t="shared" si="894"/>
        <v>0</v>
      </c>
      <c r="AA793" s="319">
        <f t="shared" si="894"/>
        <v>0</v>
      </c>
      <c r="AB793" s="320">
        <f t="shared" si="872"/>
        <v>-6681868.6299999999</v>
      </c>
      <c r="AC793" s="309">
        <f t="shared" si="873"/>
        <v>0</v>
      </c>
      <c r="AD793" s="319">
        <f t="shared" si="885"/>
        <v>0</v>
      </c>
      <c r="AE793" s="326">
        <f t="shared" si="879"/>
        <v>0</v>
      </c>
      <c r="AF793" s="320">
        <f t="shared" si="880"/>
        <v>-6681868.6299999999</v>
      </c>
      <c r="AG793" s="173">
        <f t="shared" si="893"/>
        <v>-6681868.6299999999</v>
      </c>
      <c r="AH793" s="309">
        <f t="shared" si="874"/>
        <v>0</v>
      </c>
      <c r="AI793" s="318">
        <f t="shared" si="895"/>
        <v>0</v>
      </c>
      <c r="AJ793" s="319">
        <f t="shared" si="895"/>
        <v>0</v>
      </c>
      <c r="AK793" s="319">
        <f t="shared" si="895"/>
        <v>0</v>
      </c>
      <c r="AL793" s="320">
        <f t="shared" si="875"/>
        <v>-6404212.3150000004</v>
      </c>
      <c r="AM793" s="309">
        <f t="shared" si="876"/>
        <v>0</v>
      </c>
      <c r="AN793" s="319">
        <f t="shared" si="881"/>
        <v>0</v>
      </c>
      <c r="AO793" s="319">
        <f t="shared" si="882"/>
        <v>0</v>
      </c>
      <c r="AP793" s="319">
        <f t="shared" si="877"/>
        <v>-6404212.3150000004</v>
      </c>
      <c r="AQ793" s="173">
        <f t="shared" si="886"/>
        <v>-6404212.3150000004</v>
      </c>
      <c r="AR793" s="309">
        <f t="shared" si="878"/>
        <v>0</v>
      </c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 s="7"/>
      <c r="BH793" s="7"/>
      <c r="BI793" s="7"/>
      <c r="BJ793" s="7"/>
      <c r="BK793" s="7"/>
      <c r="BL793" s="7"/>
      <c r="BN793" s="74"/>
    </row>
    <row r="794" spans="1:66" s="16" customFormat="1" ht="12" customHeight="1" x14ac:dyDescent="0.25">
      <c r="A794" s="129">
        <v>22840191</v>
      </c>
      <c r="B794" s="89" t="str">
        <f t="shared" si="891"/>
        <v>22840191</v>
      </c>
      <c r="C794" s="74" t="s">
        <v>901</v>
      </c>
      <c r="D794" s="89" t="s">
        <v>158</v>
      </c>
      <c r="E794" s="89"/>
      <c r="F794" s="74"/>
      <c r="G794" s="89"/>
      <c r="H794" s="75">
        <v>-267000</v>
      </c>
      <c r="I794" s="75">
        <v>-267000</v>
      </c>
      <c r="J794" s="75">
        <v>-267000</v>
      </c>
      <c r="K794" s="75">
        <v>-267000</v>
      </c>
      <c r="L794" s="75">
        <v>-267000</v>
      </c>
      <c r="M794" s="75">
        <v>-267000</v>
      </c>
      <c r="N794" s="75">
        <v>-267000</v>
      </c>
      <c r="O794" s="75">
        <v>-267000</v>
      </c>
      <c r="P794" s="75">
        <v>-267000</v>
      </c>
      <c r="Q794" s="75">
        <v>-267000</v>
      </c>
      <c r="R794" s="75">
        <v>-267000</v>
      </c>
      <c r="S794" s="75">
        <v>-267000</v>
      </c>
      <c r="T794" s="75">
        <v>-267000</v>
      </c>
      <c r="U794" s="75"/>
      <c r="V794" s="75">
        <f t="shared" si="892"/>
        <v>-267000</v>
      </c>
      <c r="W794" s="81"/>
      <c r="X794" s="80"/>
      <c r="Y794" s="92">
        <f t="shared" si="894"/>
        <v>0</v>
      </c>
      <c r="Z794" s="319">
        <f t="shared" si="894"/>
        <v>0</v>
      </c>
      <c r="AA794" s="319">
        <f t="shared" si="894"/>
        <v>0</v>
      </c>
      <c r="AB794" s="320">
        <f t="shared" ref="AB794:AB849" si="896">T794-SUM(Y794:AA794)</f>
        <v>-267000</v>
      </c>
      <c r="AC794" s="309">
        <f t="shared" ref="AC794:AC849" si="897">T794-SUM(Y794:AA794)-AB794</f>
        <v>0</v>
      </c>
      <c r="AD794" s="319">
        <f t="shared" si="885"/>
        <v>0</v>
      </c>
      <c r="AE794" s="326">
        <f t="shared" si="879"/>
        <v>0</v>
      </c>
      <c r="AF794" s="320">
        <f t="shared" si="880"/>
        <v>-267000</v>
      </c>
      <c r="AG794" s="173">
        <f t="shared" si="893"/>
        <v>-267000</v>
      </c>
      <c r="AH794" s="309">
        <f t="shared" ref="AH794:AH849" si="898">AG794-AB794</f>
        <v>0</v>
      </c>
      <c r="AI794" s="318">
        <f t="shared" si="895"/>
        <v>0</v>
      </c>
      <c r="AJ794" s="319">
        <f t="shared" si="895"/>
        <v>0</v>
      </c>
      <c r="AK794" s="319">
        <f t="shared" si="895"/>
        <v>0</v>
      </c>
      <c r="AL794" s="320">
        <f t="shared" ref="AL794:AL849" si="899">V794-SUM(AI794:AK794)</f>
        <v>-267000</v>
      </c>
      <c r="AM794" s="309">
        <f t="shared" ref="AM794:AM849" si="900">V794-SUM(AI794:AK794)-AL794</f>
        <v>0</v>
      </c>
      <c r="AN794" s="319">
        <f t="shared" si="881"/>
        <v>0</v>
      </c>
      <c r="AO794" s="319">
        <f t="shared" si="882"/>
        <v>0</v>
      </c>
      <c r="AP794" s="319">
        <f t="shared" ref="AP794:AP849" si="901">IF($D794=AP$5,$V794,IF($D794=AP$4, $V794*$AL$2,0))</f>
        <v>-267000</v>
      </c>
      <c r="AQ794" s="173">
        <f t="shared" si="886"/>
        <v>-267000</v>
      </c>
      <c r="AR794" s="309">
        <f t="shared" ref="AR794:AR849" si="902">AQ794-AL794</f>
        <v>0</v>
      </c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 s="7"/>
      <c r="BH794" s="7"/>
      <c r="BI794" s="7"/>
      <c r="BJ794" s="7"/>
      <c r="BK794" s="7"/>
      <c r="BL794" s="7"/>
      <c r="BN794" s="74"/>
    </row>
    <row r="795" spans="1:66" s="16" customFormat="1" ht="12" customHeight="1" x14ac:dyDescent="0.25">
      <c r="A795" s="129">
        <v>22840221</v>
      </c>
      <c r="B795" s="89" t="str">
        <f t="shared" si="891"/>
        <v>22840221</v>
      </c>
      <c r="C795" s="74" t="s">
        <v>902</v>
      </c>
      <c r="D795" s="89" t="s">
        <v>158</v>
      </c>
      <c r="E795" s="89"/>
      <c r="F795" s="74"/>
      <c r="G795" s="89"/>
      <c r="H795" s="75">
        <v>-398290.17</v>
      </c>
      <c r="I795" s="75">
        <v>-398290.17</v>
      </c>
      <c r="J795" s="75">
        <v>-398290.17</v>
      </c>
      <c r="K795" s="75">
        <v>-393880.1</v>
      </c>
      <c r="L795" s="75">
        <v>-393880.1</v>
      </c>
      <c r="M795" s="75">
        <v>-393880.1</v>
      </c>
      <c r="N795" s="75">
        <v>-296191.39</v>
      </c>
      <c r="O795" s="75">
        <v>-296191.39</v>
      </c>
      <c r="P795" s="75">
        <v>-296191.39</v>
      </c>
      <c r="Q795" s="75">
        <v>-307643.34999999998</v>
      </c>
      <c r="R795" s="75">
        <v>-307643.34999999998</v>
      </c>
      <c r="S795" s="75">
        <v>-307643.34999999998</v>
      </c>
      <c r="T795" s="75">
        <v>-294813.43</v>
      </c>
      <c r="U795" s="75"/>
      <c r="V795" s="75">
        <f t="shared" si="892"/>
        <v>-344689.72166666674</v>
      </c>
      <c r="W795" s="81"/>
      <c r="X795" s="80"/>
      <c r="Y795" s="92">
        <f t="shared" si="894"/>
        <v>0</v>
      </c>
      <c r="Z795" s="319">
        <f t="shared" si="894"/>
        <v>0</v>
      </c>
      <c r="AA795" s="319">
        <f t="shared" si="894"/>
        <v>0</v>
      </c>
      <c r="AB795" s="320">
        <f t="shared" si="896"/>
        <v>-294813.43</v>
      </c>
      <c r="AC795" s="309">
        <f t="shared" si="897"/>
        <v>0</v>
      </c>
      <c r="AD795" s="319">
        <f t="shared" si="885"/>
        <v>0</v>
      </c>
      <c r="AE795" s="326">
        <f t="shared" si="879"/>
        <v>0</v>
      </c>
      <c r="AF795" s="320">
        <f t="shared" si="880"/>
        <v>-294813.43</v>
      </c>
      <c r="AG795" s="173">
        <f t="shared" si="893"/>
        <v>-294813.43</v>
      </c>
      <c r="AH795" s="309">
        <f t="shared" si="898"/>
        <v>0</v>
      </c>
      <c r="AI795" s="318">
        <f t="shared" si="895"/>
        <v>0</v>
      </c>
      <c r="AJ795" s="319">
        <f t="shared" si="895"/>
        <v>0</v>
      </c>
      <c r="AK795" s="319">
        <f t="shared" si="895"/>
        <v>0</v>
      </c>
      <c r="AL795" s="320">
        <f t="shared" si="899"/>
        <v>-344689.72166666674</v>
      </c>
      <c r="AM795" s="309">
        <f t="shared" si="900"/>
        <v>0</v>
      </c>
      <c r="AN795" s="319">
        <f t="shared" si="881"/>
        <v>0</v>
      </c>
      <c r="AO795" s="319">
        <f t="shared" si="882"/>
        <v>0</v>
      </c>
      <c r="AP795" s="319">
        <f t="shared" si="901"/>
        <v>-344689.72166666674</v>
      </c>
      <c r="AQ795" s="173">
        <f t="shared" si="886"/>
        <v>-344689.72166666674</v>
      </c>
      <c r="AR795" s="309">
        <f t="shared" si="902"/>
        <v>0</v>
      </c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 s="7"/>
      <c r="BH795" s="7"/>
      <c r="BI795" s="7"/>
      <c r="BJ795" s="7"/>
      <c r="BK795" s="7"/>
      <c r="BL795" s="7"/>
      <c r="BN795" s="74"/>
    </row>
    <row r="796" spans="1:66" s="16" customFormat="1" ht="12" customHeight="1" x14ac:dyDescent="0.25">
      <c r="A796" s="129">
        <v>22840231</v>
      </c>
      <c r="B796" s="89" t="str">
        <f t="shared" si="891"/>
        <v>22840231</v>
      </c>
      <c r="C796" s="74" t="s">
        <v>903</v>
      </c>
      <c r="D796" s="89" t="s">
        <v>158</v>
      </c>
      <c r="E796" s="89"/>
      <c r="F796" s="74"/>
      <c r="G796" s="89"/>
      <c r="H796" s="75">
        <v>-80000</v>
      </c>
      <c r="I796" s="75">
        <v>-80000</v>
      </c>
      <c r="J796" s="75">
        <v>-80000</v>
      </c>
      <c r="K796" s="75">
        <v>-80000</v>
      </c>
      <c r="L796" s="75">
        <v>-80000</v>
      </c>
      <c r="M796" s="75">
        <v>-80000</v>
      </c>
      <c r="N796" s="75">
        <v>-80000</v>
      </c>
      <c r="O796" s="75">
        <v>-80000</v>
      </c>
      <c r="P796" s="75">
        <v>-80000</v>
      </c>
      <c r="Q796" s="75">
        <v>-80000</v>
      </c>
      <c r="R796" s="75">
        <v>-80000</v>
      </c>
      <c r="S796" s="75">
        <v>-80000</v>
      </c>
      <c r="T796" s="75">
        <v>-80000</v>
      </c>
      <c r="U796" s="75"/>
      <c r="V796" s="75">
        <f t="shared" si="892"/>
        <v>-80000</v>
      </c>
      <c r="W796" s="81"/>
      <c r="X796" s="80"/>
      <c r="Y796" s="92">
        <f t="shared" si="894"/>
        <v>0</v>
      </c>
      <c r="Z796" s="319">
        <f t="shared" si="894"/>
        <v>0</v>
      </c>
      <c r="AA796" s="319">
        <f t="shared" si="894"/>
        <v>0</v>
      </c>
      <c r="AB796" s="320">
        <f t="shared" si="896"/>
        <v>-80000</v>
      </c>
      <c r="AC796" s="309">
        <f t="shared" si="897"/>
        <v>0</v>
      </c>
      <c r="AD796" s="319">
        <f t="shared" si="885"/>
        <v>0</v>
      </c>
      <c r="AE796" s="326">
        <f t="shared" si="879"/>
        <v>0</v>
      </c>
      <c r="AF796" s="320">
        <f t="shared" si="880"/>
        <v>-80000</v>
      </c>
      <c r="AG796" s="173">
        <f t="shared" si="893"/>
        <v>-80000</v>
      </c>
      <c r="AH796" s="309">
        <f t="shared" si="898"/>
        <v>0</v>
      </c>
      <c r="AI796" s="318">
        <f t="shared" si="895"/>
        <v>0</v>
      </c>
      <c r="AJ796" s="319">
        <f t="shared" si="895"/>
        <v>0</v>
      </c>
      <c r="AK796" s="319">
        <f t="shared" si="895"/>
        <v>0</v>
      </c>
      <c r="AL796" s="320">
        <f t="shared" si="899"/>
        <v>-80000</v>
      </c>
      <c r="AM796" s="309">
        <f t="shared" si="900"/>
        <v>0</v>
      </c>
      <c r="AN796" s="319">
        <f t="shared" si="881"/>
        <v>0</v>
      </c>
      <c r="AO796" s="319">
        <f t="shared" si="882"/>
        <v>0</v>
      </c>
      <c r="AP796" s="319">
        <f t="shared" si="901"/>
        <v>-80000</v>
      </c>
      <c r="AQ796" s="173">
        <f t="shared" si="886"/>
        <v>-80000</v>
      </c>
      <c r="AR796" s="309">
        <f t="shared" si="902"/>
        <v>0</v>
      </c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 s="7"/>
      <c r="BH796" s="7"/>
      <c r="BI796" s="7"/>
      <c r="BJ796" s="7"/>
      <c r="BK796" s="7"/>
      <c r="BL796" s="7"/>
      <c r="BN796" s="74"/>
    </row>
    <row r="797" spans="1:66" s="16" customFormat="1" ht="12" customHeight="1" x14ac:dyDescent="0.25">
      <c r="A797" s="122">
        <v>22840251</v>
      </c>
      <c r="B797" s="87" t="str">
        <f t="shared" si="891"/>
        <v>22840251</v>
      </c>
      <c r="C797" s="74" t="s">
        <v>270</v>
      </c>
      <c r="D797" s="89" t="s">
        <v>158</v>
      </c>
      <c r="E797" s="89"/>
      <c r="F797" s="74"/>
      <c r="G797" s="89"/>
      <c r="H797" s="75">
        <v>-238959</v>
      </c>
      <c r="I797" s="75">
        <v>-238959</v>
      </c>
      <c r="J797" s="75">
        <v>-238959</v>
      </c>
      <c r="K797" s="75">
        <v>-238959</v>
      </c>
      <c r="L797" s="75">
        <v>-238959</v>
      </c>
      <c r="M797" s="75">
        <v>-238959</v>
      </c>
      <c r="N797" s="75">
        <v>-238959</v>
      </c>
      <c r="O797" s="75">
        <v>-238959</v>
      </c>
      <c r="P797" s="75">
        <v>-238959</v>
      </c>
      <c r="Q797" s="75">
        <v>0</v>
      </c>
      <c r="R797" s="75">
        <v>0</v>
      </c>
      <c r="S797" s="75">
        <v>0</v>
      </c>
      <c r="T797" s="75">
        <v>0</v>
      </c>
      <c r="U797" s="75"/>
      <c r="V797" s="75">
        <f t="shared" si="892"/>
        <v>-169262.625</v>
      </c>
      <c r="W797" s="81"/>
      <c r="X797" s="80"/>
      <c r="Y797" s="92">
        <f t="shared" si="894"/>
        <v>0</v>
      </c>
      <c r="Z797" s="319">
        <f t="shared" si="894"/>
        <v>0</v>
      </c>
      <c r="AA797" s="319">
        <f t="shared" si="894"/>
        <v>0</v>
      </c>
      <c r="AB797" s="320">
        <f t="shared" si="896"/>
        <v>0</v>
      </c>
      <c r="AC797" s="309">
        <f t="shared" si="897"/>
        <v>0</v>
      </c>
      <c r="AD797" s="319">
        <f t="shared" si="885"/>
        <v>0</v>
      </c>
      <c r="AE797" s="326">
        <f t="shared" si="879"/>
        <v>0</v>
      </c>
      <c r="AF797" s="320">
        <f t="shared" si="880"/>
        <v>0</v>
      </c>
      <c r="AG797" s="173">
        <f t="shared" si="893"/>
        <v>0</v>
      </c>
      <c r="AH797" s="309">
        <f t="shared" si="898"/>
        <v>0</v>
      </c>
      <c r="AI797" s="318">
        <f t="shared" si="895"/>
        <v>0</v>
      </c>
      <c r="AJ797" s="319">
        <f t="shared" si="895"/>
        <v>0</v>
      </c>
      <c r="AK797" s="319">
        <f t="shared" si="895"/>
        <v>0</v>
      </c>
      <c r="AL797" s="320">
        <f t="shared" si="899"/>
        <v>-169262.625</v>
      </c>
      <c r="AM797" s="309">
        <f t="shared" si="900"/>
        <v>0</v>
      </c>
      <c r="AN797" s="319">
        <f t="shared" si="881"/>
        <v>0</v>
      </c>
      <c r="AO797" s="319">
        <f t="shared" si="882"/>
        <v>0</v>
      </c>
      <c r="AP797" s="319">
        <f t="shared" si="901"/>
        <v>-169262.625</v>
      </c>
      <c r="AQ797" s="173">
        <f t="shared" si="886"/>
        <v>-169262.625</v>
      </c>
      <c r="AR797" s="309">
        <f t="shared" si="902"/>
        <v>0</v>
      </c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 s="7"/>
      <c r="BH797" s="7"/>
      <c r="BI797" s="7"/>
      <c r="BJ797" s="7"/>
      <c r="BK797" s="7"/>
      <c r="BL797" s="7"/>
      <c r="BN797" s="74"/>
    </row>
    <row r="798" spans="1:66" s="16" customFormat="1" ht="12" customHeight="1" x14ac:dyDescent="0.25">
      <c r="A798" s="122">
        <v>22840281</v>
      </c>
      <c r="B798" s="87" t="str">
        <f t="shared" si="891"/>
        <v>22840281</v>
      </c>
      <c r="C798" s="74" t="s">
        <v>904</v>
      </c>
      <c r="D798" s="89" t="s">
        <v>158</v>
      </c>
      <c r="E798" s="89"/>
      <c r="F798" s="74"/>
      <c r="G798" s="89"/>
      <c r="H798" s="75">
        <v>-53000</v>
      </c>
      <c r="I798" s="75">
        <v>-53000</v>
      </c>
      <c r="J798" s="75">
        <v>-53000</v>
      </c>
      <c r="K798" s="75">
        <v>-53000</v>
      </c>
      <c r="L798" s="75">
        <v>-53000</v>
      </c>
      <c r="M798" s="75">
        <v>-53000</v>
      </c>
      <c r="N798" s="75">
        <v>-53000</v>
      </c>
      <c r="O798" s="75">
        <v>-53000</v>
      </c>
      <c r="P798" s="75">
        <v>-53000</v>
      </c>
      <c r="Q798" s="75">
        <v>-53000</v>
      </c>
      <c r="R798" s="75">
        <v>-53000</v>
      </c>
      <c r="S798" s="75">
        <v>-53000</v>
      </c>
      <c r="T798" s="75">
        <v>-53000</v>
      </c>
      <c r="U798" s="75"/>
      <c r="V798" s="75">
        <f t="shared" si="892"/>
        <v>-53000</v>
      </c>
      <c r="W798" s="81"/>
      <c r="X798" s="80"/>
      <c r="Y798" s="92">
        <f t="shared" si="894"/>
        <v>0</v>
      </c>
      <c r="Z798" s="319">
        <f t="shared" si="894"/>
        <v>0</v>
      </c>
      <c r="AA798" s="319">
        <f t="shared" si="894"/>
        <v>0</v>
      </c>
      <c r="AB798" s="320">
        <f t="shared" si="896"/>
        <v>-53000</v>
      </c>
      <c r="AC798" s="309">
        <f t="shared" si="897"/>
        <v>0</v>
      </c>
      <c r="AD798" s="319">
        <f t="shared" si="885"/>
        <v>0</v>
      </c>
      <c r="AE798" s="326">
        <f t="shared" ref="AE798:AE853" si="903">IF($D798=AE$5,$T798,IF($D798=AE$4, $T798*$AK$2,0))</f>
        <v>0</v>
      </c>
      <c r="AF798" s="320">
        <f t="shared" ref="AF798:AF853" si="904">IF($D798=AF$5,$T798,IF($D798=AF$4, $T798*$AL$2,0))</f>
        <v>-53000</v>
      </c>
      <c r="AG798" s="173">
        <f t="shared" si="893"/>
        <v>-53000</v>
      </c>
      <c r="AH798" s="309">
        <f t="shared" si="898"/>
        <v>0</v>
      </c>
      <c r="AI798" s="318">
        <f t="shared" si="895"/>
        <v>0</v>
      </c>
      <c r="AJ798" s="319">
        <f t="shared" si="895"/>
        <v>0</v>
      </c>
      <c r="AK798" s="319">
        <f t="shared" si="895"/>
        <v>0</v>
      </c>
      <c r="AL798" s="320">
        <f t="shared" si="899"/>
        <v>-53000</v>
      </c>
      <c r="AM798" s="309">
        <f t="shared" si="900"/>
        <v>0</v>
      </c>
      <c r="AN798" s="319">
        <f t="shared" si="881"/>
        <v>0</v>
      </c>
      <c r="AO798" s="319">
        <f t="shared" si="882"/>
        <v>0</v>
      </c>
      <c r="AP798" s="319">
        <f t="shared" si="901"/>
        <v>-53000</v>
      </c>
      <c r="AQ798" s="173">
        <f t="shared" si="886"/>
        <v>-53000</v>
      </c>
      <c r="AR798" s="309">
        <f t="shared" si="902"/>
        <v>0</v>
      </c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 s="7"/>
      <c r="BH798" s="7"/>
      <c r="BI798" s="7"/>
      <c r="BJ798" s="7"/>
      <c r="BK798" s="7"/>
      <c r="BL798" s="7"/>
      <c r="BN798" s="74"/>
    </row>
    <row r="799" spans="1:66" s="16" customFormat="1" ht="12" customHeight="1" x14ac:dyDescent="0.25">
      <c r="A799" s="122">
        <v>22840311</v>
      </c>
      <c r="B799" s="87" t="str">
        <f t="shared" si="891"/>
        <v>22840311</v>
      </c>
      <c r="C799" s="74" t="s">
        <v>628</v>
      </c>
      <c r="D799" s="89" t="s">
        <v>158</v>
      </c>
      <c r="E799" s="89"/>
      <c r="F799" s="74"/>
      <c r="G799" s="89"/>
      <c r="H799" s="75">
        <v>-102000</v>
      </c>
      <c r="I799" s="75">
        <v>-102000</v>
      </c>
      <c r="J799" s="75">
        <v>-102000</v>
      </c>
      <c r="K799" s="75">
        <v>-102000</v>
      </c>
      <c r="L799" s="75">
        <v>-102000</v>
      </c>
      <c r="M799" s="75">
        <v>-102000</v>
      </c>
      <c r="N799" s="75">
        <v>-102000</v>
      </c>
      <c r="O799" s="75">
        <v>-102000</v>
      </c>
      <c r="P799" s="75">
        <v>-102000</v>
      </c>
      <c r="Q799" s="75">
        <v>-101427.5</v>
      </c>
      <c r="R799" s="75">
        <v>-101427.5</v>
      </c>
      <c r="S799" s="75">
        <v>-101427.5</v>
      </c>
      <c r="T799" s="75">
        <v>-101427.5</v>
      </c>
      <c r="U799" s="75"/>
      <c r="V799" s="75">
        <f t="shared" si="892"/>
        <v>-101833.02083333333</v>
      </c>
      <c r="W799" s="81"/>
      <c r="X799" s="80"/>
      <c r="Y799" s="92">
        <f t="shared" ref="Y799:AA813" si="905">IF($D799=Y$5,$T799,0)</f>
        <v>0</v>
      </c>
      <c r="Z799" s="319">
        <f t="shared" si="905"/>
        <v>0</v>
      </c>
      <c r="AA799" s="319">
        <f t="shared" si="905"/>
        <v>0</v>
      </c>
      <c r="AB799" s="320">
        <f t="shared" si="896"/>
        <v>-101427.5</v>
      </c>
      <c r="AC799" s="309">
        <f t="shared" si="897"/>
        <v>0</v>
      </c>
      <c r="AD799" s="319">
        <f t="shared" si="885"/>
        <v>0</v>
      </c>
      <c r="AE799" s="326">
        <f t="shared" si="903"/>
        <v>0</v>
      </c>
      <c r="AF799" s="320">
        <f t="shared" si="904"/>
        <v>-101427.5</v>
      </c>
      <c r="AG799" s="173">
        <f t="shared" si="893"/>
        <v>-101427.5</v>
      </c>
      <c r="AH799" s="309">
        <f t="shared" si="898"/>
        <v>0</v>
      </c>
      <c r="AI799" s="318">
        <f t="shared" ref="AI799:AK813" si="906">IF($D799=AI$5,$V799,0)</f>
        <v>0</v>
      </c>
      <c r="AJ799" s="319">
        <f t="shared" si="906"/>
        <v>0</v>
      </c>
      <c r="AK799" s="319">
        <f t="shared" si="906"/>
        <v>0</v>
      </c>
      <c r="AL799" s="320">
        <f t="shared" si="899"/>
        <v>-101833.02083333333</v>
      </c>
      <c r="AM799" s="309">
        <f t="shared" si="900"/>
        <v>0</v>
      </c>
      <c r="AN799" s="319">
        <f t="shared" ref="AN799:AN854" si="907">IF($D799=AN$5,$V799,IF($D799=AN$4, $V799*$AK$1,0))</f>
        <v>0</v>
      </c>
      <c r="AO799" s="319">
        <f t="shared" ref="AO799:AO854" si="908">IF($D799=AO$5,$V799,IF($D799=AO$4, $V799*$AK$2,0))</f>
        <v>0</v>
      </c>
      <c r="AP799" s="319">
        <f t="shared" si="901"/>
        <v>-101833.02083333333</v>
      </c>
      <c r="AQ799" s="173">
        <f t="shared" si="886"/>
        <v>-101833.02083333333</v>
      </c>
      <c r="AR799" s="309">
        <f t="shared" si="902"/>
        <v>0</v>
      </c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 s="7"/>
      <c r="BH799" s="7"/>
      <c r="BI799" s="7"/>
      <c r="BJ799" s="7"/>
      <c r="BK799" s="7"/>
      <c r="BL799" s="7"/>
      <c r="BN799" s="74"/>
    </row>
    <row r="800" spans="1:66" s="16" customFormat="1" ht="12" customHeight="1" x14ac:dyDescent="0.25">
      <c r="A800" s="122">
        <v>22840321</v>
      </c>
      <c r="B800" s="87" t="str">
        <f t="shared" si="891"/>
        <v>22840321</v>
      </c>
      <c r="C800" s="74" t="s">
        <v>693</v>
      </c>
      <c r="D800" s="89" t="s">
        <v>158</v>
      </c>
      <c r="E800" s="89"/>
      <c r="F800" s="74"/>
      <c r="G800" s="89"/>
      <c r="H800" s="75">
        <v>-42762774</v>
      </c>
      <c r="I800" s="75">
        <v>-42762774</v>
      </c>
      <c r="J800" s="75">
        <v>-42762774</v>
      </c>
      <c r="K800" s="75">
        <v>-42762774</v>
      </c>
      <c r="L800" s="75">
        <v>-42762774</v>
      </c>
      <c r="M800" s="75">
        <v>-42762774</v>
      </c>
      <c r="N800" s="75">
        <v>-42762774</v>
      </c>
      <c r="O800" s="75">
        <v>-22236641</v>
      </c>
      <c r="P800" s="75">
        <v>-22236641</v>
      </c>
      <c r="Q800" s="75">
        <v>-22475600</v>
      </c>
      <c r="R800" s="75">
        <v>-22475600</v>
      </c>
      <c r="S800" s="75">
        <v>-22475600</v>
      </c>
      <c r="T800" s="75">
        <v>-22475600</v>
      </c>
      <c r="U800" s="75"/>
      <c r="V800" s="75">
        <f t="shared" si="892"/>
        <v>-33424659.416666668</v>
      </c>
      <c r="W800" s="81"/>
      <c r="X800" s="80"/>
      <c r="Y800" s="92">
        <f t="shared" si="905"/>
        <v>0</v>
      </c>
      <c r="Z800" s="319">
        <f t="shared" si="905"/>
        <v>0</v>
      </c>
      <c r="AA800" s="319">
        <f t="shared" si="905"/>
        <v>0</v>
      </c>
      <c r="AB800" s="320">
        <f t="shared" si="896"/>
        <v>-22475600</v>
      </c>
      <c r="AC800" s="309">
        <f t="shared" si="897"/>
        <v>0</v>
      </c>
      <c r="AD800" s="319">
        <f t="shared" si="885"/>
        <v>0</v>
      </c>
      <c r="AE800" s="326">
        <f t="shared" si="903"/>
        <v>0</v>
      </c>
      <c r="AF800" s="320">
        <f t="shared" si="904"/>
        <v>-22475600</v>
      </c>
      <c r="AG800" s="173">
        <f t="shared" si="893"/>
        <v>-22475600</v>
      </c>
      <c r="AH800" s="309">
        <f t="shared" si="898"/>
        <v>0</v>
      </c>
      <c r="AI800" s="318">
        <f t="shared" si="906"/>
        <v>0</v>
      </c>
      <c r="AJ800" s="319">
        <f t="shared" si="906"/>
        <v>0</v>
      </c>
      <c r="AK800" s="319">
        <f t="shared" si="906"/>
        <v>0</v>
      </c>
      <c r="AL800" s="320">
        <f t="shared" si="899"/>
        <v>-33424659.416666668</v>
      </c>
      <c r="AM800" s="309">
        <f t="shared" si="900"/>
        <v>0</v>
      </c>
      <c r="AN800" s="319">
        <f t="shared" si="907"/>
        <v>0</v>
      </c>
      <c r="AO800" s="319">
        <f t="shared" si="908"/>
        <v>0</v>
      </c>
      <c r="AP800" s="319">
        <f t="shared" si="901"/>
        <v>-33424659.416666668</v>
      </c>
      <c r="AQ800" s="173">
        <f t="shared" si="886"/>
        <v>-33424659.416666668</v>
      </c>
      <c r="AR800" s="309">
        <f t="shared" si="902"/>
        <v>0</v>
      </c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 s="7"/>
      <c r="BH800" s="7"/>
      <c r="BI800" s="7"/>
      <c r="BJ800" s="7"/>
      <c r="BK800" s="7"/>
      <c r="BL800" s="7"/>
      <c r="BN800" s="74"/>
    </row>
    <row r="801" spans="1:66" s="16" customFormat="1" ht="12" customHeight="1" x14ac:dyDescent="0.25">
      <c r="A801" s="122">
        <v>22840332</v>
      </c>
      <c r="B801" s="87" t="str">
        <f t="shared" si="891"/>
        <v>22840332</v>
      </c>
      <c r="C801" s="74" t="s">
        <v>645</v>
      </c>
      <c r="D801" s="89" t="s">
        <v>158</v>
      </c>
      <c r="E801" s="89"/>
      <c r="F801" s="74"/>
      <c r="G801" s="89"/>
      <c r="H801" s="75">
        <v>-24624688.91</v>
      </c>
      <c r="I801" s="75">
        <v>-24624688.91</v>
      </c>
      <c r="J801" s="75">
        <v>-24624688.91</v>
      </c>
      <c r="K801" s="75">
        <v>-24740386.879999999</v>
      </c>
      <c r="L801" s="75">
        <v>-24740386.879999999</v>
      </c>
      <c r="M801" s="75">
        <v>-24740386.879999999</v>
      </c>
      <c r="N801" s="75">
        <v>-24719508.690000001</v>
      </c>
      <c r="O801" s="75">
        <v>-24719508.690000001</v>
      </c>
      <c r="P801" s="75">
        <v>-24719508.690000001</v>
      </c>
      <c r="Q801" s="75">
        <v>-24363453.039999999</v>
      </c>
      <c r="R801" s="75">
        <v>-24363453.039999999</v>
      </c>
      <c r="S801" s="75">
        <v>-24363453.039999999</v>
      </c>
      <c r="T801" s="75">
        <v>-24227359.289999999</v>
      </c>
      <c r="U801" s="75"/>
      <c r="V801" s="75">
        <f t="shared" si="892"/>
        <v>-24595453.979166668</v>
      </c>
      <c r="W801" s="81"/>
      <c r="X801" s="80"/>
      <c r="Y801" s="92">
        <f t="shared" si="905"/>
        <v>0</v>
      </c>
      <c r="Z801" s="319">
        <f t="shared" si="905"/>
        <v>0</v>
      </c>
      <c r="AA801" s="319">
        <f t="shared" si="905"/>
        <v>0</v>
      </c>
      <c r="AB801" s="320">
        <f t="shared" si="896"/>
        <v>-24227359.289999999</v>
      </c>
      <c r="AC801" s="309">
        <f t="shared" si="897"/>
        <v>0</v>
      </c>
      <c r="AD801" s="319">
        <f t="shared" si="885"/>
        <v>0</v>
      </c>
      <c r="AE801" s="326">
        <f t="shared" si="903"/>
        <v>0</v>
      </c>
      <c r="AF801" s="320">
        <f t="shared" si="904"/>
        <v>-24227359.289999999</v>
      </c>
      <c r="AG801" s="173">
        <f t="shared" si="893"/>
        <v>-24227359.289999999</v>
      </c>
      <c r="AH801" s="309">
        <f t="shared" si="898"/>
        <v>0</v>
      </c>
      <c r="AI801" s="318">
        <f t="shared" si="906"/>
        <v>0</v>
      </c>
      <c r="AJ801" s="319">
        <f t="shared" si="906"/>
        <v>0</v>
      </c>
      <c r="AK801" s="319">
        <f t="shared" si="906"/>
        <v>0</v>
      </c>
      <c r="AL801" s="320">
        <f t="shared" si="899"/>
        <v>-24595453.979166668</v>
      </c>
      <c r="AM801" s="309">
        <f t="shared" si="900"/>
        <v>0</v>
      </c>
      <c r="AN801" s="319">
        <f t="shared" si="907"/>
        <v>0</v>
      </c>
      <c r="AO801" s="319">
        <f t="shared" si="908"/>
        <v>0</v>
      </c>
      <c r="AP801" s="319">
        <f t="shared" si="901"/>
        <v>-24595453.979166668</v>
      </c>
      <c r="AQ801" s="173">
        <f t="shared" si="886"/>
        <v>-24595453.979166668</v>
      </c>
      <c r="AR801" s="309">
        <f t="shared" si="902"/>
        <v>0</v>
      </c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 s="7"/>
      <c r="BH801" s="7"/>
      <c r="BI801" s="7"/>
      <c r="BJ801" s="7"/>
      <c r="BK801" s="7"/>
      <c r="BL801" s="7"/>
      <c r="BN801" s="74"/>
    </row>
    <row r="802" spans="1:66" s="16" customFormat="1" ht="12" customHeight="1" x14ac:dyDescent="0.25">
      <c r="A802" s="128">
        <v>22840361</v>
      </c>
      <c r="B802" s="145" t="str">
        <f t="shared" si="891"/>
        <v>22840361</v>
      </c>
      <c r="C802" s="74" t="s">
        <v>975</v>
      </c>
      <c r="D802" s="89" t="s">
        <v>158</v>
      </c>
      <c r="E802" s="89"/>
      <c r="F802" s="376">
        <v>42995</v>
      </c>
      <c r="G802" s="89"/>
      <c r="H802" s="75">
        <v>-45000</v>
      </c>
      <c r="I802" s="75">
        <v>-45000</v>
      </c>
      <c r="J802" s="75">
        <v>-45000</v>
      </c>
      <c r="K802" s="75">
        <v>-45000</v>
      </c>
      <c r="L802" s="75">
        <v>-45000</v>
      </c>
      <c r="M802" s="75">
        <v>-45000</v>
      </c>
      <c r="N802" s="75">
        <v>-45000</v>
      </c>
      <c r="O802" s="75">
        <v>-45000</v>
      </c>
      <c r="P802" s="75">
        <v>-45000</v>
      </c>
      <c r="Q802" s="75">
        <v>-45000</v>
      </c>
      <c r="R802" s="75">
        <v>-45000</v>
      </c>
      <c r="S802" s="75">
        <v>-45000</v>
      </c>
      <c r="T802" s="75">
        <v>-45000</v>
      </c>
      <c r="U802" s="75"/>
      <c r="V802" s="75">
        <f t="shared" si="892"/>
        <v>-45000</v>
      </c>
      <c r="W802" s="81"/>
      <c r="X802" s="80"/>
      <c r="Y802" s="92">
        <f t="shared" si="905"/>
        <v>0</v>
      </c>
      <c r="Z802" s="319">
        <f t="shared" si="905"/>
        <v>0</v>
      </c>
      <c r="AA802" s="319">
        <f t="shared" si="905"/>
        <v>0</v>
      </c>
      <c r="AB802" s="320">
        <f t="shared" si="896"/>
        <v>-45000</v>
      </c>
      <c r="AC802" s="309">
        <f t="shared" si="897"/>
        <v>0</v>
      </c>
      <c r="AD802" s="319">
        <f t="shared" si="885"/>
        <v>0</v>
      </c>
      <c r="AE802" s="326">
        <f t="shared" si="903"/>
        <v>0</v>
      </c>
      <c r="AF802" s="320">
        <f t="shared" si="904"/>
        <v>-45000</v>
      </c>
      <c r="AG802" s="173">
        <f t="shared" si="893"/>
        <v>-45000</v>
      </c>
      <c r="AH802" s="309">
        <f t="shared" si="898"/>
        <v>0</v>
      </c>
      <c r="AI802" s="318">
        <f t="shared" si="906"/>
        <v>0</v>
      </c>
      <c r="AJ802" s="319">
        <f t="shared" si="906"/>
        <v>0</v>
      </c>
      <c r="AK802" s="319">
        <f t="shared" si="906"/>
        <v>0</v>
      </c>
      <c r="AL802" s="320">
        <f t="shared" si="899"/>
        <v>-45000</v>
      </c>
      <c r="AM802" s="309">
        <f t="shared" si="900"/>
        <v>0</v>
      </c>
      <c r="AN802" s="319">
        <f t="shared" si="907"/>
        <v>0</v>
      </c>
      <c r="AO802" s="319">
        <f t="shared" si="908"/>
        <v>0</v>
      </c>
      <c r="AP802" s="319">
        <f t="shared" si="901"/>
        <v>-45000</v>
      </c>
      <c r="AQ802" s="173">
        <f t="shared" si="886"/>
        <v>-45000</v>
      </c>
      <c r="AR802" s="309">
        <f t="shared" si="902"/>
        <v>0</v>
      </c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 s="7"/>
      <c r="BH802" s="7"/>
      <c r="BI802" s="7"/>
      <c r="BJ802" s="7"/>
      <c r="BK802" s="7"/>
      <c r="BL802" s="7"/>
      <c r="BN802" s="74"/>
    </row>
    <row r="803" spans="1:66" s="16" customFormat="1" ht="12" customHeight="1" x14ac:dyDescent="0.25">
      <c r="A803" s="128">
        <v>22840371</v>
      </c>
      <c r="B803" s="145" t="str">
        <f>TEXT(A803,"##")</f>
        <v>22840371</v>
      </c>
      <c r="C803" s="74" t="s">
        <v>976</v>
      </c>
      <c r="D803" s="89" t="s">
        <v>158</v>
      </c>
      <c r="E803" s="89"/>
      <c r="F803" s="376">
        <v>42995</v>
      </c>
      <c r="G803" s="89"/>
      <c r="H803" s="75">
        <v>-114931.69</v>
      </c>
      <c r="I803" s="75">
        <v>-114931.69</v>
      </c>
      <c r="J803" s="75">
        <v>-114931.69</v>
      </c>
      <c r="K803" s="75">
        <v>-185000</v>
      </c>
      <c r="L803" s="75">
        <v>-185000</v>
      </c>
      <c r="M803" s="75">
        <v>-185000</v>
      </c>
      <c r="N803" s="75">
        <v>-122863.5</v>
      </c>
      <c r="O803" s="75">
        <v>-122863.5</v>
      </c>
      <c r="P803" s="75">
        <v>-122863.5</v>
      </c>
      <c r="Q803" s="75">
        <v>0</v>
      </c>
      <c r="R803" s="75">
        <v>0</v>
      </c>
      <c r="S803" s="75">
        <v>0</v>
      </c>
      <c r="T803" s="75">
        <v>0</v>
      </c>
      <c r="U803" s="75"/>
      <c r="V803" s="75">
        <f t="shared" si="892"/>
        <v>-100909.97708333332</v>
      </c>
      <c r="W803" s="81"/>
      <c r="X803" s="80"/>
      <c r="Y803" s="92">
        <f t="shared" si="905"/>
        <v>0</v>
      </c>
      <c r="Z803" s="319">
        <f t="shared" si="905"/>
        <v>0</v>
      </c>
      <c r="AA803" s="319">
        <f t="shared" si="905"/>
        <v>0</v>
      </c>
      <c r="AB803" s="320">
        <f t="shared" si="896"/>
        <v>0</v>
      </c>
      <c r="AC803" s="309">
        <f t="shared" si="897"/>
        <v>0</v>
      </c>
      <c r="AD803" s="319">
        <f t="shared" ref="AD803:AD860" si="909">IF($D803=AD$5,$T803,IF($D803=AD$4, $T803*$AK$1,0))</f>
        <v>0</v>
      </c>
      <c r="AE803" s="326">
        <f t="shared" si="903"/>
        <v>0</v>
      </c>
      <c r="AF803" s="320">
        <f t="shared" si="904"/>
        <v>0</v>
      </c>
      <c r="AG803" s="173">
        <f t="shared" si="893"/>
        <v>0</v>
      </c>
      <c r="AH803" s="309">
        <f t="shared" si="898"/>
        <v>0</v>
      </c>
      <c r="AI803" s="318">
        <f t="shared" si="906"/>
        <v>0</v>
      </c>
      <c r="AJ803" s="319">
        <f t="shared" si="906"/>
        <v>0</v>
      </c>
      <c r="AK803" s="319">
        <f t="shared" si="906"/>
        <v>0</v>
      </c>
      <c r="AL803" s="320">
        <f t="shared" si="899"/>
        <v>-100909.97708333332</v>
      </c>
      <c r="AM803" s="309">
        <f t="shared" si="900"/>
        <v>0</v>
      </c>
      <c r="AN803" s="319">
        <f t="shared" si="907"/>
        <v>0</v>
      </c>
      <c r="AO803" s="319">
        <f t="shared" si="908"/>
        <v>0</v>
      </c>
      <c r="AP803" s="319">
        <f t="shared" si="901"/>
        <v>-100909.97708333332</v>
      </c>
      <c r="AQ803" s="173">
        <f t="shared" si="886"/>
        <v>-100909.97708333332</v>
      </c>
      <c r="AR803" s="309">
        <f t="shared" si="902"/>
        <v>0</v>
      </c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 s="7"/>
      <c r="BH803" s="7"/>
      <c r="BI803" s="7"/>
      <c r="BJ803" s="7"/>
      <c r="BK803" s="7"/>
      <c r="BL803" s="7"/>
      <c r="BN803" s="74"/>
    </row>
    <row r="804" spans="1:66" s="16" customFormat="1" ht="12" customHeight="1" x14ac:dyDescent="0.25">
      <c r="A804" s="189">
        <v>22840381</v>
      </c>
      <c r="B804" s="197" t="str">
        <f>TEXT(A804,"##")</f>
        <v>22840381</v>
      </c>
      <c r="C804" s="178" t="s">
        <v>1231</v>
      </c>
      <c r="D804" s="179" t="s">
        <v>158</v>
      </c>
      <c r="E804" s="179"/>
      <c r="F804" s="195">
        <v>43555</v>
      </c>
      <c r="G804" s="179"/>
      <c r="H804" s="181">
        <v>-346561.11</v>
      </c>
      <c r="I804" s="181">
        <v>-334895.18</v>
      </c>
      <c r="J804" s="181">
        <v>-326892.18</v>
      </c>
      <c r="K804" s="181">
        <v>-306663.25</v>
      </c>
      <c r="L804" s="181">
        <v>-44837.68</v>
      </c>
      <c r="M804" s="181">
        <v>-44163.93</v>
      </c>
      <c r="N804" s="181">
        <v>-44163.93</v>
      </c>
      <c r="O804" s="181">
        <v>-43321.18</v>
      </c>
      <c r="P804" s="181">
        <v>-43321.18</v>
      </c>
      <c r="Q804" s="181">
        <v>-42478.43</v>
      </c>
      <c r="R804" s="181">
        <v>-42478.43</v>
      </c>
      <c r="S804" s="181">
        <v>-42478.43</v>
      </c>
      <c r="T804" s="181">
        <v>-42478.43</v>
      </c>
      <c r="U804" s="181"/>
      <c r="V804" s="181">
        <f t="shared" si="892"/>
        <v>-125851.1308333333</v>
      </c>
      <c r="W804" s="204"/>
      <c r="X804" s="226"/>
      <c r="Y804" s="409">
        <f t="shared" si="905"/>
        <v>0</v>
      </c>
      <c r="Z804" s="410">
        <f t="shared" si="905"/>
        <v>0</v>
      </c>
      <c r="AA804" s="410">
        <f t="shared" si="905"/>
        <v>0</v>
      </c>
      <c r="AB804" s="411">
        <f t="shared" si="896"/>
        <v>-42478.43</v>
      </c>
      <c r="AC804" s="412">
        <f t="shared" si="897"/>
        <v>0</v>
      </c>
      <c r="AD804" s="410">
        <f t="shared" si="909"/>
        <v>0</v>
      </c>
      <c r="AE804" s="413">
        <f t="shared" si="903"/>
        <v>0</v>
      </c>
      <c r="AF804" s="411">
        <f t="shared" si="904"/>
        <v>-42478.43</v>
      </c>
      <c r="AG804" s="414">
        <f t="shared" si="893"/>
        <v>-42478.43</v>
      </c>
      <c r="AH804" s="412">
        <f t="shared" si="898"/>
        <v>0</v>
      </c>
      <c r="AI804" s="415">
        <f t="shared" si="906"/>
        <v>0</v>
      </c>
      <c r="AJ804" s="410">
        <f t="shared" si="906"/>
        <v>0</v>
      </c>
      <c r="AK804" s="410">
        <f t="shared" si="906"/>
        <v>0</v>
      </c>
      <c r="AL804" s="411">
        <f t="shared" si="899"/>
        <v>-125851.1308333333</v>
      </c>
      <c r="AM804" s="412">
        <f t="shared" si="900"/>
        <v>0</v>
      </c>
      <c r="AN804" s="410">
        <f t="shared" si="907"/>
        <v>0</v>
      </c>
      <c r="AO804" s="410">
        <f t="shared" si="908"/>
        <v>0</v>
      </c>
      <c r="AP804" s="410">
        <f t="shared" si="901"/>
        <v>-125851.1308333333</v>
      </c>
      <c r="AQ804" s="414">
        <f t="shared" si="886"/>
        <v>-125851.1308333333</v>
      </c>
      <c r="AR804" s="412">
        <f t="shared" si="902"/>
        <v>0</v>
      </c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 s="7"/>
      <c r="BH804" s="7"/>
      <c r="BI804" s="7"/>
      <c r="BJ804" s="7"/>
      <c r="BK804" s="7"/>
      <c r="BL804" s="7"/>
      <c r="BN804" s="74"/>
    </row>
    <row r="805" spans="1:66" s="16" customFormat="1" ht="12" customHeight="1" x14ac:dyDescent="0.25">
      <c r="A805" s="189">
        <v>22840401</v>
      </c>
      <c r="B805" s="197" t="str">
        <f>TEXT(A805,"##")</f>
        <v>22840401</v>
      </c>
      <c r="C805" s="178" t="s">
        <v>1228</v>
      </c>
      <c r="D805" s="179" t="s">
        <v>158</v>
      </c>
      <c r="E805" s="179"/>
      <c r="F805" s="195">
        <v>43616</v>
      </c>
      <c r="G805" s="179"/>
      <c r="H805" s="181">
        <v>-70543.87</v>
      </c>
      <c r="I805" s="181">
        <v>-70543.87</v>
      </c>
      <c r="J805" s="181">
        <v>-70543.87</v>
      </c>
      <c r="K805" s="181">
        <v>-139389.26</v>
      </c>
      <c r="L805" s="181">
        <v>-139389.26</v>
      </c>
      <c r="M805" s="181">
        <v>-139389.26</v>
      </c>
      <c r="N805" s="181">
        <v>-100000</v>
      </c>
      <c r="O805" s="181">
        <v>-100000</v>
      </c>
      <c r="P805" s="181">
        <v>-100000</v>
      </c>
      <c r="Q805" s="181">
        <v>-100000</v>
      </c>
      <c r="R805" s="181">
        <v>-100000</v>
      </c>
      <c r="S805" s="181">
        <v>-100000</v>
      </c>
      <c r="T805" s="181">
        <v>-100000</v>
      </c>
      <c r="U805" s="181"/>
      <c r="V805" s="181">
        <f t="shared" si="892"/>
        <v>-103710.62125000001</v>
      </c>
      <c r="W805" s="204"/>
      <c r="X805" s="226"/>
      <c r="Y805" s="409">
        <f t="shared" si="905"/>
        <v>0</v>
      </c>
      <c r="Z805" s="410">
        <f t="shared" si="905"/>
        <v>0</v>
      </c>
      <c r="AA805" s="410">
        <f t="shared" si="905"/>
        <v>0</v>
      </c>
      <c r="AB805" s="411">
        <f t="shared" si="896"/>
        <v>-100000</v>
      </c>
      <c r="AC805" s="412">
        <f t="shared" si="897"/>
        <v>0</v>
      </c>
      <c r="AD805" s="410">
        <f t="shared" si="909"/>
        <v>0</v>
      </c>
      <c r="AE805" s="413">
        <f t="shared" si="903"/>
        <v>0</v>
      </c>
      <c r="AF805" s="411">
        <f t="shared" si="904"/>
        <v>-100000</v>
      </c>
      <c r="AG805" s="414">
        <f t="shared" si="893"/>
        <v>-100000</v>
      </c>
      <c r="AH805" s="412">
        <f t="shared" si="898"/>
        <v>0</v>
      </c>
      <c r="AI805" s="415">
        <f t="shared" si="906"/>
        <v>0</v>
      </c>
      <c r="AJ805" s="410">
        <f t="shared" si="906"/>
        <v>0</v>
      </c>
      <c r="AK805" s="410">
        <f t="shared" si="906"/>
        <v>0</v>
      </c>
      <c r="AL805" s="411">
        <f t="shared" si="899"/>
        <v>-103710.62125000001</v>
      </c>
      <c r="AM805" s="412">
        <f t="shared" si="900"/>
        <v>0</v>
      </c>
      <c r="AN805" s="410">
        <f t="shared" si="907"/>
        <v>0</v>
      </c>
      <c r="AO805" s="410">
        <f t="shared" si="908"/>
        <v>0</v>
      </c>
      <c r="AP805" s="410">
        <f t="shared" si="901"/>
        <v>-103710.62125000001</v>
      </c>
      <c r="AQ805" s="414">
        <f t="shared" ref="AQ805" si="910">SUM(AN805:AP805)</f>
        <v>-103710.62125000001</v>
      </c>
      <c r="AR805" s="412">
        <f t="shared" si="902"/>
        <v>0</v>
      </c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 s="7"/>
      <c r="BH805" s="7"/>
      <c r="BI805" s="7"/>
      <c r="BJ805" s="7"/>
      <c r="BK805" s="7"/>
      <c r="BL805" s="7"/>
      <c r="BN805" s="74"/>
    </row>
    <row r="806" spans="1:66" s="16" customFormat="1" ht="12" customHeight="1" x14ac:dyDescent="0.25">
      <c r="A806" s="189">
        <v>22840421</v>
      </c>
      <c r="B806" s="197" t="str">
        <f>TEXT(A806,"##")</f>
        <v>22840421</v>
      </c>
      <c r="C806" s="178" t="s">
        <v>1294</v>
      </c>
      <c r="D806" s="179" t="s">
        <v>158</v>
      </c>
      <c r="E806" s="179"/>
      <c r="F806" s="195">
        <v>44104</v>
      </c>
      <c r="G806" s="179"/>
      <c r="H806" s="181"/>
      <c r="I806" s="181"/>
      <c r="J806" s="181"/>
      <c r="K806" s="181">
        <v>-23496000</v>
      </c>
      <c r="L806" s="181">
        <v>-23496000</v>
      </c>
      <c r="M806" s="181">
        <v>-23496000</v>
      </c>
      <c r="N806" s="181">
        <v>-39002500</v>
      </c>
      <c r="O806" s="181">
        <v>-39002500</v>
      </c>
      <c r="P806" s="181">
        <v>-39002500</v>
      </c>
      <c r="Q806" s="181">
        <v>-39002500</v>
      </c>
      <c r="R806" s="181">
        <v>-39002500</v>
      </c>
      <c r="S806" s="181">
        <v>-39002500</v>
      </c>
      <c r="T806" s="181">
        <v>-39002500</v>
      </c>
      <c r="U806" s="181"/>
      <c r="V806" s="181">
        <f t="shared" ref="V806" si="911">(H806+T806+SUM(I806:S806)*2)/24</f>
        <v>-27000354.166666668</v>
      </c>
      <c r="W806" s="204"/>
      <c r="X806" s="226"/>
      <c r="Y806" s="409">
        <f t="shared" si="905"/>
        <v>0</v>
      </c>
      <c r="Z806" s="410">
        <f t="shared" si="905"/>
        <v>0</v>
      </c>
      <c r="AA806" s="410">
        <f t="shared" si="905"/>
        <v>0</v>
      </c>
      <c r="AB806" s="411">
        <f t="shared" ref="AB806" si="912">T806-SUM(Y806:AA806)</f>
        <v>-39002500</v>
      </c>
      <c r="AC806" s="412">
        <f t="shared" ref="AC806" si="913">T806-SUM(Y806:AA806)-AB806</f>
        <v>0</v>
      </c>
      <c r="AD806" s="410">
        <f t="shared" si="909"/>
        <v>0</v>
      </c>
      <c r="AE806" s="413">
        <f t="shared" si="903"/>
        <v>0</v>
      </c>
      <c r="AF806" s="411">
        <f t="shared" si="904"/>
        <v>-39002500</v>
      </c>
      <c r="AG806" s="414">
        <f t="shared" ref="AG806" si="914">SUM(AD806:AF806)</f>
        <v>-39002500</v>
      </c>
      <c r="AH806" s="412">
        <f t="shared" ref="AH806" si="915">AG806-AB806</f>
        <v>0</v>
      </c>
      <c r="AI806" s="415">
        <f t="shared" si="906"/>
        <v>0</v>
      </c>
      <c r="AJ806" s="410">
        <f t="shared" si="906"/>
        <v>0</v>
      </c>
      <c r="AK806" s="410">
        <f t="shared" si="906"/>
        <v>0</v>
      </c>
      <c r="AL806" s="411">
        <f t="shared" ref="AL806" si="916">V806-SUM(AI806:AK806)</f>
        <v>-27000354.166666668</v>
      </c>
      <c r="AM806" s="412">
        <f t="shared" ref="AM806" si="917">V806-SUM(AI806:AK806)-AL806</f>
        <v>0</v>
      </c>
      <c r="AN806" s="410">
        <f t="shared" si="907"/>
        <v>0</v>
      </c>
      <c r="AO806" s="410">
        <f t="shared" si="908"/>
        <v>0</v>
      </c>
      <c r="AP806" s="410">
        <f t="shared" si="901"/>
        <v>-27000354.166666668</v>
      </c>
      <c r="AQ806" s="414">
        <f t="shared" ref="AQ806" si="918">SUM(AN806:AP806)</f>
        <v>-27000354.166666668</v>
      </c>
      <c r="AR806" s="412">
        <f t="shared" ref="AR806" si="919">AQ806-AL806</f>
        <v>0</v>
      </c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 s="7"/>
      <c r="BH806" s="7"/>
      <c r="BI806" s="7"/>
      <c r="BJ806" s="7"/>
      <c r="BK806" s="7"/>
      <c r="BL806" s="7"/>
      <c r="BN806" s="74"/>
    </row>
    <row r="807" spans="1:66" s="16" customFormat="1" ht="12" customHeight="1" x14ac:dyDescent="0.25">
      <c r="A807" s="122">
        <v>22841001</v>
      </c>
      <c r="B807" s="87" t="str">
        <f t="shared" si="891"/>
        <v>22841001</v>
      </c>
      <c r="C807" s="74" t="s">
        <v>1245</v>
      </c>
      <c r="D807" s="89" t="s">
        <v>1277</v>
      </c>
      <c r="E807" s="89"/>
      <c r="F807" s="74"/>
      <c r="G807" s="89"/>
      <c r="H807" s="75">
        <v>-2615296.7999999998</v>
      </c>
      <c r="I807" s="75">
        <v>-2615296.7999999998</v>
      </c>
      <c r="J807" s="75">
        <v>-2615296.7999999998</v>
      </c>
      <c r="K807" s="75">
        <v>-2615296.7999999998</v>
      </c>
      <c r="L807" s="75">
        <v>-2464846.2000000002</v>
      </c>
      <c r="M807" s="75">
        <v>-2464846.2000000002</v>
      </c>
      <c r="N807" s="75">
        <v>-2326489.2000000002</v>
      </c>
      <c r="O807" s="75">
        <v>-2326489.2000000002</v>
      </c>
      <c r="P807" s="75">
        <v>-2326489.2000000002</v>
      </c>
      <c r="Q807" s="75">
        <v>-2326489.2000000002</v>
      </c>
      <c r="R807" s="75">
        <v>-2326489.2000000002</v>
      </c>
      <c r="S807" s="75">
        <v>-2326489.2000000002</v>
      </c>
      <c r="T807" s="75">
        <v>-2326489.2000000002</v>
      </c>
      <c r="U807" s="75"/>
      <c r="V807" s="75">
        <f t="shared" si="892"/>
        <v>-2433784.2499999995</v>
      </c>
      <c r="W807" s="81"/>
      <c r="X807" s="80"/>
      <c r="Y807" s="92">
        <f t="shared" si="905"/>
        <v>0</v>
      </c>
      <c r="Z807" s="319">
        <f t="shared" si="905"/>
        <v>-2326489.2000000002</v>
      </c>
      <c r="AA807" s="319">
        <f t="shared" si="905"/>
        <v>0</v>
      </c>
      <c r="AB807" s="320">
        <f t="shared" si="896"/>
        <v>0</v>
      </c>
      <c r="AC807" s="309">
        <f t="shared" si="897"/>
        <v>0</v>
      </c>
      <c r="AD807" s="319">
        <f t="shared" si="909"/>
        <v>0</v>
      </c>
      <c r="AE807" s="326">
        <f t="shared" si="903"/>
        <v>0</v>
      </c>
      <c r="AF807" s="320">
        <f t="shared" si="904"/>
        <v>0</v>
      </c>
      <c r="AG807" s="173">
        <f t="shared" si="893"/>
        <v>0</v>
      </c>
      <c r="AH807" s="309">
        <f t="shared" si="898"/>
        <v>0</v>
      </c>
      <c r="AI807" s="318">
        <f t="shared" si="906"/>
        <v>0</v>
      </c>
      <c r="AJ807" s="319">
        <f t="shared" si="906"/>
        <v>-2433784.2499999995</v>
      </c>
      <c r="AK807" s="319">
        <f t="shared" si="906"/>
        <v>0</v>
      </c>
      <c r="AL807" s="320">
        <f t="shared" si="899"/>
        <v>0</v>
      </c>
      <c r="AM807" s="309">
        <f t="shared" si="900"/>
        <v>0</v>
      </c>
      <c r="AN807" s="319">
        <f t="shared" si="907"/>
        <v>0</v>
      </c>
      <c r="AO807" s="319">
        <f t="shared" si="908"/>
        <v>0</v>
      </c>
      <c r="AP807" s="319">
        <f t="shared" si="901"/>
        <v>0</v>
      </c>
      <c r="AQ807" s="173">
        <f t="shared" si="886"/>
        <v>0</v>
      </c>
      <c r="AR807" s="309">
        <f t="shared" si="902"/>
        <v>0</v>
      </c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 s="7"/>
      <c r="BH807" s="7"/>
      <c r="BI807" s="7"/>
      <c r="BJ807" s="7"/>
      <c r="BK807" s="7"/>
      <c r="BL807" s="7"/>
      <c r="BN807" s="74"/>
    </row>
    <row r="808" spans="1:66" s="16" customFormat="1" ht="12" customHeight="1" x14ac:dyDescent="0.25">
      <c r="A808" s="197">
        <v>22841011</v>
      </c>
      <c r="B808" s="186" t="str">
        <f t="shared" si="891"/>
        <v>22841011</v>
      </c>
      <c r="C808" s="398" t="s">
        <v>1230</v>
      </c>
      <c r="D808" s="179" t="s">
        <v>158</v>
      </c>
      <c r="E808" s="179"/>
      <c r="F808" s="195">
        <v>43830</v>
      </c>
      <c r="G808" s="179"/>
      <c r="H808" s="181">
        <v>-2651.65</v>
      </c>
      <c r="I808" s="181">
        <v>-2651.65</v>
      </c>
      <c r="J808" s="181">
        <v>-2651.65</v>
      </c>
      <c r="K808" s="181">
        <v>-2651.65</v>
      </c>
      <c r="L808" s="181">
        <v>-2651.65</v>
      </c>
      <c r="M808" s="181">
        <v>-2651.65</v>
      </c>
      <c r="N808" s="181">
        <v>1269.22</v>
      </c>
      <c r="O808" s="181">
        <v>1269.22</v>
      </c>
      <c r="P808" s="181">
        <v>1269.22</v>
      </c>
      <c r="Q808" s="181">
        <v>1269.22</v>
      </c>
      <c r="R808" s="181">
        <v>1269.22</v>
      </c>
      <c r="S808" s="181">
        <v>1269.22</v>
      </c>
      <c r="T808" s="181">
        <v>1269.22</v>
      </c>
      <c r="U808" s="181"/>
      <c r="V808" s="181">
        <f t="shared" si="892"/>
        <v>-527.84541666666678</v>
      </c>
      <c r="W808" s="204"/>
      <c r="X808" s="226"/>
      <c r="Y808" s="409">
        <f t="shared" si="905"/>
        <v>0</v>
      </c>
      <c r="Z808" s="410">
        <f t="shared" si="905"/>
        <v>0</v>
      </c>
      <c r="AA808" s="410">
        <f t="shared" si="905"/>
        <v>0</v>
      </c>
      <c r="AB808" s="411">
        <f t="shared" si="896"/>
        <v>1269.22</v>
      </c>
      <c r="AC808" s="412">
        <f t="shared" si="897"/>
        <v>0</v>
      </c>
      <c r="AD808" s="410">
        <f t="shared" si="909"/>
        <v>0</v>
      </c>
      <c r="AE808" s="413">
        <f t="shared" si="903"/>
        <v>0</v>
      </c>
      <c r="AF808" s="411">
        <f t="shared" si="904"/>
        <v>1269.22</v>
      </c>
      <c r="AG808" s="414">
        <f t="shared" si="893"/>
        <v>1269.22</v>
      </c>
      <c r="AH808" s="412">
        <f t="shared" si="898"/>
        <v>0</v>
      </c>
      <c r="AI808" s="415">
        <f t="shared" si="906"/>
        <v>0</v>
      </c>
      <c r="AJ808" s="410">
        <f t="shared" si="906"/>
        <v>0</v>
      </c>
      <c r="AK808" s="410">
        <f t="shared" si="906"/>
        <v>0</v>
      </c>
      <c r="AL808" s="411">
        <f t="shared" si="899"/>
        <v>-527.84541666666678</v>
      </c>
      <c r="AM808" s="412">
        <f t="shared" si="900"/>
        <v>0</v>
      </c>
      <c r="AN808" s="410">
        <f t="shared" si="907"/>
        <v>0</v>
      </c>
      <c r="AO808" s="410">
        <f t="shared" si="908"/>
        <v>0</v>
      </c>
      <c r="AP808" s="410">
        <f t="shared" si="901"/>
        <v>-527.84541666666678</v>
      </c>
      <c r="AQ808" s="414">
        <f t="shared" si="886"/>
        <v>-527.84541666666678</v>
      </c>
      <c r="AR808" s="412">
        <f t="shared" si="902"/>
        <v>0</v>
      </c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 s="7"/>
      <c r="BH808" s="7"/>
      <c r="BI808" s="7"/>
      <c r="BJ808" s="7"/>
      <c r="BK808" s="7"/>
      <c r="BL808" s="7"/>
      <c r="BN808" s="74"/>
    </row>
    <row r="809" spans="1:66" s="16" customFormat="1" ht="12" customHeight="1" x14ac:dyDescent="0.25">
      <c r="A809" s="197">
        <v>22841021</v>
      </c>
      <c r="B809" s="186" t="str">
        <f t="shared" si="891"/>
        <v>22841021</v>
      </c>
      <c r="C809" s="398" t="s">
        <v>1229</v>
      </c>
      <c r="D809" s="179" t="s">
        <v>158</v>
      </c>
      <c r="E809" s="179"/>
      <c r="F809" s="195">
        <v>43830</v>
      </c>
      <c r="G809" s="179"/>
      <c r="H809" s="181">
        <v>-100000</v>
      </c>
      <c r="I809" s="181">
        <v>-100000</v>
      </c>
      <c r="J809" s="181">
        <v>-100000</v>
      </c>
      <c r="K809" s="181">
        <v>-100000</v>
      </c>
      <c r="L809" s="181">
        <v>-100000</v>
      </c>
      <c r="M809" s="181">
        <v>-100000</v>
      </c>
      <c r="N809" s="181">
        <v>-100000</v>
      </c>
      <c r="O809" s="181">
        <v>-100000</v>
      </c>
      <c r="P809" s="181">
        <v>-100000</v>
      </c>
      <c r="Q809" s="181">
        <v>-100000</v>
      </c>
      <c r="R809" s="181">
        <v>-100000</v>
      </c>
      <c r="S809" s="181">
        <v>-100000</v>
      </c>
      <c r="T809" s="181">
        <v>-100000</v>
      </c>
      <c r="U809" s="181"/>
      <c r="V809" s="181">
        <f t="shared" si="892"/>
        <v>-100000</v>
      </c>
      <c r="W809" s="204"/>
      <c r="X809" s="226"/>
      <c r="Y809" s="409">
        <f t="shared" si="905"/>
        <v>0</v>
      </c>
      <c r="Z809" s="410">
        <f t="shared" si="905"/>
        <v>0</v>
      </c>
      <c r="AA809" s="410">
        <f t="shared" si="905"/>
        <v>0</v>
      </c>
      <c r="AB809" s="411">
        <f t="shared" si="896"/>
        <v>-100000</v>
      </c>
      <c r="AC809" s="412">
        <f t="shared" si="897"/>
        <v>0</v>
      </c>
      <c r="AD809" s="410">
        <f t="shared" si="909"/>
        <v>0</v>
      </c>
      <c r="AE809" s="413">
        <f t="shared" si="903"/>
        <v>0</v>
      </c>
      <c r="AF809" s="411">
        <f t="shared" si="904"/>
        <v>-100000</v>
      </c>
      <c r="AG809" s="414">
        <f t="shared" si="893"/>
        <v>-100000</v>
      </c>
      <c r="AH809" s="412">
        <f t="shared" si="898"/>
        <v>0</v>
      </c>
      <c r="AI809" s="415">
        <f t="shared" si="906"/>
        <v>0</v>
      </c>
      <c r="AJ809" s="410">
        <f t="shared" si="906"/>
        <v>0</v>
      </c>
      <c r="AK809" s="410">
        <f t="shared" si="906"/>
        <v>0</v>
      </c>
      <c r="AL809" s="411">
        <f t="shared" si="899"/>
        <v>-100000</v>
      </c>
      <c r="AM809" s="412">
        <f t="shared" si="900"/>
        <v>0</v>
      </c>
      <c r="AN809" s="410">
        <f t="shared" si="907"/>
        <v>0</v>
      </c>
      <c r="AO809" s="410">
        <f t="shared" si="908"/>
        <v>0</v>
      </c>
      <c r="AP809" s="410">
        <f t="shared" si="901"/>
        <v>-100000</v>
      </c>
      <c r="AQ809" s="414">
        <f t="shared" si="886"/>
        <v>-100000</v>
      </c>
      <c r="AR809" s="412">
        <f t="shared" si="902"/>
        <v>0</v>
      </c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 s="7"/>
      <c r="BH809" s="7"/>
      <c r="BI809" s="7"/>
      <c r="BJ809" s="7"/>
      <c r="BK809" s="7"/>
      <c r="BL809" s="7"/>
      <c r="BN809" s="74"/>
    </row>
    <row r="810" spans="1:66" s="16" customFormat="1" ht="12" customHeight="1" x14ac:dyDescent="0.25">
      <c r="A810" s="122">
        <v>23001021</v>
      </c>
      <c r="B810" s="87" t="str">
        <f t="shared" si="891"/>
        <v>23001021</v>
      </c>
      <c r="C810" s="74" t="s">
        <v>5</v>
      </c>
      <c r="D810" s="89" t="s">
        <v>865</v>
      </c>
      <c r="E810" s="89"/>
      <c r="F810" s="74"/>
      <c r="G810" s="89"/>
      <c r="H810" s="75">
        <v>-54653789.909999996</v>
      </c>
      <c r="I810" s="75">
        <v>-54797725.090000004</v>
      </c>
      <c r="J810" s="75">
        <v>-54938527.25</v>
      </c>
      <c r="K810" s="75">
        <v>-53243200.280000001</v>
      </c>
      <c r="L810" s="75">
        <v>-52861933.799999997</v>
      </c>
      <c r="M810" s="75">
        <v>-53001780.740000002</v>
      </c>
      <c r="N810" s="75">
        <v>-76637034.709999993</v>
      </c>
      <c r="O810" s="75">
        <v>-76815718.079999998</v>
      </c>
      <c r="P810" s="75">
        <v>-76789914.209999993</v>
      </c>
      <c r="Q810" s="75">
        <v>-76491927.290000007</v>
      </c>
      <c r="R810" s="75">
        <v>-76222272.099999994</v>
      </c>
      <c r="S810" s="75">
        <v>-75890875.920000002</v>
      </c>
      <c r="T810" s="75">
        <v>-75365201.209999993</v>
      </c>
      <c r="U810" s="75"/>
      <c r="V810" s="75">
        <f t="shared" si="892"/>
        <v>-66058367.085833319</v>
      </c>
      <c r="W810" s="103">
        <v>4</v>
      </c>
      <c r="X810" s="103"/>
      <c r="Y810" s="92">
        <f t="shared" si="905"/>
        <v>0</v>
      </c>
      <c r="Z810" s="319">
        <f t="shared" si="905"/>
        <v>0</v>
      </c>
      <c r="AA810" s="319">
        <f t="shared" si="905"/>
        <v>0</v>
      </c>
      <c r="AB810" s="320">
        <f t="shared" si="896"/>
        <v>-75365201.209999993</v>
      </c>
      <c r="AC810" s="309">
        <f t="shared" si="897"/>
        <v>0</v>
      </c>
      <c r="AD810" s="319">
        <f t="shared" si="909"/>
        <v>-75365201.209999993</v>
      </c>
      <c r="AE810" s="326">
        <f t="shared" si="903"/>
        <v>0</v>
      </c>
      <c r="AF810" s="320">
        <f t="shared" si="904"/>
        <v>0</v>
      </c>
      <c r="AG810" s="173">
        <f t="shared" si="893"/>
        <v>-75365201.209999993</v>
      </c>
      <c r="AH810" s="309">
        <f t="shared" si="898"/>
        <v>0</v>
      </c>
      <c r="AI810" s="318">
        <f t="shared" si="906"/>
        <v>0</v>
      </c>
      <c r="AJ810" s="319">
        <f t="shared" si="906"/>
        <v>0</v>
      </c>
      <c r="AK810" s="319">
        <f t="shared" si="906"/>
        <v>0</v>
      </c>
      <c r="AL810" s="320">
        <f t="shared" si="899"/>
        <v>-66058367.085833319</v>
      </c>
      <c r="AM810" s="309">
        <f t="shared" si="900"/>
        <v>0</v>
      </c>
      <c r="AN810" s="319">
        <f t="shared" si="907"/>
        <v>-66058367.085833319</v>
      </c>
      <c r="AO810" s="319">
        <f t="shared" si="908"/>
        <v>0</v>
      </c>
      <c r="AP810" s="319">
        <f t="shared" si="901"/>
        <v>0</v>
      </c>
      <c r="AQ810" s="173">
        <f t="shared" si="886"/>
        <v>-66058367.085833319</v>
      </c>
      <c r="AR810" s="309">
        <f t="shared" si="902"/>
        <v>0</v>
      </c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 s="7"/>
      <c r="BH810" s="7"/>
      <c r="BI810" s="7"/>
      <c r="BJ810" s="7"/>
      <c r="BK810" s="7"/>
      <c r="BL810" s="7"/>
      <c r="BN810" s="74"/>
    </row>
    <row r="811" spans="1:66" s="16" customFormat="1" ht="12" customHeight="1" x14ac:dyDescent="0.25">
      <c r="A811" s="122">
        <v>23001031</v>
      </c>
      <c r="B811" s="87" t="str">
        <f t="shared" si="891"/>
        <v>23001031</v>
      </c>
      <c r="C811" s="74" t="s">
        <v>308</v>
      </c>
      <c r="D811" s="89" t="s">
        <v>865</v>
      </c>
      <c r="E811" s="89"/>
      <c r="F811" s="74"/>
      <c r="G811" s="89"/>
      <c r="H811" s="75">
        <v>-38447213.789999999</v>
      </c>
      <c r="I811" s="75">
        <v>-38549038.880000003</v>
      </c>
      <c r="J811" s="75">
        <v>-38344646.380000003</v>
      </c>
      <c r="K811" s="75">
        <v>-37320082.310000002</v>
      </c>
      <c r="L811" s="75">
        <v>-37003765.780000001</v>
      </c>
      <c r="M811" s="75">
        <v>-37102771.549999997</v>
      </c>
      <c r="N811" s="75">
        <v>-36221039.630000003</v>
      </c>
      <c r="O811" s="75">
        <v>-36325779.270000003</v>
      </c>
      <c r="P811" s="75">
        <v>-36314857.75</v>
      </c>
      <c r="Q811" s="75">
        <v>-36146834.960000001</v>
      </c>
      <c r="R811" s="75">
        <v>-35906487.039999999</v>
      </c>
      <c r="S811" s="75">
        <v>-35485810.009999998</v>
      </c>
      <c r="T811" s="75">
        <v>-34520784.810000002</v>
      </c>
      <c r="U811" s="75"/>
      <c r="V811" s="75">
        <f t="shared" si="892"/>
        <v>-36767092.738333337</v>
      </c>
      <c r="W811" s="103">
        <v>4</v>
      </c>
      <c r="X811" s="103"/>
      <c r="Y811" s="92">
        <f t="shared" si="905"/>
        <v>0</v>
      </c>
      <c r="Z811" s="319">
        <f t="shared" si="905"/>
        <v>0</v>
      </c>
      <c r="AA811" s="319">
        <f t="shared" si="905"/>
        <v>0</v>
      </c>
      <c r="AB811" s="320">
        <f t="shared" si="896"/>
        <v>-34520784.810000002</v>
      </c>
      <c r="AC811" s="309">
        <f t="shared" si="897"/>
        <v>0</v>
      </c>
      <c r="AD811" s="319">
        <f t="shared" si="909"/>
        <v>-34520784.810000002</v>
      </c>
      <c r="AE811" s="326">
        <f t="shared" si="903"/>
        <v>0</v>
      </c>
      <c r="AF811" s="320">
        <f t="shared" si="904"/>
        <v>0</v>
      </c>
      <c r="AG811" s="173">
        <f t="shared" si="893"/>
        <v>-34520784.810000002</v>
      </c>
      <c r="AH811" s="309">
        <f t="shared" si="898"/>
        <v>0</v>
      </c>
      <c r="AI811" s="318">
        <f t="shared" si="906"/>
        <v>0</v>
      </c>
      <c r="AJ811" s="319">
        <f t="shared" si="906"/>
        <v>0</v>
      </c>
      <c r="AK811" s="319">
        <f t="shared" si="906"/>
        <v>0</v>
      </c>
      <c r="AL811" s="320">
        <f t="shared" si="899"/>
        <v>-36767092.738333337</v>
      </c>
      <c r="AM811" s="309">
        <f t="shared" si="900"/>
        <v>0</v>
      </c>
      <c r="AN811" s="319">
        <f t="shared" si="907"/>
        <v>-36767092.738333337</v>
      </c>
      <c r="AO811" s="319">
        <f t="shared" si="908"/>
        <v>0</v>
      </c>
      <c r="AP811" s="319">
        <f t="shared" si="901"/>
        <v>0</v>
      </c>
      <c r="AQ811" s="173">
        <f t="shared" si="886"/>
        <v>-36767092.738333337</v>
      </c>
      <c r="AR811" s="309">
        <f t="shared" si="902"/>
        <v>0</v>
      </c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 s="7"/>
      <c r="BH811" s="7"/>
      <c r="BI811" s="7"/>
      <c r="BJ811" s="7"/>
      <c r="BK811" s="7"/>
      <c r="BL811" s="7"/>
      <c r="BN811" s="74"/>
    </row>
    <row r="812" spans="1:66" s="16" customFormat="1" ht="12" customHeight="1" x14ac:dyDescent="0.25">
      <c r="A812" s="122">
        <v>23001041</v>
      </c>
      <c r="B812" s="87" t="str">
        <f t="shared" si="891"/>
        <v>23001041</v>
      </c>
      <c r="C812" s="74" t="s">
        <v>90</v>
      </c>
      <c r="D812" s="89" t="s">
        <v>865</v>
      </c>
      <c r="E812" s="89"/>
      <c r="F812" s="74"/>
      <c r="G812" s="89"/>
      <c r="H812" s="75">
        <v>-15156263.23</v>
      </c>
      <c r="I812" s="75">
        <v>-15198827.07</v>
      </c>
      <c r="J812" s="75">
        <v>-15241510.439999999</v>
      </c>
      <c r="K812" s="75">
        <v>-15284313.68</v>
      </c>
      <c r="L812" s="75">
        <v>-15327237.130000001</v>
      </c>
      <c r="M812" s="75">
        <v>-15370281.119999999</v>
      </c>
      <c r="N812" s="75">
        <v>-15413446</v>
      </c>
      <c r="O812" s="75">
        <v>-15456732.1</v>
      </c>
      <c r="P812" s="75">
        <v>-15500139.76</v>
      </c>
      <c r="Q812" s="75">
        <v>-15543669.32</v>
      </c>
      <c r="R812" s="75">
        <v>-15587321.130000001</v>
      </c>
      <c r="S812" s="75">
        <v>-15631095.529999999</v>
      </c>
      <c r="T812" s="75">
        <v>-15674992.859999999</v>
      </c>
      <c r="U812" s="75"/>
      <c r="V812" s="75">
        <f t="shared" si="892"/>
        <v>-15414183.44375</v>
      </c>
      <c r="W812" s="103">
        <v>4</v>
      </c>
      <c r="X812" s="103"/>
      <c r="Y812" s="92">
        <f t="shared" si="905"/>
        <v>0</v>
      </c>
      <c r="Z812" s="319">
        <f t="shared" si="905"/>
        <v>0</v>
      </c>
      <c r="AA812" s="319">
        <f t="shared" si="905"/>
        <v>0</v>
      </c>
      <c r="AB812" s="320">
        <f t="shared" si="896"/>
        <v>-15674992.859999999</v>
      </c>
      <c r="AC812" s="309">
        <f t="shared" si="897"/>
        <v>0</v>
      </c>
      <c r="AD812" s="319">
        <f t="shared" si="909"/>
        <v>-15674992.859999999</v>
      </c>
      <c r="AE812" s="326">
        <f t="shared" si="903"/>
        <v>0</v>
      </c>
      <c r="AF812" s="320">
        <f t="shared" si="904"/>
        <v>0</v>
      </c>
      <c r="AG812" s="173">
        <f t="shared" si="893"/>
        <v>-15674992.859999999</v>
      </c>
      <c r="AH812" s="309">
        <f t="shared" si="898"/>
        <v>0</v>
      </c>
      <c r="AI812" s="318">
        <f t="shared" si="906"/>
        <v>0</v>
      </c>
      <c r="AJ812" s="319">
        <f t="shared" si="906"/>
        <v>0</v>
      </c>
      <c r="AK812" s="319">
        <f t="shared" si="906"/>
        <v>0</v>
      </c>
      <c r="AL812" s="320">
        <f t="shared" si="899"/>
        <v>-15414183.44375</v>
      </c>
      <c r="AM812" s="309">
        <f t="shared" si="900"/>
        <v>0</v>
      </c>
      <c r="AN812" s="319">
        <f t="shared" si="907"/>
        <v>-15414183.44375</v>
      </c>
      <c r="AO812" s="319">
        <f t="shared" si="908"/>
        <v>0</v>
      </c>
      <c r="AP812" s="319">
        <f t="shared" si="901"/>
        <v>0</v>
      </c>
      <c r="AQ812" s="173">
        <f t="shared" si="886"/>
        <v>-15414183.44375</v>
      </c>
      <c r="AR812" s="309">
        <f t="shared" si="902"/>
        <v>0</v>
      </c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 s="7"/>
      <c r="BH812" s="7"/>
      <c r="BI812" s="7"/>
      <c r="BJ812" s="7"/>
      <c r="BK812" s="7"/>
      <c r="BL812" s="7"/>
      <c r="BN812" s="74"/>
    </row>
    <row r="813" spans="1:66" s="16" customFormat="1" ht="12" customHeight="1" x14ac:dyDescent="0.25">
      <c r="A813" s="122">
        <v>23001061</v>
      </c>
      <c r="B813" s="87" t="str">
        <f t="shared" si="891"/>
        <v>23001061</v>
      </c>
      <c r="C813" s="74" t="s">
        <v>287</v>
      </c>
      <c r="D813" s="89" t="s">
        <v>865</v>
      </c>
      <c r="E813" s="89"/>
      <c r="F813" s="74"/>
      <c r="G813" s="89"/>
      <c r="H813" s="75">
        <v>-2476842.4</v>
      </c>
      <c r="I813" s="75">
        <v>-2477734.67</v>
      </c>
      <c r="J813" s="75">
        <v>-2478627.25</v>
      </c>
      <c r="K813" s="75">
        <v>-2479520.1800000002</v>
      </c>
      <c r="L813" s="75">
        <v>-2480413.52</v>
      </c>
      <c r="M813" s="75">
        <v>-2481307.16</v>
      </c>
      <c r="N813" s="75">
        <v>-1691456.75</v>
      </c>
      <c r="O813" s="75">
        <v>-1692064.72</v>
      </c>
      <c r="P813" s="75">
        <v>-1692672.91</v>
      </c>
      <c r="Q813" s="75">
        <v>-1693281.29</v>
      </c>
      <c r="R813" s="75">
        <v>-1693889.92</v>
      </c>
      <c r="S813" s="75">
        <v>-1694498.75</v>
      </c>
      <c r="T813" s="75">
        <v>-1695107.76</v>
      </c>
      <c r="U813" s="75"/>
      <c r="V813" s="75">
        <f t="shared" si="892"/>
        <v>-2053453.5166666664</v>
      </c>
      <c r="W813" s="103">
        <v>4</v>
      </c>
      <c r="X813" s="103"/>
      <c r="Y813" s="92">
        <f t="shared" si="905"/>
        <v>0</v>
      </c>
      <c r="Z813" s="319">
        <f t="shared" si="905"/>
        <v>0</v>
      </c>
      <c r="AA813" s="319">
        <f t="shared" si="905"/>
        <v>0</v>
      </c>
      <c r="AB813" s="320">
        <f t="shared" si="896"/>
        <v>-1695107.76</v>
      </c>
      <c r="AC813" s="309">
        <f t="shared" si="897"/>
        <v>0</v>
      </c>
      <c r="AD813" s="319">
        <f t="shared" si="909"/>
        <v>-1695107.76</v>
      </c>
      <c r="AE813" s="326">
        <f t="shared" si="903"/>
        <v>0</v>
      </c>
      <c r="AF813" s="320">
        <f t="shared" si="904"/>
        <v>0</v>
      </c>
      <c r="AG813" s="173">
        <f t="shared" si="893"/>
        <v>-1695107.76</v>
      </c>
      <c r="AH813" s="309">
        <f t="shared" si="898"/>
        <v>0</v>
      </c>
      <c r="AI813" s="318">
        <f t="shared" si="906"/>
        <v>0</v>
      </c>
      <c r="AJ813" s="319">
        <f t="shared" si="906"/>
        <v>0</v>
      </c>
      <c r="AK813" s="319">
        <f t="shared" si="906"/>
        <v>0</v>
      </c>
      <c r="AL813" s="320">
        <f t="shared" si="899"/>
        <v>-2053453.5166666664</v>
      </c>
      <c r="AM813" s="309">
        <f t="shared" si="900"/>
        <v>0</v>
      </c>
      <c r="AN813" s="319">
        <f t="shared" si="907"/>
        <v>-2053453.5166666664</v>
      </c>
      <c r="AO813" s="319">
        <f t="shared" si="908"/>
        <v>0</v>
      </c>
      <c r="AP813" s="319">
        <f t="shared" si="901"/>
        <v>0</v>
      </c>
      <c r="AQ813" s="173">
        <f t="shared" si="886"/>
        <v>-2053453.5166666664</v>
      </c>
      <c r="AR813" s="309">
        <f t="shared" si="902"/>
        <v>0</v>
      </c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 s="7"/>
      <c r="BH813" s="7"/>
      <c r="BI813" s="7"/>
      <c r="BJ813" s="7"/>
      <c r="BK813" s="7"/>
      <c r="BL813" s="7"/>
      <c r="BN813" s="74"/>
    </row>
    <row r="814" spans="1:66" s="16" customFormat="1" ht="12" customHeight="1" x14ac:dyDescent="0.25">
      <c r="A814" s="122">
        <v>23001071</v>
      </c>
      <c r="B814" s="87" t="str">
        <f t="shared" si="891"/>
        <v>23001071</v>
      </c>
      <c r="C814" s="74" t="s">
        <v>240</v>
      </c>
      <c r="D814" s="89" t="s">
        <v>865</v>
      </c>
      <c r="E814" s="89"/>
      <c r="F814" s="74"/>
      <c r="G814" s="89"/>
      <c r="H814" s="75">
        <v>-9810394.9399999995</v>
      </c>
      <c r="I814" s="75">
        <v>-9815120.9199999999</v>
      </c>
      <c r="J814" s="75">
        <v>-9819851.6699999999</v>
      </c>
      <c r="K814" s="75">
        <v>-9824587.3499999996</v>
      </c>
      <c r="L814" s="75">
        <v>-9829327.8300000001</v>
      </c>
      <c r="M814" s="75">
        <v>-9834073.2599999998</v>
      </c>
      <c r="N814" s="75">
        <v>-12967460.92</v>
      </c>
      <c r="O814" s="75">
        <v>-12972897.800000001</v>
      </c>
      <c r="P814" s="75">
        <v>-12978339.67</v>
      </c>
      <c r="Q814" s="75">
        <v>-12983786.529999999</v>
      </c>
      <c r="R814" s="75">
        <v>-12989238.26</v>
      </c>
      <c r="S814" s="75">
        <v>-12994694.960000001</v>
      </c>
      <c r="T814" s="75">
        <v>-13000156.77</v>
      </c>
      <c r="U814" s="75"/>
      <c r="V814" s="75">
        <f t="shared" si="892"/>
        <v>-11534554.585416667</v>
      </c>
      <c r="W814" s="103">
        <v>4</v>
      </c>
      <c r="X814" s="103"/>
      <c r="Y814" s="92">
        <f t="shared" ref="Y814:AA833" si="920">IF($D814=Y$5,$T814,0)</f>
        <v>0</v>
      </c>
      <c r="Z814" s="319">
        <f t="shared" si="920"/>
        <v>0</v>
      </c>
      <c r="AA814" s="319">
        <f t="shared" si="920"/>
        <v>0</v>
      </c>
      <c r="AB814" s="320">
        <f t="shared" si="896"/>
        <v>-13000156.77</v>
      </c>
      <c r="AC814" s="309">
        <f t="shared" si="897"/>
        <v>0</v>
      </c>
      <c r="AD814" s="319">
        <f t="shared" si="909"/>
        <v>-13000156.77</v>
      </c>
      <c r="AE814" s="326">
        <f t="shared" si="903"/>
        <v>0</v>
      </c>
      <c r="AF814" s="320">
        <f t="shared" si="904"/>
        <v>0</v>
      </c>
      <c r="AG814" s="173">
        <f t="shared" si="893"/>
        <v>-13000156.77</v>
      </c>
      <c r="AH814" s="309">
        <f t="shared" si="898"/>
        <v>0</v>
      </c>
      <c r="AI814" s="318">
        <f t="shared" ref="AI814:AK827" si="921">IF($D814=AI$5,$V814,0)</f>
        <v>0</v>
      </c>
      <c r="AJ814" s="319">
        <f t="shared" si="921"/>
        <v>0</v>
      </c>
      <c r="AK814" s="319">
        <f t="shared" si="921"/>
        <v>0</v>
      </c>
      <c r="AL814" s="320">
        <f t="shared" si="899"/>
        <v>-11534554.585416667</v>
      </c>
      <c r="AM814" s="309">
        <f t="shared" si="900"/>
        <v>0</v>
      </c>
      <c r="AN814" s="319">
        <f t="shared" si="907"/>
        <v>-11534554.585416667</v>
      </c>
      <c r="AO814" s="319">
        <f t="shared" si="908"/>
        <v>0</v>
      </c>
      <c r="AP814" s="319">
        <f t="shared" si="901"/>
        <v>0</v>
      </c>
      <c r="AQ814" s="173">
        <f t="shared" si="886"/>
        <v>-11534554.585416667</v>
      </c>
      <c r="AR814" s="309">
        <f t="shared" si="902"/>
        <v>0</v>
      </c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 s="7"/>
      <c r="BH814" s="7"/>
      <c r="BI814" s="7"/>
      <c r="BJ814" s="7"/>
      <c r="BK814" s="7"/>
      <c r="BL814" s="7"/>
      <c r="BN814" s="74"/>
    </row>
    <row r="815" spans="1:66" s="16" customFormat="1" ht="12" customHeight="1" x14ac:dyDescent="0.25">
      <c r="A815" s="122">
        <v>23001092</v>
      </c>
      <c r="B815" s="87" t="str">
        <f t="shared" si="891"/>
        <v>23001092</v>
      </c>
      <c r="C815" s="74" t="s">
        <v>138</v>
      </c>
      <c r="D815" s="89" t="s">
        <v>866</v>
      </c>
      <c r="E815" s="89"/>
      <c r="F815" s="74"/>
      <c r="G815" s="89"/>
      <c r="H815" s="75">
        <v>-8902645.8399999999</v>
      </c>
      <c r="I815" s="75">
        <v>-8911101.2799999993</v>
      </c>
      <c r="J815" s="75">
        <v>-8919572.7200000007</v>
      </c>
      <c r="K815" s="75">
        <v>-8928060.4800000004</v>
      </c>
      <c r="L815" s="75">
        <v>-8936564.4000000004</v>
      </c>
      <c r="M815" s="75">
        <v>-8945084.5500000007</v>
      </c>
      <c r="N815" s="75">
        <v>-10600459.98</v>
      </c>
      <c r="O815" s="75">
        <v>-10609256.310000001</v>
      </c>
      <c r="P815" s="75">
        <v>-10618068.789999999</v>
      </c>
      <c r="Q815" s="75">
        <v>-10626897.289999999</v>
      </c>
      <c r="R815" s="75">
        <v>-10635741.99</v>
      </c>
      <c r="S815" s="75">
        <v>-10644602.880000001</v>
      </c>
      <c r="T815" s="75">
        <v>-10653479.939999999</v>
      </c>
      <c r="U815" s="75"/>
      <c r="V815" s="75">
        <f t="shared" si="892"/>
        <v>-9846122.7966666669</v>
      </c>
      <c r="W815" s="103"/>
      <c r="X815" s="103">
        <v>1</v>
      </c>
      <c r="Y815" s="92">
        <f t="shared" si="920"/>
        <v>0</v>
      </c>
      <c r="Z815" s="319">
        <f t="shared" si="920"/>
        <v>0</v>
      </c>
      <c r="AA815" s="319">
        <f t="shared" si="920"/>
        <v>0</v>
      </c>
      <c r="AB815" s="320">
        <f t="shared" si="896"/>
        <v>-10653479.939999999</v>
      </c>
      <c r="AC815" s="309">
        <f t="shared" si="897"/>
        <v>0</v>
      </c>
      <c r="AD815" s="319">
        <f t="shared" si="909"/>
        <v>0</v>
      </c>
      <c r="AE815" s="326">
        <f t="shared" si="903"/>
        <v>-10653479.939999999</v>
      </c>
      <c r="AF815" s="320">
        <f t="shared" si="904"/>
        <v>0</v>
      </c>
      <c r="AG815" s="173">
        <f t="shared" si="893"/>
        <v>-10653479.939999999</v>
      </c>
      <c r="AH815" s="309">
        <f t="shared" si="898"/>
        <v>0</v>
      </c>
      <c r="AI815" s="318">
        <f t="shared" si="921"/>
        <v>0</v>
      </c>
      <c r="AJ815" s="319">
        <f t="shared" si="921"/>
        <v>0</v>
      </c>
      <c r="AK815" s="319">
        <f t="shared" si="921"/>
        <v>0</v>
      </c>
      <c r="AL815" s="320">
        <f t="shared" si="899"/>
        <v>-9846122.7966666669</v>
      </c>
      <c r="AM815" s="309">
        <f t="shared" si="900"/>
        <v>0</v>
      </c>
      <c r="AN815" s="319">
        <f t="shared" si="907"/>
        <v>0</v>
      </c>
      <c r="AO815" s="319">
        <f t="shared" si="908"/>
        <v>-9846122.7966666669</v>
      </c>
      <c r="AP815" s="319">
        <f t="shared" si="901"/>
        <v>0</v>
      </c>
      <c r="AQ815" s="173">
        <f t="shared" si="886"/>
        <v>-9846122.7966666669</v>
      </c>
      <c r="AR815" s="309">
        <f t="shared" si="902"/>
        <v>0</v>
      </c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 s="7"/>
      <c r="BH815" s="7"/>
      <c r="BI815" s="7"/>
      <c r="BJ815" s="7"/>
      <c r="BK815" s="7"/>
      <c r="BL815" s="7"/>
      <c r="BN815" s="74"/>
    </row>
    <row r="816" spans="1:66" s="16" customFormat="1" ht="12" customHeight="1" x14ac:dyDescent="0.25">
      <c r="A816" s="128">
        <v>23001122</v>
      </c>
      <c r="B816" s="145" t="str">
        <f t="shared" si="891"/>
        <v>23001122</v>
      </c>
      <c r="C816" s="74" t="s">
        <v>953</v>
      </c>
      <c r="D816" s="89" t="s">
        <v>866</v>
      </c>
      <c r="E816" s="89"/>
      <c r="F816" s="376">
        <v>42995</v>
      </c>
      <c r="G816" s="89"/>
      <c r="H816" s="75">
        <v>-3222692.91</v>
      </c>
      <c r="I816" s="75">
        <v>-3234271.68</v>
      </c>
      <c r="J816" s="75">
        <v>-3245892.48</v>
      </c>
      <c r="K816" s="75">
        <v>-3015851.17</v>
      </c>
      <c r="L816" s="75">
        <v>-3026640.04</v>
      </c>
      <c r="M816" s="75">
        <v>-3037467.94</v>
      </c>
      <c r="N816" s="75">
        <v>-3255124.17</v>
      </c>
      <c r="O816" s="75">
        <v>-3266515.97</v>
      </c>
      <c r="P816" s="75">
        <v>-3277948.35</v>
      </c>
      <c r="Q816" s="75">
        <v>-3332322.75</v>
      </c>
      <c r="R816" s="75">
        <v>-3343964.88</v>
      </c>
      <c r="S816" s="75">
        <v>-3355648.43</v>
      </c>
      <c r="T816" s="75">
        <v>-3681004.91</v>
      </c>
      <c r="U816" s="75"/>
      <c r="V816" s="75">
        <f t="shared" si="892"/>
        <v>-3236958.0641666665</v>
      </c>
      <c r="W816" s="103"/>
      <c r="X816" s="103">
        <v>1</v>
      </c>
      <c r="Y816" s="92">
        <f t="shared" si="920"/>
        <v>0</v>
      </c>
      <c r="Z816" s="319">
        <f t="shared" si="920"/>
        <v>0</v>
      </c>
      <c r="AA816" s="319">
        <f t="shared" si="920"/>
        <v>0</v>
      </c>
      <c r="AB816" s="320">
        <f t="shared" si="896"/>
        <v>-3681004.91</v>
      </c>
      <c r="AC816" s="309">
        <f t="shared" si="897"/>
        <v>0</v>
      </c>
      <c r="AD816" s="319">
        <f t="shared" si="909"/>
        <v>0</v>
      </c>
      <c r="AE816" s="326">
        <f t="shared" si="903"/>
        <v>-3681004.91</v>
      </c>
      <c r="AF816" s="320">
        <f t="shared" si="904"/>
        <v>0</v>
      </c>
      <c r="AG816" s="173">
        <f t="shared" si="893"/>
        <v>-3681004.91</v>
      </c>
      <c r="AH816" s="309">
        <f t="shared" si="898"/>
        <v>0</v>
      </c>
      <c r="AI816" s="318">
        <f t="shared" si="921"/>
        <v>0</v>
      </c>
      <c r="AJ816" s="319">
        <f t="shared" si="921"/>
        <v>0</v>
      </c>
      <c r="AK816" s="319">
        <f t="shared" si="921"/>
        <v>0</v>
      </c>
      <c r="AL816" s="320">
        <f t="shared" si="899"/>
        <v>-3236958.0641666665</v>
      </c>
      <c r="AM816" s="309">
        <f t="shared" si="900"/>
        <v>0</v>
      </c>
      <c r="AN816" s="319">
        <f t="shared" si="907"/>
        <v>0</v>
      </c>
      <c r="AO816" s="319">
        <f t="shared" si="908"/>
        <v>-3236958.0641666665</v>
      </c>
      <c r="AP816" s="319">
        <f t="shared" si="901"/>
        <v>0</v>
      </c>
      <c r="AQ816" s="173">
        <f t="shared" si="886"/>
        <v>-3236958.0641666665</v>
      </c>
      <c r="AR816" s="309">
        <f t="shared" si="902"/>
        <v>0</v>
      </c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 s="7"/>
      <c r="BH816" s="7"/>
      <c r="BI816" s="7"/>
      <c r="BJ816" s="7"/>
      <c r="BK816" s="7"/>
      <c r="BL816" s="7"/>
      <c r="BN816" s="74"/>
    </row>
    <row r="817" spans="1:66" s="16" customFormat="1" ht="12" customHeight="1" x14ac:dyDescent="0.25">
      <c r="A817" s="122">
        <v>23001131</v>
      </c>
      <c r="B817" s="87" t="str">
        <f t="shared" si="891"/>
        <v>23001131</v>
      </c>
      <c r="C817" s="74" t="s">
        <v>626</v>
      </c>
      <c r="D817" s="89" t="s">
        <v>865</v>
      </c>
      <c r="E817" s="89"/>
      <c r="F817" s="74"/>
      <c r="G817" s="89"/>
      <c r="H817" s="75">
        <v>-21336588.289999999</v>
      </c>
      <c r="I817" s="75">
        <v>-21405932.199999999</v>
      </c>
      <c r="J817" s="75">
        <v>-21475501.48</v>
      </c>
      <c r="K817" s="75">
        <v>-21545296.859999999</v>
      </c>
      <c r="L817" s="75">
        <v>-21615319.07</v>
      </c>
      <c r="M817" s="75">
        <v>-21685568.850000001</v>
      </c>
      <c r="N817" s="75">
        <v>-21756046.940000001</v>
      </c>
      <c r="O817" s="75">
        <v>-21826754.09</v>
      </c>
      <c r="P817" s="75">
        <v>-21897691.039999999</v>
      </c>
      <c r="Q817" s="75">
        <v>-21968858.530000001</v>
      </c>
      <c r="R817" s="75">
        <v>-22040257.32</v>
      </c>
      <c r="S817" s="75">
        <v>-22111888.149999999</v>
      </c>
      <c r="T817" s="75">
        <v>-22183751.780000001</v>
      </c>
      <c r="U817" s="75"/>
      <c r="V817" s="75">
        <f t="shared" si="892"/>
        <v>-21757440.380416665</v>
      </c>
      <c r="W817" s="103">
        <v>4</v>
      </c>
      <c r="X817" s="103"/>
      <c r="Y817" s="92">
        <f t="shared" si="920"/>
        <v>0</v>
      </c>
      <c r="Z817" s="319">
        <f t="shared" si="920"/>
        <v>0</v>
      </c>
      <c r="AA817" s="319">
        <f t="shared" si="920"/>
        <v>0</v>
      </c>
      <c r="AB817" s="320">
        <f t="shared" si="896"/>
        <v>-22183751.780000001</v>
      </c>
      <c r="AC817" s="309">
        <f t="shared" si="897"/>
        <v>0</v>
      </c>
      <c r="AD817" s="319">
        <f t="shared" si="909"/>
        <v>-22183751.780000001</v>
      </c>
      <c r="AE817" s="326">
        <f t="shared" si="903"/>
        <v>0</v>
      </c>
      <c r="AF817" s="320">
        <f t="shared" si="904"/>
        <v>0</v>
      </c>
      <c r="AG817" s="173">
        <f t="shared" si="893"/>
        <v>-22183751.780000001</v>
      </c>
      <c r="AH817" s="309">
        <f t="shared" si="898"/>
        <v>0</v>
      </c>
      <c r="AI817" s="318">
        <f t="shared" si="921"/>
        <v>0</v>
      </c>
      <c r="AJ817" s="319">
        <f t="shared" si="921"/>
        <v>0</v>
      </c>
      <c r="AK817" s="319">
        <f t="shared" si="921"/>
        <v>0</v>
      </c>
      <c r="AL817" s="320">
        <f t="shared" si="899"/>
        <v>-21757440.380416665</v>
      </c>
      <c r="AM817" s="309">
        <f t="shared" si="900"/>
        <v>0</v>
      </c>
      <c r="AN817" s="319">
        <f t="shared" si="907"/>
        <v>-21757440.380416665</v>
      </c>
      <c r="AO817" s="319">
        <f t="shared" si="908"/>
        <v>0</v>
      </c>
      <c r="AP817" s="319">
        <f t="shared" si="901"/>
        <v>0</v>
      </c>
      <c r="AQ817" s="173">
        <f t="shared" si="886"/>
        <v>-21757440.380416665</v>
      </c>
      <c r="AR817" s="309">
        <f t="shared" si="902"/>
        <v>0</v>
      </c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 s="7"/>
      <c r="BH817" s="7"/>
      <c r="BI817" s="7"/>
      <c r="BJ817" s="7"/>
      <c r="BK817" s="7"/>
      <c r="BL817" s="7"/>
      <c r="BN817" s="74"/>
    </row>
    <row r="818" spans="1:66" s="16" customFormat="1" ht="12" customHeight="1" x14ac:dyDescent="0.25">
      <c r="A818" s="122">
        <v>23001141</v>
      </c>
      <c r="B818" s="87" t="str">
        <f t="shared" si="891"/>
        <v>23001141</v>
      </c>
      <c r="C818" s="74" t="s">
        <v>695</v>
      </c>
      <c r="D818" s="89" t="s">
        <v>865</v>
      </c>
      <c r="E818" s="89"/>
      <c r="F818" s="74"/>
      <c r="G818" s="89"/>
      <c r="H818" s="75">
        <v>-606542.75</v>
      </c>
      <c r="I818" s="75">
        <v>-607537.99</v>
      </c>
      <c r="J818" s="75">
        <v>-608534.86</v>
      </c>
      <c r="K818" s="75">
        <v>-609533.36</v>
      </c>
      <c r="L818" s="75">
        <v>-610533.5</v>
      </c>
      <c r="M818" s="75">
        <v>-611535.28</v>
      </c>
      <c r="N818" s="75">
        <v>-612538.71</v>
      </c>
      <c r="O818" s="75">
        <v>-613543.78</v>
      </c>
      <c r="P818" s="75">
        <v>-614550.5</v>
      </c>
      <c r="Q818" s="75">
        <v>-615558.87</v>
      </c>
      <c r="R818" s="75">
        <v>-616568.9</v>
      </c>
      <c r="S818" s="75">
        <v>-617580.59</v>
      </c>
      <c r="T818" s="75">
        <v>-618593.93999999994</v>
      </c>
      <c r="U818" s="75"/>
      <c r="V818" s="75">
        <f t="shared" si="892"/>
        <v>-612548.72375</v>
      </c>
      <c r="W818" s="103">
        <v>4</v>
      </c>
      <c r="X818" s="103"/>
      <c r="Y818" s="92">
        <f t="shared" si="920"/>
        <v>0</v>
      </c>
      <c r="Z818" s="319">
        <f t="shared" si="920"/>
        <v>0</v>
      </c>
      <c r="AA818" s="319">
        <f t="shared" si="920"/>
        <v>0</v>
      </c>
      <c r="AB818" s="320">
        <f t="shared" si="896"/>
        <v>-618593.93999999994</v>
      </c>
      <c r="AC818" s="309">
        <f t="shared" si="897"/>
        <v>0</v>
      </c>
      <c r="AD818" s="319">
        <f t="shared" si="909"/>
        <v>-618593.93999999994</v>
      </c>
      <c r="AE818" s="326">
        <f t="shared" si="903"/>
        <v>0</v>
      </c>
      <c r="AF818" s="320">
        <f t="shared" si="904"/>
        <v>0</v>
      </c>
      <c r="AG818" s="173">
        <f t="shared" si="893"/>
        <v>-618593.93999999994</v>
      </c>
      <c r="AH818" s="309">
        <f t="shared" si="898"/>
        <v>0</v>
      </c>
      <c r="AI818" s="318">
        <f t="shared" si="921"/>
        <v>0</v>
      </c>
      <c r="AJ818" s="319">
        <f t="shared" si="921"/>
        <v>0</v>
      </c>
      <c r="AK818" s="319">
        <f t="shared" si="921"/>
        <v>0</v>
      </c>
      <c r="AL818" s="320">
        <f t="shared" si="899"/>
        <v>-612548.72375</v>
      </c>
      <c r="AM818" s="309">
        <f t="shared" si="900"/>
        <v>0</v>
      </c>
      <c r="AN818" s="319">
        <f t="shared" si="907"/>
        <v>-612548.72375</v>
      </c>
      <c r="AO818" s="319">
        <f t="shared" si="908"/>
        <v>0</v>
      </c>
      <c r="AP818" s="319">
        <f t="shared" si="901"/>
        <v>0</v>
      </c>
      <c r="AQ818" s="173">
        <f t="shared" si="886"/>
        <v>-612548.72375</v>
      </c>
      <c r="AR818" s="309">
        <f t="shared" si="902"/>
        <v>0</v>
      </c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 s="7"/>
      <c r="BH818" s="7"/>
      <c r="BI818" s="7"/>
      <c r="BJ818" s="7"/>
      <c r="BK818" s="7"/>
      <c r="BL818" s="7"/>
      <c r="BN818" s="74"/>
    </row>
    <row r="819" spans="1:66" s="16" customFormat="1" ht="12" customHeight="1" x14ac:dyDescent="0.25">
      <c r="A819" s="122">
        <v>23001151</v>
      </c>
      <c r="B819" s="87" t="str">
        <f t="shared" si="891"/>
        <v>23001151</v>
      </c>
      <c r="C819" s="74" t="s">
        <v>724</v>
      </c>
      <c r="D819" s="89" t="s">
        <v>865</v>
      </c>
      <c r="E819" s="89"/>
      <c r="F819" s="74"/>
      <c r="G819" s="89"/>
      <c r="H819" s="75">
        <v>-127731.35</v>
      </c>
      <c r="I819" s="75">
        <v>-127935.4</v>
      </c>
      <c r="J819" s="75">
        <v>-128139.78</v>
      </c>
      <c r="K819" s="75">
        <v>-128344.48</v>
      </c>
      <c r="L819" s="75">
        <v>-128549.51</v>
      </c>
      <c r="M819" s="75">
        <v>-128754.87</v>
      </c>
      <c r="N819" s="75">
        <v>-128960.56</v>
      </c>
      <c r="O819" s="75">
        <v>-129166.57</v>
      </c>
      <c r="P819" s="75">
        <v>-129372.91</v>
      </c>
      <c r="Q819" s="75">
        <v>-129579.58</v>
      </c>
      <c r="R819" s="75">
        <v>-129786.58</v>
      </c>
      <c r="S819" s="75">
        <v>-129993.91</v>
      </c>
      <c r="T819" s="75">
        <v>-130201.58</v>
      </c>
      <c r="U819" s="75"/>
      <c r="V819" s="75">
        <f t="shared" si="892"/>
        <v>-128962.55125000002</v>
      </c>
      <c r="W819" s="103">
        <v>4</v>
      </c>
      <c r="X819" s="103"/>
      <c r="Y819" s="92">
        <f t="shared" si="920"/>
        <v>0</v>
      </c>
      <c r="Z819" s="319">
        <f t="shared" si="920"/>
        <v>0</v>
      </c>
      <c r="AA819" s="319">
        <f t="shared" si="920"/>
        <v>0</v>
      </c>
      <c r="AB819" s="320">
        <f t="shared" si="896"/>
        <v>-130201.58</v>
      </c>
      <c r="AC819" s="309">
        <f t="shared" si="897"/>
        <v>0</v>
      </c>
      <c r="AD819" s="319">
        <f t="shared" si="909"/>
        <v>-130201.58</v>
      </c>
      <c r="AE819" s="326">
        <f t="shared" si="903"/>
        <v>0</v>
      </c>
      <c r="AF819" s="320">
        <f t="shared" si="904"/>
        <v>0</v>
      </c>
      <c r="AG819" s="173">
        <f t="shared" si="893"/>
        <v>-130201.58</v>
      </c>
      <c r="AH819" s="309">
        <f t="shared" si="898"/>
        <v>0</v>
      </c>
      <c r="AI819" s="318">
        <f t="shared" si="921"/>
        <v>0</v>
      </c>
      <c r="AJ819" s="319">
        <f t="shared" si="921"/>
        <v>0</v>
      </c>
      <c r="AK819" s="319">
        <f t="shared" si="921"/>
        <v>0</v>
      </c>
      <c r="AL819" s="320">
        <f t="shared" si="899"/>
        <v>-128962.55125000002</v>
      </c>
      <c r="AM819" s="309">
        <f t="shared" si="900"/>
        <v>0</v>
      </c>
      <c r="AN819" s="319">
        <f t="shared" si="907"/>
        <v>-128962.55125000002</v>
      </c>
      <c r="AO819" s="319">
        <f t="shared" si="908"/>
        <v>0</v>
      </c>
      <c r="AP819" s="319">
        <f t="shared" si="901"/>
        <v>0</v>
      </c>
      <c r="AQ819" s="173">
        <f t="shared" si="886"/>
        <v>-128962.55125000002</v>
      </c>
      <c r="AR819" s="309">
        <f t="shared" si="902"/>
        <v>0</v>
      </c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 s="7"/>
      <c r="BH819" s="7"/>
      <c r="BI819" s="7"/>
      <c r="BJ819" s="7"/>
      <c r="BK819" s="7"/>
      <c r="BL819" s="7"/>
      <c r="BN819" s="74"/>
    </row>
    <row r="820" spans="1:66" s="16" customFormat="1" ht="12" customHeight="1" x14ac:dyDescent="0.25">
      <c r="A820" s="122">
        <v>23001231</v>
      </c>
      <c r="B820" s="87" t="str">
        <f t="shared" si="891"/>
        <v>23001231</v>
      </c>
      <c r="C820" s="74" t="s">
        <v>688</v>
      </c>
      <c r="D820" s="89" t="s">
        <v>865</v>
      </c>
      <c r="E820" s="89"/>
      <c r="F820" s="74"/>
      <c r="G820" s="89"/>
      <c r="H820" s="75">
        <v>-1373152.61</v>
      </c>
      <c r="I820" s="75">
        <v>-1377546.7</v>
      </c>
      <c r="J820" s="75">
        <v>-1381954.85</v>
      </c>
      <c r="K820" s="75">
        <v>-1386377.11</v>
      </c>
      <c r="L820" s="75">
        <v>-1390813.52</v>
      </c>
      <c r="M820" s="75">
        <v>-1395264.12</v>
      </c>
      <c r="N820" s="75">
        <v>-1399728.97</v>
      </c>
      <c r="O820" s="75">
        <v>-1404208.1</v>
      </c>
      <c r="P820" s="75">
        <v>-1408701.57</v>
      </c>
      <c r="Q820" s="75">
        <v>-1413209.41</v>
      </c>
      <c r="R820" s="75">
        <v>-1417731.68</v>
      </c>
      <c r="S820" s="75">
        <v>-1422268.42</v>
      </c>
      <c r="T820" s="75">
        <v>-1426819.68</v>
      </c>
      <c r="U820" s="75"/>
      <c r="V820" s="75">
        <f t="shared" si="892"/>
        <v>-1399815.8829166666</v>
      </c>
      <c r="W820" s="103">
        <v>4</v>
      </c>
      <c r="X820" s="103"/>
      <c r="Y820" s="92">
        <f t="shared" si="920"/>
        <v>0</v>
      </c>
      <c r="Z820" s="319">
        <f t="shared" si="920"/>
        <v>0</v>
      </c>
      <c r="AA820" s="319">
        <f t="shared" si="920"/>
        <v>0</v>
      </c>
      <c r="AB820" s="320">
        <f t="shared" si="896"/>
        <v>-1426819.68</v>
      </c>
      <c r="AC820" s="309">
        <f t="shared" si="897"/>
        <v>0</v>
      </c>
      <c r="AD820" s="319">
        <f t="shared" si="909"/>
        <v>-1426819.68</v>
      </c>
      <c r="AE820" s="326">
        <f t="shared" si="903"/>
        <v>0</v>
      </c>
      <c r="AF820" s="320">
        <f t="shared" si="904"/>
        <v>0</v>
      </c>
      <c r="AG820" s="173">
        <f t="shared" si="893"/>
        <v>-1426819.68</v>
      </c>
      <c r="AH820" s="309">
        <f t="shared" si="898"/>
        <v>0</v>
      </c>
      <c r="AI820" s="318">
        <f t="shared" si="921"/>
        <v>0</v>
      </c>
      <c r="AJ820" s="319">
        <f t="shared" si="921"/>
        <v>0</v>
      </c>
      <c r="AK820" s="319">
        <f t="shared" si="921"/>
        <v>0</v>
      </c>
      <c r="AL820" s="320">
        <f t="shared" si="899"/>
        <v>-1399815.8829166666</v>
      </c>
      <c r="AM820" s="309">
        <f t="shared" si="900"/>
        <v>0</v>
      </c>
      <c r="AN820" s="319">
        <f t="shared" si="907"/>
        <v>-1399815.8829166666</v>
      </c>
      <c r="AO820" s="319">
        <f t="shared" si="908"/>
        <v>0</v>
      </c>
      <c r="AP820" s="319">
        <f t="shared" si="901"/>
        <v>0</v>
      </c>
      <c r="AQ820" s="173">
        <f t="shared" ref="AQ820:AQ884" si="922">SUM(AN820:AP820)</f>
        <v>-1399815.8829166666</v>
      </c>
      <c r="AR820" s="309">
        <f t="shared" si="902"/>
        <v>0</v>
      </c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 s="7"/>
      <c r="BH820" s="7"/>
      <c r="BI820" s="7"/>
      <c r="BJ820" s="7"/>
      <c r="BK820" s="7"/>
      <c r="BL820" s="7"/>
      <c r="BN820" s="74"/>
    </row>
    <row r="821" spans="1:66" s="16" customFormat="1" ht="12" customHeight="1" x14ac:dyDescent="0.25">
      <c r="A821" s="122">
        <v>23002011</v>
      </c>
      <c r="B821" s="87" t="str">
        <f t="shared" si="891"/>
        <v>23002011</v>
      </c>
      <c r="C821" s="74" t="s">
        <v>492</v>
      </c>
      <c r="D821" s="89" t="s">
        <v>865</v>
      </c>
      <c r="E821" s="89"/>
      <c r="F821" s="74"/>
      <c r="G821" s="89"/>
      <c r="H821" s="75">
        <v>-1177375.58</v>
      </c>
      <c r="I821" s="75">
        <v>-1183357.58</v>
      </c>
      <c r="J821" s="75">
        <v>-1189369.96</v>
      </c>
      <c r="K821" s="75">
        <v>-1195412.8899999999</v>
      </c>
      <c r="L821" s="75">
        <v>-1201486.54</v>
      </c>
      <c r="M821" s="75">
        <v>-1207591.05</v>
      </c>
      <c r="N821" s="75">
        <v>-1213726.57</v>
      </c>
      <c r="O821" s="75">
        <v>-1219893.26</v>
      </c>
      <c r="P821" s="75">
        <v>-1226091.29</v>
      </c>
      <c r="Q821" s="75">
        <v>-1232320.82</v>
      </c>
      <c r="R821" s="75">
        <v>-1238581.99</v>
      </c>
      <c r="S821" s="75">
        <v>-1244874.98</v>
      </c>
      <c r="T821" s="75">
        <v>-1251199.95</v>
      </c>
      <c r="U821" s="75"/>
      <c r="V821" s="75">
        <f t="shared" si="892"/>
        <v>-1213916.2245833336</v>
      </c>
      <c r="W821" s="103">
        <v>4</v>
      </c>
      <c r="X821" s="103"/>
      <c r="Y821" s="92">
        <f t="shared" si="920"/>
        <v>0</v>
      </c>
      <c r="Z821" s="319">
        <f t="shared" si="920"/>
        <v>0</v>
      </c>
      <c r="AA821" s="319">
        <f t="shared" si="920"/>
        <v>0</v>
      </c>
      <c r="AB821" s="320">
        <f t="shared" si="896"/>
        <v>-1251199.95</v>
      </c>
      <c r="AC821" s="309">
        <f t="shared" si="897"/>
        <v>0</v>
      </c>
      <c r="AD821" s="319">
        <f t="shared" si="909"/>
        <v>-1251199.95</v>
      </c>
      <c r="AE821" s="326">
        <f t="shared" si="903"/>
        <v>0</v>
      </c>
      <c r="AF821" s="320">
        <f t="shared" si="904"/>
        <v>0</v>
      </c>
      <c r="AG821" s="173">
        <f t="shared" si="893"/>
        <v>-1251199.95</v>
      </c>
      <c r="AH821" s="309">
        <f t="shared" si="898"/>
        <v>0</v>
      </c>
      <c r="AI821" s="318">
        <f t="shared" si="921"/>
        <v>0</v>
      </c>
      <c r="AJ821" s="319">
        <f t="shared" si="921"/>
        <v>0</v>
      </c>
      <c r="AK821" s="319">
        <f t="shared" si="921"/>
        <v>0</v>
      </c>
      <c r="AL821" s="320">
        <f t="shared" si="899"/>
        <v>-1213916.2245833336</v>
      </c>
      <c r="AM821" s="309">
        <f t="shared" si="900"/>
        <v>0</v>
      </c>
      <c r="AN821" s="319">
        <f t="shared" si="907"/>
        <v>-1213916.2245833336</v>
      </c>
      <c r="AO821" s="319">
        <f t="shared" si="908"/>
        <v>0</v>
      </c>
      <c r="AP821" s="319">
        <f t="shared" si="901"/>
        <v>0</v>
      </c>
      <c r="AQ821" s="173">
        <f t="shared" si="922"/>
        <v>-1213916.2245833336</v>
      </c>
      <c r="AR821" s="309">
        <f t="shared" si="902"/>
        <v>0</v>
      </c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 s="7"/>
      <c r="BH821" s="7"/>
      <c r="BI821" s="7"/>
      <c r="BJ821" s="7"/>
      <c r="BK821" s="7"/>
      <c r="BL821" s="7"/>
      <c r="BN821" s="74"/>
    </row>
    <row r="822" spans="1:66" s="16" customFormat="1" ht="12" customHeight="1" x14ac:dyDescent="0.25">
      <c r="A822" s="124">
        <v>23002041</v>
      </c>
      <c r="B822" s="143" t="str">
        <f t="shared" si="891"/>
        <v>23002041</v>
      </c>
      <c r="C822" s="74" t="s">
        <v>320</v>
      </c>
      <c r="D822" s="89" t="s">
        <v>865</v>
      </c>
      <c r="E822" s="89"/>
      <c r="F822" s="74"/>
      <c r="G822" s="89"/>
      <c r="H822" s="75">
        <v>-25837842.18</v>
      </c>
      <c r="I822" s="75">
        <v>-25911008.510000002</v>
      </c>
      <c r="J822" s="75">
        <v>-25984382.030000001</v>
      </c>
      <c r="K822" s="75">
        <v>-26057963.32</v>
      </c>
      <c r="L822" s="75">
        <v>-26131752.98</v>
      </c>
      <c r="M822" s="75">
        <v>-26205751.600000001</v>
      </c>
      <c r="N822" s="75">
        <v>-26279959.760000002</v>
      </c>
      <c r="O822" s="75">
        <v>-26354378.059999999</v>
      </c>
      <c r="P822" s="75">
        <v>-26429007.09</v>
      </c>
      <c r="Q822" s="75">
        <v>-26503847.460000001</v>
      </c>
      <c r="R822" s="75">
        <v>-26578899.75</v>
      </c>
      <c r="S822" s="75">
        <v>-26654164.579999998</v>
      </c>
      <c r="T822" s="75">
        <v>-26729642.550000001</v>
      </c>
      <c r="U822" s="75"/>
      <c r="V822" s="75">
        <f t="shared" ref="V822:V880" si="923">(H822+T822+SUM(I822:S822)*2)/24</f>
        <v>-26281238.12541667</v>
      </c>
      <c r="W822" s="103">
        <v>4</v>
      </c>
      <c r="X822" s="103"/>
      <c r="Y822" s="92">
        <f t="shared" si="920"/>
        <v>0</v>
      </c>
      <c r="Z822" s="319">
        <f t="shared" si="920"/>
        <v>0</v>
      </c>
      <c r="AA822" s="319">
        <f t="shared" si="920"/>
        <v>0</v>
      </c>
      <c r="AB822" s="320">
        <f t="shared" si="896"/>
        <v>-26729642.550000001</v>
      </c>
      <c r="AC822" s="309">
        <f t="shared" si="897"/>
        <v>0</v>
      </c>
      <c r="AD822" s="319">
        <f t="shared" si="909"/>
        <v>-26729642.550000001</v>
      </c>
      <c r="AE822" s="326">
        <f t="shared" si="903"/>
        <v>0</v>
      </c>
      <c r="AF822" s="320">
        <f t="shared" si="904"/>
        <v>0</v>
      </c>
      <c r="AG822" s="173">
        <f t="shared" ref="AG822:AG880" si="924">SUM(AD822:AF822)</f>
        <v>-26729642.550000001</v>
      </c>
      <c r="AH822" s="309">
        <f t="shared" si="898"/>
        <v>0</v>
      </c>
      <c r="AI822" s="318">
        <f t="shared" si="921"/>
        <v>0</v>
      </c>
      <c r="AJ822" s="319">
        <f t="shared" si="921"/>
        <v>0</v>
      </c>
      <c r="AK822" s="319">
        <f t="shared" si="921"/>
        <v>0</v>
      </c>
      <c r="AL822" s="320">
        <f t="shared" si="899"/>
        <v>-26281238.12541667</v>
      </c>
      <c r="AM822" s="309">
        <f t="shared" si="900"/>
        <v>0</v>
      </c>
      <c r="AN822" s="319">
        <f t="shared" si="907"/>
        <v>-26281238.12541667</v>
      </c>
      <c r="AO822" s="319">
        <f t="shared" si="908"/>
        <v>0</v>
      </c>
      <c r="AP822" s="319">
        <f t="shared" si="901"/>
        <v>0</v>
      </c>
      <c r="AQ822" s="173">
        <f t="shared" si="922"/>
        <v>-26281238.12541667</v>
      </c>
      <c r="AR822" s="309">
        <f t="shared" si="902"/>
        <v>0</v>
      </c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 s="7"/>
      <c r="BH822" s="7"/>
      <c r="BI822" s="7"/>
      <c r="BJ822" s="7"/>
      <c r="BK822" s="7"/>
      <c r="BL822" s="7"/>
      <c r="BN822" s="74"/>
    </row>
    <row r="823" spans="1:66" s="16" customFormat="1" ht="12" customHeight="1" x14ac:dyDescent="0.25">
      <c r="A823" s="122">
        <v>23002061</v>
      </c>
      <c r="B823" s="87" t="str">
        <f t="shared" si="891"/>
        <v>23002061</v>
      </c>
      <c r="C823" s="74" t="s">
        <v>147</v>
      </c>
      <c r="D823" s="89" t="s">
        <v>865</v>
      </c>
      <c r="E823" s="89"/>
      <c r="F823" s="74"/>
      <c r="G823" s="89"/>
      <c r="H823" s="75">
        <v>51575.26</v>
      </c>
      <c r="I823" s="75">
        <v>51575.26</v>
      </c>
      <c r="J823" s="75">
        <v>51575.26</v>
      </c>
      <c r="K823" s="75">
        <v>51575.26</v>
      </c>
      <c r="L823" s="75">
        <v>51575.26</v>
      </c>
      <c r="M823" s="75">
        <v>51575.26</v>
      </c>
      <c r="N823" s="75">
        <v>39513.11</v>
      </c>
      <c r="O823" s="75">
        <v>39513.11</v>
      </c>
      <c r="P823" s="75">
        <v>39513.11</v>
      </c>
      <c r="Q823" s="75">
        <v>39513.11</v>
      </c>
      <c r="R823" s="75">
        <v>39513.11</v>
      </c>
      <c r="S823" s="75">
        <v>39513.11</v>
      </c>
      <c r="T823" s="75">
        <v>39513.11</v>
      </c>
      <c r="U823" s="75"/>
      <c r="V823" s="75">
        <f t="shared" si="923"/>
        <v>45041.595416666671</v>
      </c>
      <c r="W823" s="103">
        <v>4</v>
      </c>
      <c r="X823" s="102"/>
      <c r="Y823" s="92">
        <f t="shared" si="920"/>
        <v>0</v>
      </c>
      <c r="Z823" s="319">
        <f t="shared" si="920"/>
        <v>0</v>
      </c>
      <c r="AA823" s="319">
        <f t="shared" si="920"/>
        <v>0</v>
      </c>
      <c r="AB823" s="320">
        <f t="shared" si="896"/>
        <v>39513.11</v>
      </c>
      <c r="AC823" s="309">
        <f t="shared" si="897"/>
        <v>0</v>
      </c>
      <c r="AD823" s="319">
        <f t="shared" si="909"/>
        <v>39513.11</v>
      </c>
      <c r="AE823" s="326">
        <f t="shared" si="903"/>
        <v>0</v>
      </c>
      <c r="AF823" s="320">
        <f t="shared" si="904"/>
        <v>0</v>
      </c>
      <c r="AG823" s="173">
        <f t="shared" si="924"/>
        <v>39513.11</v>
      </c>
      <c r="AH823" s="309">
        <f t="shared" si="898"/>
        <v>0</v>
      </c>
      <c r="AI823" s="318">
        <f t="shared" si="921"/>
        <v>0</v>
      </c>
      <c r="AJ823" s="319">
        <f t="shared" si="921"/>
        <v>0</v>
      </c>
      <c r="AK823" s="319">
        <f t="shared" si="921"/>
        <v>0</v>
      </c>
      <c r="AL823" s="320">
        <f t="shared" si="899"/>
        <v>45041.595416666671</v>
      </c>
      <c r="AM823" s="309">
        <f t="shared" si="900"/>
        <v>0</v>
      </c>
      <c r="AN823" s="319">
        <f t="shared" si="907"/>
        <v>45041.595416666671</v>
      </c>
      <c r="AO823" s="319">
        <f t="shared" si="908"/>
        <v>0</v>
      </c>
      <c r="AP823" s="319">
        <f t="shared" si="901"/>
        <v>0</v>
      </c>
      <c r="AQ823" s="173">
        <f t="shared" si="922"/>
        <v>45041.595416666671</v>
      </c>
      <c r="AR823" s="309">
        <f t="shared" si="902"/>
        <v>0</v>
      </c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 s="7"/>
      <c r="BH823" s="7"/>
      <c r="BI823" s="7"/>
      <c r="BJ823" s="7"/>
      <c r="BK823" s="7"/>
      <c r="BL823" s="7"/>
      <c r="BN823" s="74"/>
    </row>
    <row r="824" spans="1:66" s="16" customFormat="1" ht="12" customHeight="1" x14ac:dyDescent="0.25">
      <c r="A824" s="122">
        <v>23002071</v>
      </c>
      <c r="B824" s="87" t="str">
        <f t="shared" si="891"/>
        <v>23002071</v>
      </c>
      <c r="C824" s="74" t="s">
        <v>148</v>
      </c>
      <c r="D824" s="89" t="s">
        <v>865</v>
      </c>
      <c r="E824" s="89"/>
      <c r="F824" s="74"/>
      <c r="G824" s="89"/>
      <c r="H824" s="75">
        <v>242484.51</v>
      </c>
      <c r="I824" s="75">
        <v>242484.51</v>
      </c>
      <c r="J824" s="75">
        <v>242484.51</v>
      </c>
      <c r="K824" s="75">
        <v>242484.51</v>
      </c>
      <c r="L824" s="75">
        <v>242484.51</v>
      </c>
      <c r="M824" s="75">
        <v>242484.51</v>
      </c>
      <c r="N824" s="75">
        <v>356729.81</v>
      </c>
      <c r="O824" s="75">
        <v>356729.81</v>
      </c>
      <c r="P824" s="75">
        <v>356729.81</v>
      </c>
      <c r="Q824" s="75">
        <v>356729.81</v>
      </c>
      <c r="R824" s="75">
        <v>356729.81</v>
      </c>
      <c r="S824" s="75">
        <v>356729.81</v>
      </c>
      <c r="T824" s="75">
        <v>356729.81</v>
      </c>
      <c r="U824" s="75"/>
      <c r="V824" s="75">
        <f t="shared" si="923"/>
        <v>304367.38083333336</v>
      </c>
      <c r="W824" s="103">
        <v>4</v>
      </c>
      <c r="X824" s="102"/>
      <c r="Y824" s="92">
        <f t="shared" si="920"/>
        <v>0</v>
      </c>
      <c r="Z824" s="319">
        <f t="shared" si="920"/>
        <v>0</v>
      </c>
      <c r="AA824" s="319">
        <f t="shared" si="920"/>
        <v>0</v>
      </c>
      <c r="AB824" s="320">
        <f t="shared" si="896"/>
        <v>356729.81</v>
      </c>
      <c r="AC824" s="309">
        <f t="shared" si="897"/>
        <v>0</v>
      </c>
      <c r="AD824" s="319">
        <f t="shared" si="909"/>
        <v>356729.81</v>
      </c>
      <c r="AE824" s="326">
        <f t="shared" si="903"/>
        <v>0</v>
      </c>
      <c r="AF824" s="320">
        <f t="shared" si="904"/>
        <v>0</v>
      </c>
      <c r="AG824" s="173">
        <f t="shared" si="924"/>
        <v>356729.81</v>
      </c>
      <c r="AH824" s="309">
        <f t="shared" si="898"/>
        <v>0</v>
      </c>
      <c r="AI824" s="318">
        <f t="shared" si="921"/>
        <v>0</v>
      </c>
      <c r="AJ824" s="319">
        <f t="shared" si="921"/>
        <v>0</v>
      </c>
      <c r="AK824" s="319">
        <f t="shared" si="921"/>
        <v>0</v>
      </c>
      <c r="AL824" s="320">
        <f t="shared" si="899"/>
        <v>304367.38083333336</v>
      </c>
      <c r="AM824" s="309">
        <f t="shared" si="900"/>
        <v>0</v>
      </c>
      <c r="AN824" s="319">
        <f t="shared" si="907"/>
        <v>304367.38083333336</v>
      </c>
      <c r="AO824" s="319">
        <f t="shared" si="908"/>
        <v>0</v>
      </c>
      <c r="AP824" s="319">
        <f t="shared" si="901"/>
        <v>0</v>
      </c>
      <c r="AQ824" s="173">
        <f t="shared" si="922"/>
        <v>304367.38083333336</v>
      </c>
      <c r="AR824" s="309">
        <f t="shared" si="902"/>
        <v>0</v>
      </c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 s="7"/>
      <c r="BH824" s="7"/>
      <c r="BI824" s="7"/>
      <c r="BJ824" s="7"/>
      <c r="BK824" s="7"/>
      <c r="BL824" s="7"/>
      <c r="BN824" s="74"/>
    </row>
    <row r="825" spans="1:66" s="16" customFormat="1" ht="12" customHeight="1" x14ac:dyDescent="0.25">
      <c r="A825" s="122">
        <v>23002072</v>
      </c>
      <c r="B825" s="87" t="str">
        <f t="shared" si="891"/>
        <v>23002072</v>
      </c>
      <c r="C825" s="74" t="s">
        <v>698</v>
      </c>
      <c r="D825" s="89" t="s">
        <v>866</v>
      </c>
      <c r="E825" s="89"/>
      <c r="F825" s="74"/>
      <c r="G825" s="89"/>
      <c r="H825" s="75">
        <v>80687.850000000006</v>
      </c>
      <c r="I825" s="75">
        <v>80687.850000000006</v>
      </c>
      <c r="J825" s="75">
        <v>80687.850000000006</v>
      </c>
      <c r="K825" s="75">
        <v>80687.850000000006</v>
      </c>
      <c r="L825" s="75">
        <v>80687.850000000006</v>
      </c>
      <c r="M825" s="75">
        <v>80687.850000000006</v>
      </c>
      <c r="N825" s="75">
        <v>113610.19</v>
      </c>
      <c r="O825" s="75">
        <v>113610.19</v>
      </c>
      <c r="P825" s="75">
        <v>113610.19</v>
      </c>
      <c r="Q825" s="75">
        <v>113610.19</v>
      </c>
      <c r="R825" s="75">
        <v>113610.19</v>
      </c>
      <c r="S825" s="75">
        <v>113610.19</v>
      </c>
      <c r="T825" s="75">
        <v>113610.19</v>
      </c>
      <c r="U825" s="75"/>
      <c r="V825" s="75">
        <f t="shared" si="923"/>
        <v>98520.784166666665</v>
      </c>
      <c r="W825" s="103" t="s">
        <v>84</v>
      </c>
      <c r="X825" s="102">
        <v>1</v>
      </c>
      <c r="Y825" s="92">
        <f t="shared" si="920"/>
        <v>0</v>
      </c>
      <c r="Z825" s="319">
        <f t="shared" si="920"/>
        <v>0</v>
      </c>
      <c r="AA825" s="319">
        <f t="shared" si="920"/>
        <v>0</v>
      </c>
      <c r="AB825" s="320">
        <f t="shared" si="896"/>
        <v>113610.19</v>
      </c>
      <c r="AC825" s="309">
        <f t="shared" si="897"/>
        <v>0</v>
      </c>
      <c r="AD825" s="319">
        <f t="shared" si="909"/>
        <v>0</v>
      </c>
      <c r="AE825" s="326">
        <f t="shared" si="903"/>
        <v>113610.19</v>
      </c>
      <c r="AF825" s="320">
        <f t="shared" si="904"/>
        <v>0</v>
      </c>
      <c r="AG825" s="173">
        <f t="shared" si="924"/>
        <v>113610.19</v>
      </c>
      <c r="AH825" s="309">
        <f t="shared" si="898"/>
        <v>0</v>
      </c>
      <c r="AI825" s="318">
        <f t="shared" si="921"/>
        <v>0</v>
      </c>
      <c r="AJ825" s="319">
        <f t="shared" si="921"/>
        <v>0</v>
      </c>
      <c r="AK825" s="319">
        <f t="shared" si="921"/>
        <v>0</v>
      </c>
      <c r="AL825" s="320">
        <f t="shared" si="899"/>
        <v>98520.784166666665</v>
      </c>
      <c r="AM825" s="309">
        <f t="shared" si="900"/>
        <v>0</v>
      </c>
      <c r="AN825" s="319">
        <f t="shared" si="907"/>
        <v>0</v>
      </c>
      <c r="AO825" s="319">
        <f t="shared" si="908"/>
        <v>98520.784166666665</v>
      </c>
      <c r="AP825" s="319">
        <f t="shared" si="901"/>
        <v>0</v>
      </c>
      <c r="AQ825" s="173">
        <f t="shared" si="922"/>
        <v>98520.784166666665</v>
      </c>
      <c r="AR825" s="309">
        <f t="shared" si="902"/>
        <v>0</v>
      </c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 s="7"/>
      <c r="BH825" s="7"/>
      <c r="BI825" s="7"/>
      <c r="BJ825" s="7"/>
      <c r="BK825" s="7"/>
      <c r="BL825" s="7"/>
      <c r="BN825" s="74"/>
    </row>
    <row r="826" spans="1:66" s="16" customFormat="1" ht="12" customHeight="1" x14ac:dyDescent="0.25">
      <c r="A826" s="122">
        <v>23002091</v>
      </c>
      <c r="B826" s="87" t="str">
        <f t="shared" si="891"/>
        <v>23002091</v>
      </c>
      <c r="C826" s="74" t="s">
        <v>149</v>
      </c>
      <c r="D826" s="89" t="s">
        <v>865</v>
      </c>
      <c r="E826" s="89"/>
      <c r="F826" s="74"/>
      <c r="G826" s="89"/>
      <c r="H826" s="75">
        <v>-8145349.7699999996</v>
      </c>
      <c r="I826" s="75">
        <v>-8145349.7699999996</v>
      </c>
      <c r="J826" s="75">
        <v>-8145349.7699999996</v>
      </c>
      <c r="K826" s="75">
        <v>-8145349.7699999996</v>
      </c>
      <c r="L826" s="75">
        <v>-8145349.7699999996</v>
      </c>
      <c r="M826" s="75">
        <v>-8145349.7699999996</v>
      </c>
      <c r="N826" s="75">
        <v>-13533942.92</v>
      </c>
      <c r="O826" s="75">
        <v>-13533942.92</v>
      </c>
      <c r="P826" s="75">
        <v>-13533942.92</v>
      </c>
      <c r="Q826" s="75">
        <v>-13533942.92</v>
      </c>
      <c r="R826" s="75">
        <v>-13533942.92</v>
      </c>
      <c r="S826" s="75">
        <v>-13533942.92</v>
      </c>
      <c r="T826" s="75">
        <v>-13533942.92</v>
      </c>
      <c r="U826" s="75"/>
      <c r="V826" s="75">
        <f t="shared" si="923"/>
        <v>-11064171.059583334</v>
      </c>
      <c r="W826" s="103">
        <v>4</v>
      </c>
      <c r="X826" s="102"/>
      <c r="Y826" s="92">
        <f t="shared" si="920"/>
        <v>0</v>
      </c>
      <c r="Z826" s="319">
        <f t="shared" si="920"/>
        <v>0</v>
      </c>
      <c r="AA826" s="319">
        <f t="shared" si="920"/>
        <v>0</v>
      </c>
      <c r="AB826" s="320">
        <f t="shared" si="896"/>
        <v>-13533942.92</v>
      </c>
      <c r="AC826" s="309">
        <f t="shared" si="897"/>
        <v>0</v>
      </c>
      <c r="AD826" s="319">
        <f t="shared" si="909"/>
        <v>-13533942.92</v>
      </c>
      <c r="AE826" s="326">
        <f t="shared" si="903"/>
        <v>0</v>
      </c>
      <c r="AF826" s="320">
        <f t="shared" si="904"/>
        <v>0</v>
      </c>
      <c r="AG826" s="173">
        <f t="shared" si="924"/>
        <v>-13533942.92</v>
      </c>
      <c r="AH826" s="309">
        <f t="shared" si="898"/>
        <v>0</v>
      </c>
      <c r="AI826" s="318">
        <f t="shared" si="921"/>
        <v>0</v>
      </c>
      <c r="AJ826" s="319">
        <f t="shared" si="921"/>
        <v>0</v>
      </c>
      <c r="AK826" s="319">
        <f t="shared" si="921"/>
        <v>0</v>
      </c>
      <c r="AL826" s="320">
        <f t="shared" si="899"/>
        <v>-11064171.059583334</v>
      </c>
      <c r="AM826" s="309">
        <f t="shared" si="900"/>
        <v>0</v>
      </c>
      <c r="AN826" s="319">
        <f t="shared" si="907"/>
        <v>-11064171.059583334</v>
      </c>
      <c r="AO826" s="319">
        <f t="shared" si="908"/>
        <v>0</v>
      </c>
      <c r="AP826" s="319">
        <f t="shared" si="901"/>
        <v>0</v>
      </c>
      <c r="AQ826" s="173">
        <f t="shared" si="922"/>
        <v>-11064171.059583334</v>
      </c>
      <c r="AR826" s="309">
        <f t="shared" si="902"/>
        <v>0</v>
      </c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 s="7"/>
      <c r="BH826" s="7"/>
      <c r="BI826" s="7"/>
      <c r="BJ826" s="7"/>
      <c r="BK826" s="7"/>
      <c r="BL826" s="7"/>
      <c r="BN826" s="74"/>
    </row>
    <row r="827" spans="1:66" s="16" customFormat="1" ht="12" customHeight="1" x14ac:dyDescent="0.25">
      <c r="A827" s="122">
        <v>23002092</v>
      </c>
      <c r="B827" s="87" t="str">
        <f t="shared" si="891"/>
        <v>23002092</v>
      </c>
      <c r="C827" s="74" t="s">
        <v>150</v>
      </c>
      <c r="D827" s="89" t="s">
        <v>866</v>
      </c>
      <c r="E827" s="89"/>
      <c r="F827" s="74"/>
      <c r="G827" s="89"/>
      <c r="H827" s="75">
        <v>-80687.850000000006</v>
      </c>
      <c r="I827" s="75">
        <v>-80687.850000000006</v>
      </c>
      <c r="J827" s="75">
        <v>-80687.850000000006</v>
      </c>
      <c r="K827" s="75">
        <v>-80687.850000000006</v>
      </c>
      <c r="L827" s="75">
        <v>-80687.850000000006</v>
      </c>
      <c r="M827" s="75">
        <v>-80687.850000000006</v>
      </c>
      <c r="N827" s="75">
        <v>-113610.19</v>
      </c>
      <c r="O827" s="75">
        <v>-113610.19</v>
      </c>
      <c r="P827" s="75">
        <v>-113610.19</v>
      </c>
      <c r="Q827" s="75">
        <v>-113610.19</v>
      </c>
      <c r="R827" s="75">
        <v>-113610.19</v>
      </c>
      <c r="S827" s="75">
        <v>-113610.19</v>
      </c>
      <c r="T827" s="75">
        <v>-113610.19</v>
      </c>
      <c r="U827" s="75"/>
      <c r="V827" s="75">
        <f t="shared" si="923"/>
        <v>-98520.784166666665</v>
      </c>
      <c r="W827" s="103"/>
      <c r="X827" s="102">
        <v>1</v>
      </c>
      <c r="Y827" s="92">
        <f t="shared" si="920"/>
        <v>0</v>
      </c>
      <c r="Z827" s="319">
        <f t="shared" si="920"/>
        <v>0</v>
      </c>
      <c r="AA827" s="319">
        <f t="shared" si="920"/>
        <v>0</v>
      </c>
      <c r="AB827" s="320">
        <f t="shared" si="896"/>
        <v>-113610.19</v>
      </c>
      <c r="AC827" s="309">
        <f t="shared" si="897"/>
        <v>0</v>
      </c>
      <c r="AD827" s="319">
        <f t="shared" si="909"/>
        <v>0</v>
      </c>
      <c r="AE827" s="326">
        <f t="shared" si="903"/>
        <v>-113610.19</v>
      </c>
      <c r="AF827" s="320">
        <f t="shared" si="904"/>
        <v>0</v>
      </c>
      <c r="AG827" s="173">
        <f t="shared" si="924"/>
        <v>-113610.19</v>
      </c>
      <c r="AH827" s="309">
        <f t="shared" si="898"/>
        <v>0</v>
      </c>
      <c r="AI827" s="318">
        <f t="shared" si="921"/>
        <v>0</v>
      </c>
      <c r="AJ827" s="319">
        <f t="shared" si="921"/>
        <v>0</v>
      </c>
      <c r="AK827" s="319">
        <f t="shared" si="921"/>
        <v>0</v>
      </c>
      <c r="AL827" s="320">
        <f t="shared" si="899"/>
        <v>-98520.784166666665</v>
      </c>
      <c r="AM827" s="309">
        <f t="shared" si="900"/>
        <v>0</v>
      </c>
      <c r="AN827" s="319">
        <f t="shared" si="907"/>
        <v>0</v>
      </c>
      <c r="AO827" s="319">
        <f t="shared" si="908"/>
        <v>-98520.784166666665</v>
      </c>
      <c r="AP827" s="319">
        <f t="shared" si="901"/>
        <v>0</v>
      </c>
      <c r="AQ827" s="173">
        <f t="shared" si="922"/>
        <v>-98520.784166666665</v>
      </c>
      <c r="AR827" s="309">
        <f t="shared" si="902"/>
        <v>0</v>
      </c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 s="7"/>
      <c r="BH827" s="7"/>
      <c r="BI827" s="7"/>
      <c r="BJ827" s="7"/>
      <c r="BK827" s="7"/>
      <c r="BL827" s="7"/>
      <c r="BN827" s="74"/>
    </row>
    <row r="828" spans="1:66" s="16" customFormat="1" ht="12" customHeight="1" x14ac:dyDescent="0.25">
      <c r="A828" s="128">
        <v>23002093</v>
      </c>
      <c r="B828" s="87" t="str">
        <f t="shared" si="891"/>
        <v>23002093</v>
      </c>
      <c r="C828" s="74" t="s">
        <v>1114</v>
      </c>
      <c r="D828" s="89" t="s">
        <v>1279</v>
      </c>
      <c r="E828" s="89"/>
      <c r="F828" s="376">
        <v>43435</v>
      </c>
      <c r="G828" s="89"/>
      <c r="H828" s="75">
        <v>-556145.99</v>
      </c>
      <c r="I828" s="75">
        <v>-557970.86</v>
      </c>
      <c r="J828" s="75">
        <v>-559801.75</v>
      </c>
      <c r="K828" s="75">
        <v>-561638.67000000004</v>
      </c>
      <c r="L828" s="75">
        <v>-563481.65</v>
      </c>
      <c r="M828" s="75">
        <v>-565330.69999999995</v>
      </c>
      <c r="N828" s="75">
        <v>-567185.84</v>
      </c>
      <c r="O828" s="75">
        <v>-569047.11</v>
      </c>
      <c r="P828" s="75">
        <v>-514767.44</v>
      </c>
      <c r="Q828" s="75">
        <v>-456702.05</v>
      </c>
      <c r="R828" s="75">
        <v>-414001.18</v>
      </c>
      <c r="S828" s="75">
        <v>-384615.08</v>
      </c>
      <c r="T828" s="75">
        <v>-359501.94</v>
      </c>
      <c r="U828" s="75"/>
      <c r="V828" s="75">
        <f t="shared" si="923"/>
        <v>-514363.8579166666</v>
      </c>
      <c r="W828" s="103">
        <v>5</v>
      </c>
      <c r="X828" s="103" t="s">
        <v>346</v>
      </c>
      <c r="Y828" s="92">
        <f t="shared" si="920"/>
        <v>0</v>
      </c>
      <c r="Z828" s="319">
        <f t="shared" si="920"/>
        <v>0</v>
      </c>
      <c r="AA828" s="319">
        <f t="shared" si="920"/>
        <v>0</v>
      </c>
      <c r="AB828" s="320">
        <f t="shared" si="896"/>
        <v>-359501.94</v>
      </c>
      <c r="AC828" s="309">
        <f t="shared" si="897"/>
        <v>0</v>
      </c>
      <c r="AD828" s="319">
        <f t="shared" si="909"/>
        <v>-237055.57923599999</v>
      </c>
      <c r="AE828" s="326">
        <f t="shared" si="903"/>
        <v>-122446.36076400001</v>
      </c>
      <c r="AF828" s="320">
        <f t="shared" si="904"/>
        <v>0</v>
      </c>
      <c r="AG828" s="173">
        <f t="shared" si="924"/>
        <v>-359501.94</v>
      </c>
      <c r="AH828" s="309">
        <f t="shared" si="898"/>
        <v>0</v>
      </c>
      <c r="AI828" s="318">
        <f>IF($D828=AI$5,$T828,0)</f>
        <v>0</v>
      </c>
      <c r="AJ828" s="319">
        <f>IF($D828=AJ$5,$T828,0)</f>
        <v>0</v>
      </c>
      <c r="AK828" s="319">
        <f>IF($D828=AK$5,$T828,0)</f>
        <v>0</v>
      </c>
      <c r="AL828" s="320">
        <f t="shared" si="899"/>
        <v>-514363.8579166666</v>
      </c>
      <c r="AM828" s="309">
        <f t="shared" si="900"/>
        <v>0</v>
      </c>
      <c r="AN828" s="319">
        <f t="shared" si="907"/>
        <v>-339171.52791024995</v>
      </c>
      <c r="AO828" s="319">
        <f t="shared" si="908"/>
        <v>-175192.33000641665</v>
      </c>
      <c r="AP828" s="319">
        <f t="shared" si="901"/>
        <v>0</v>
      </c>
      <c r="AQ828" s="173">
        <f t="shared" ref="AQ828" si="925">SUM(AN828:AP828)</f>
        <v>-514363.8579166666</v>
      </c>
      <c r="AR828" s="309">
        <f t="shared" si="902"/>
        <v>0</v>
      </c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 s="7"/>
      <c r="BH828" s="7"/>
      <c r="BI828" s="7"/>
      <c r="BJ828" s="7"/>
      <c r="BK828" s="7"/>
      <c r="BL828" s="7"/>
      <c r="BN828" s="74"/>
    </row>
    <row r="829" spans="1:66" s="16" customFormat="1" ht="12" customHeight="1" x14ac:dyDescent="0.25">
      <c r="A829" s="128">
        <v>23003021</v>
      </c>
      <c r="B829" s="145" t="str">
        <f t="shared" si="891"/>
        <v>23003021</v>
      </c>
      <c r="C829" s="74" t="s">
        <v>931</v>
      </c>
      <c r="D829" s="89" t="s">
        <v>865</v>
      </c>
      <c r="E829" s="89"/>
      <c r="F829" s="376">
        <v>42811</v>
      </c>
      <c r="G829" s="89"/>
      <c r="H829" s="75">
        <v>5745730</v>
      </c>
      <c r="I829" s="75">
        <v>5745730</v>
      </c>
      <c r="J829" s="75">
        <v>5745730</v>
      </c>
      <c r="K829" s="75">
        <v>5745730</v>
      </c>
      <c r="L829" s="75">
        <v>5745730</v>
      </c>
      <c r="M829" s="75">
        <v>5745730</v>
      </c>
      <c r="N829" s="75">
        <v>9320085</v>
      </c>
      <c r="O829" s="75">
        <v>9320085</v>
      </c>
      <c r="P829" s="75">
        <v>9320085</v>
      </c>
      <c r="Q829" s="75">
        <v>9320085</v>
      </c>
      <c r="R829" s="75">
        <v>9320085</v>
      </c>
      <c r="S829" s="75">
        <v>9320085</v>
      </c>
      <c r="T829" s="75">
        <v>9320085</v>
      </c>
      <c r="U829" s="75"/>
      <c r="V829" s="75">
        <f t="shared" si="923"/>
        <v>7681838.958333333</v>
      </c>
      <c r="W829" s="103">
        <v>4</v>
      </c>
      <c r="X829" s="102"/>
      <c r="Y829" s="92">
        <f t="shared" si="920"/>
        <v>0</v>
      </c>
      <c r="Z829" s="319">
        <f t="shared" si="920"/>
        <v>0</v>
      </c>
      <c r="AA829" s="319">
        <f t="shared" si="920"/>
        <v>0</v>
      </c>
      <c r="AB829" s="320">
        <f t="shared" si="896"/>
        <v>9320085</v>
      </c>
      <c r="AC829" s="309">
        <f t="shared" si="897"/>
        <v>0</v>
      </c>
      <c r="AD829" s="319">
        <f t="shared" si="909"/>
        <v>9320085</v>
      </c>
      <c r="AE829" s="326">
        <f t="shared" si="903"/>
        <v>0</v>
      </c>
      <c r="AF829" s="320">
        <f t="shared" si="904"/>
        <v>0</v>
      </c>
      <c r="AG829" s="173">
        <f t="shared" si="924"/>
        <v>9320085</v>
      </c>
      <c r="AH829" s="309">
        <f t="shared" si="898"/>
        <v>0</v>
      </c>
      <c r="AI829" s="318">
        <f t="shared" ref="AI829:AK846" si="926">IF($D829=AI$5,$V829,0)</f>
        <v>0</v>
      </c>
      <c r="AJ829" s="319">
        <f t="shared" si="926"/>
        <v>0</v>
      </c>
      <c r="AK829" s="319">
        <f t="shared" si="926"/>
        <v>0</v>
      </c>
      <c r="AL829" s="320">
        <f t="shared" si="899"/>
        <v>7681838.958333333</v>
      </c>
      <c r="AM829" s="309">
        <f t="shared" si="900"/>
        <v>0</v>
      </c>
      <c r="AN829" s="319">
        <f t="shared" si="907"/>
        <v>7681838.958333333</v>
      </c>
      <c r="AO829" s="319">
        <f t="shared" si="908"/>
        <v>0</v>
      </c>
      <c r="AP829" s="319">
        <f t="shared" si="901"/>
        <v>0</v>
      </c>
      <c r="AQ829" s="173">
        <f t="shared" si="922"/>
        <v>7681838.958333333</v>
      </c>
      <c r="AR829" s="309">
        <f t="shared" si="902"/>
        <v>0</v>
      </c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 s="7"/>
      <c r="BH829" s="7"/>
      <c r="BI829" s="7"/>
      <c r="BJ829" s="7"/>
      <c r="BK829" s="7"/>
      <c r="BL829" s="7"/>
      <c r="BN829" s="74"/>
    </row>
    <row r="830" spans="1:66" s="16" customFormat="1" ht="12" customHeight="1" x14ac:dyDescent="0.25">
      <c r="A830" s="128">
        <v>23003031</v>
      </c>
      <c r="B830" s="145" t="str">
        <f t="shared" si="891"/>
        <v>23003031</v>
      </c>
      <c r="C830" s="74" t="s">
        <v>933</v>
      </c>
      <c r="D830" s="89" t="s">
        <v>865</v>
      </c>
      <c r="E830" s="89"/>
      <c r="F830" s="376">
        <v>42811</v>
      </c>
      <c r="G830" s="89"/>
      <c r="H830" s="75">
        <v>2105560</v>
      </c>
      <c r="I830" s="75">
        <v>2105560</v>
      </c>
      <c r="J830" s="75">
        <v>2105560</v>
      </c>
      <c r="K830" s="75">
        <v>2105560</v>
      </c>
      <c r="L830" s="75">
        <v>2105560</v>
      </c>
      <c r="M830" s="75">
        <v>2105560</v>
      </c>
      <c r="N830" s="75">
        <v>3817615</v>
      </c>
      <c r="O830" s="75">
        <v>3817615</v>
      </c>
      <c r="P830" s="75">
        <v>3817615</v>
      </c>
      <c r="Q830" s="75">
        <v>3817615</v>
      </c>
      <c r="R830" s="75">
        <v>3817615</v>
      </c>
      <c r="S830" s="75">
        <v>3817615</v>
      </c>
      <c r="T830" s="75">
        <v>3817615</v>
      </c>
      <c r="U830" s="75"/>
      <c r="V830" s="75">
        <f t="shared" si="923"/>
        <v>3032923.125</v>
      </c>
      <c r="W830" s="103">
        <v>4</v>
      </c>
      <c r="X830" s="102"/>
      <c r="Y830" s="92">
        <f t="shared" si="920"/>
        <v>0</v>
      </c>
      <c r="Z830" s="319">
        <f t="shared" si="920"/>
        <v>0</v>
      </c>
      <c r="AA830" s="319">
        <f t="shared" si="920"/>
        <v>0</v>
      </c>
      <c r="AB830" s="320">
        <f t="shared" si="896"/>
        <v>3817615</v>
      </c>
      <c r="AC830" s="309">
        <f t="shared" si="897"/>
        <v>0</v>
      </c>
      <c r="AD830" s="319">
        <f t="shared" si="909"/>
        <v>3817615</v>
      </c>
      <c r="AE830" s="326">
        <f t="shared" si="903"/>
        <v>0</v>
      </c>
      <c r="AF830" s="320">
        <f t="shared" si="904"/>
        <v>0</v>
      </c>
      <c r="AG830" s="173">
        <f t="shared" si="924"/>
        <v>3817615</v>
      </c>
      <c r="AH830" s="309">
        <f t="shared" si="898"/>
        <v>0</v>
      </c>
      <c r="AI830" s="318">
        <f t="shared" si="926"/>
        <v>0</v>
      </c>
      <c r="AJ830" s="319">
        <f t="shared" si="926"/>
        <v>0</v>
      </c>
      <c r="AK830" s="319">
        <f t="shared" si="926"/>
        <v>0</v>
      </c>
      <c r="AL830" s="320">
        <f t="shared" si="899"/>
        <v>3032923.125</v>
      </c>
      <c r="AM830" s="309">
        <f t="shared" si="900"/>
        <v>0</v>
      </c>
      <c r="AN830" s="319">
        <f t="shared" si="907"/>
        <v>3032923.125</v>
      </c>
      <c r="AO830" s="319">
        <f t="shared" si="908"/>
        <v>0</v>
      </c>
      <c r="AP830" s="319">
        <f t="shared" si="901"/>
        <v>0</v>
      </c>
      <c r="AQ830" s="173">
        <f t="shared" si="922"/>
        <v>3032923.125</v>
      </c>
      <c r="AR830" s="309">
        <f t="shared" si="902"/>
        <v>0</v>
      </c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 s="7"/>
      <c r="BH830" s="7"/>
      <c r="BI830" s="7"/>
      <c r="BJ830" s="7"/>
      <c r="BK830" s="7"/>
      <c r="BL830" s="7"/>
      <c r="BN830" s="74"/>
    </row>
    <row r="831" spans="1:66" s="16" customFormat="1" ht="12" customHeight="1" x14ac:dyDescent="0.25">
      <c r="A831" s="122">
        <v>23108323</v>
      </c>
      <c r="B831" s="87" t="str">
        <f t="shared" si="891"/>
        <v>23108323</v>
      </c>
      <c r="C831" s="74" t="s">
        <v>47</v>
      </c>
      <c r="D831" s="89" t="s">
        <v>1040</v>
      </c>
      <c r="E831" s="89"/>
      <c r="F831" s="74"/>
      <c r="G831" s="89"/>
      <c r="H831" s="75">
        <v>-30000000</v>
      </c>
      <c r="I831" s="75">
        <v>-37000000</v>
      </c>
      <c r="J831" s="75">
        <v>-46000000</v>
      </c>
      <c r="K831" s="75">
        <v>-46000000</v>
      </c>
      <c r="L831" s="75">
        <v>-83000000</v>
      </c>
      <c r="M831" s="75">
        <v>-94000000</v>
      </c>
      <c r="N831" s="75">
        <v>-87000000</v>
      </c>
      <c r="O831" s="75">
        <v>-78000000</v>
      </c>
      <c r="P831" s="75">
        <v>-54000000</v>
      </c>
      <c r="Q831" s="75">
        <v>-48000000</v>
      </c>
      <c r="R831" s="75">
        <v>-56000000</v>
      </c>
      <c r="S831" s="75">
        <v>-41000000</v>
      </c>
      <c r="T831" s="75">
        <v>-57000000</v>
      </c>
      <c r="U831" s="75"/>
      <c r="V831" s="75">
        <f t="shared" si="923"/>
        <v>-59458333.333333336</v>
      </c>
      <c r="W831" s="81"/>
      <c r="X831" s="80"/>
      <c r="Y831" s="92">
        <f t="shared" si="920"/>
        <v>0</v>
      </c>
      <c r="Z831" s="319">
        <f t="shared" si="920"/>
        <v>0</v>
      </c>
      <c r="AA831" s="319">
        <f t="shared" si="920"/>
        <v>-57000000</v>
      </c>
      <c r="AB831" s="320">
        <f t="shared" si="896"/>
        <v>0</v>
      </c>
      <c r="AC831" s="309">
        <f t="shared" si="897"/>
        <v>0</v>
      </c>
      <c r="AD831" s="319">
        <f t="shared" si="909"/>
        <v>0</v>
      </c>
      <c r="AE831" s="326">
        <f t="shared" si="903"/>
        <v>0</v>
      </c>
      <c r="AF831" s="320">
        <f t="shared" si="904"/>
        <v>0</v>
      </c>
      <c r="AG831" s="173">
        <f t="shared" si="924"/>
        <v>0</v>
      </c>
      <c r="AH831" s="309">
        <f t="shared" si="898"/>
        <v>0</v>
      </c>
      <c r="AI831" s="318">
        <f t="shared" si="926"/>
        <v>0</v>
      </c>
      <c r="AJ831" s="319">
        <f t="shared" si="926"/>
        <v>0</v>
      </c>
      <c r="AK831" s="319">
        <f t="shared" si="926"/>
        <v>-59458333.333333336</v>
      </c>
      <c r="AL831" s="320">
        <f t="shared" si="899"/>
        <v>0</v>
      </c>
      <c r="AM831" s="309">
        <f t="shared" si="900"/>
        <v>0</v>
      </c>
      <c r="AN831" s="319">
        <f t="shared" si="907"/>
        <v>0</v>
      </c>
      <c r="AO831" s="319">
        <f t="shared" si="908"/>
        <v>0</v>
      </c>
      <c r="AP831" s="319">
        <f t="shared" si="901"/>
        <v>0</v>
      </c>
      <c r="AQ831" s="173">
        <f t="shared" si="922"/>
        <v>0</v>
      </c>
      <c r="AR831" s="309">
        <f t="shared" si="902"/>
        <v>0</v>
      </c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 s="7"/>
      <c r="BH831" s="7"/>
      <c r="BI831" s="7"/>
      <c r="BJ831" s="7"/>
      <c r="BK831" s="7"/>
      <c r="BL831" s="7"/>
      <c r="BN831" s="74"/>
    </row>
    <row r="832" spans="1:66" s="16" customFormat="1" ht="12" customHeight="1" x14ac:dyDescent="0.25">
      <c r="A832" s="122">
        <v>23108363</v>
      </c>
      <c r="B832" s="87" t="str">
        <f t="shared" ref="B832:B898" si="927">TEXT(A832,"##")</f>
        <v>23108363</v>
      </c>
      <c r="C832" s="74" t="s">
        <v>325</v>
      </c>
      <c r="D832" s="89" t="s">
        <v>1040</v>
      </c>
      <c r="E832" s="89"/>
      <c r="F832" s="74"/>
      <c r="G832" s="89"/>
      <c r="H832" s="75">
        <v>-40000000</v>
      </c>
      <c r="I832" s="75">
        <v>-45000000</v>
      </c>
      <c r="J832" s="75">
        <v>-44000000</v>
      </c>
      <c r="K832" s="75">
        <v>-68000000</v>
      </c>
      <c r="L832" s="75">
        <v>-90000000</v>
      </c>
      <c r="M832" s="75">
        <v>-113000000</v>
      </c>
      <c r="N832" s="75">
        <v>-112000000</v>
      </c>
      <c r="O832" s="75">
        <v>-87000000</v>
      </c>
      <c r="P832" s="75">
        <v>-87000000</v>
      </c>
      <c r="Q832" s="75">
        <v>-76000000</v>
      </c>
      <c r="R832" s="75">
        <v>-49000000</v>
      </c>
      <c r="S832" s="75">
        <v>-43000000</v>
      </c>
      <c r="T832" s="75">
        <v>-77000000</v>
      </c>
      <c r="U832" s="75"/>
      <c r="V832" s="75">
        <f t="shared" si="923"/>
        <v>-72708333.333333328</v>
      </c>
      <c r="W832" s="81"/>
      <c r="X832" s="80"/>
      <c r="Y832" s="92">
        <f t="shared" si="920"/>
        <v>0</v>
      </c>
      <c r="Z832" s="319">
        <f t="shared" si="920"/>
        <v>0</v>
      </c>
      <c r="AA832" s="319">
        <f t="shared" si="920"/>
        <v>-77000000</v>
      </c>
      <c r="AB832" s="320">
        <f t="shared" si="896"/>
        <v>0</v>
      </c>
      <c r="AC832" s="309">
        <f t="shared" si="897"/>
        <v>0</v>
      </c>
      <c r="AD832" s="319">
        <f t="shared" si="909"/>
        <v>0</v>
      </c>
      <c r="AE832" s="326">
        <f t="shared" si="903"/>
        <v>0</v>
      </c>
      <c r="AF832" s="320">
        <f t="shared" si="904"/>
        <v>0</v>
      </c>
      <c r="AG832" s="173">
        <f t="shared" si="924"/>
        <v>0</v>
      </c>
      <c r="AH832" s="309">
        <f t="shared" si="898"/>
        <v>0</v>
      </c>
      <c r="AI832" s="318">
        <f t="shared" si="926"/>
        <v>0</v>
      </c>
      <c r="AJ832" s="319">
        <f t="shared" si="926"/>
        <v>0</v>
      </c>
      <c r="AK832" s="319">
        <f t="shared" si="926"/>
        <v>-72708333.333333328</v>
      </c>
      <c r="AL832" s="320">
        <f t="shared" si="899"/>
        <v>0</v>
      </c>
      <c r="AM832" s="309">
        <f t="shared" si="900"/>
        <v>0</v>
      </c>
      <c r="AN832" s="319">
        <f t="shared" si="907"/>
        <v>0</v>
      </c>
      <c r="AO832" s="319">
        <f t="shared" si="908"/>
        <v>0</v>
      </c>
      <c r="AP832" s="319">
        <f t="shared" si="901"/>
        <v>0</v>
      </c>
      <c r="AQ832" s="173">
        <f t="shared" si="922"/>
        <v>0</v>
      </c>
      <c r="AR832" s="309">
        <f t="shared" si="902"/>
        <v>0</v>
      </c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 s="7"/>
      <c r="BH832" s="7"/>
      <c r="BI832" s="7"/>
      <c r="BJ832" s="7"/>
      <c r="BK832" s="7"/>
      <c r="BL832" s="7"/>
      <c r="BN832" s="74"/>
    </row>
    <row r="833" spans="1:66" s="16" customFormat="1" ht="12" customHeight="1" x14ac:dyDescent="0.25">
      <c r="A833" s="122">
        <v>23108383</v>
      </c>
      <c r="B833" s="87" t="str">
        <f t="shared" si="927"/>
        <v>23108383</v>
      </c>
      <c r="C833" s="74" t="s">
        <v>275</v>
      </c>
      <c r="D833" s="89" t="s">
        <v>1040</v>
      </c>
      <c r="E833" s="89"/>
      <c r="F833" s="74"/>
      <c r="G833" s="89"/>
      <c r="H833" s="75">
        <v>-30000000</v>
      </c>
      <c r="I833" s="75">
        <v>-41000000</v>
      </c>
      <c r="J833" s="75">
        <v>-30000000</v>
      </c>
      <c r="K833" s="75">
        <v>-37000000</v>
      </c>
      <c r="L833" s="75">
        <v>-30000000</v>
      </c>
      <c r="M833" s="75">
        <v>-45000000</v>
      </c>
      <c r="N833" s="75">
        <v>-55000000</v>
      </c>
      <c r="O833" s="75">
        <v>-25000000</v>
      </c>
      <c r="P833" s="75">
        <v>-33000000</v>
      </c>
      <c r="Q833" s="75">
        <v>-22000000</v>
      </c>
      <c r="R833" s="75">
        <v>-25000000</v>
      </c>
      <c r="S833" s="75">
        <v>-35000000</v>
      </c>
      <c r="T833" s="75">
        <v>-30000000</v>
      </c>
      <c r="U833" s="75"/>
      <c r="V833" s="75">
        <f t="shared" si="923"/>
        <v>-34000000</v>
      </c>
      <c r="W833" s="81"/>
      <c r="X833" s="80"/>
      <c r="Y833" s="92">
        <f t="shared" si="920"/>
        <v>0</v>
      </c>
      <c r="Z833" s="319">
        <f t="shared" si="920"/>
        <v>0</v>
      </c>
      <c r="AA833" s="319">
        <f t="shared" si="920"/>
        <v>-30000000</v>
      </c>
      <c r="AB833" s="320">
        <f t="shared" si="896"/>
        <v>0</v>
      </c>
      <c r="AC833" s="309">
        <f t="shared" si="897"/>
        <v>0</v>
      </c>
      <c r="AD833" s="319">
        <f t="shared" si="909"/>
        <v>0</v>
      </c>
      <c r="AE833" s="326">
        <f t="shared" si="903"/>
        <v>0</v>
      </c>
      <c r="AF833" s="320">
        <f t="shared" si="904"/>
        <v>0</v>
      </c>
      <c r="AG833" s="173">
        <f t="shared" si="924"/>
        <v>0</v>
      </c>
      <c r="AH833" s="309">
        <f t="shared" si="898"/>
        <v>0</v>
      </c>
      <c r="AI833" s="318">
        <f t="shared" si="926"/>
        <v>0</v>
      </c>
      <c r="AJ833" s="319">
        <f t="shared" si="926"/>
        <v>0</v>
      </c>
      <c r="AK833" s="319">
        <f t="shared" si="926"/>
        <v>-34000000</v>
      </c>
      <c r="AL833" s="320">
        <f t="shared" si="899"/>
        <v>0</v>
      </c>
      <c r="AM833" s="309">
        <f t="shared" si="900"/>
        <v>0</v>
      </c>
      <c r="AN833" s="319">
        <f t="shared" si="907"/>
        <v>0</v>
      </c>
      <c r="AO833" s="319">
        <f t="shared" si="908"/>
        <v>0</v>
      </c>
      <c r="AP833" s="319">
        <f t="shared" si="901"/>
        <v>0</v>
      </c>
      <c r="AQ833" s="173">
        <f t="shared" si="922"/>
        <v>0</v>
      </c>
      <c r="AR833" s="309">
        <f t="shared" si="902"/>
        <v>0</v>
      </c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 s="7"/>
      <c r="BH833" s="7"/>
      <c r="BI833" s="7"/>
      <c r="BJ833" s="7"/>
      <c r="BK833" s="7"/>
      <c r="BL833" s="7"/>
      <c r="BN833" s="74"/>
    </row>
    <row r="834" spans="1:66" s="16" customFormat="1" ht="12" customHeight="1" x14ac:dyDescent="0.25">
      <c r="A834" s="122">
        <v>23108393</v>
      </c>
      <c r="B834" s="87" t="str">
        <f t="shared" si="927"/>
        <v>23108393</v>
      </c>
      <c r="C834" s="74" t="s">
        <v>1046</v>
      </c>
      <c r="D834" s="89" t="s">
        <v>1040</v>
      </c>
      <c r="E834" s="89"/>
      <c r="F834" s="376">
        <v>43190</v>
      </c>
      <c r="G834" s="89"/>
      <c r="H834" s="75">
        <v>-40000000</v>
      </c>
      <c r="I834" s="75">
        <v>-40000000</v>
      </c>
      <c r="J834" s="75">
        <v>-36000000</v>
      </c>
      <c r="K834" s="75">
        <v>-70000000</v>
      </c>
      <c r="L834" s="75">
        <v>-90000000</v>
      </c>
      <c r="M834" s="75">
        <v>-104800000</v>
      </c>
      <c r="N834" s="75">
        <v>-119800000</v>
      </c>
      <c r="O834" s="75">
        <v>-112000000</v>
      </c>
      <c r="P834" s="75">
        <v>-63000000</v>
      </c>
      <c r="Q834" s="75">
        <v>-45000000</v>
      </c>
      <c r="R834" s="75">
        <v>-36000000</v>
      </c>
      <c r="S834" s="75">
        <v>-43300000</v>
      </c>
      <c r="T834" s="75">
        <v>-67300000</v>
      </c>
      <c r="U834" s="75"/>
      <c r="V834" s="75">
        <f t="shared" si="923"/>
        <v>-67795833.333333328</v>
      </c>
      <c r="W834" s="81"/>
      <c r="X834" s="80"/>
      <c r="Y834" s="92">
        <f t="shared" ref="Y834:AA851" si="928">IF($D834=Y$5,$T834,0)</f>
        <v>0</v>
      </c>
      <c r="Z834" s="319">
        <f t="shared" si="928"/>
        <v>0</v>
      </c>
      <c r="AA834" s="319">
        <f t="shared" si="928"/>
        <v>-67300000</v>
      </c>
      <c r="AB834" s="320">
        <f t="shared" si="896"/>
        <v>0</v>
      </c>
      <c r="AC834" s="309">
        <f t="shared" si="897"/>
        <v>0</v>
      </c>
      <c r="AD834" s="319">
        <f t="shared" si="909"/>
        <v>0</v>
      </c>
      <c r="AE834" s="326">
        <f t="shared" si="903"/>
        <v>0</v>
      </c>
      <c r="AF834" s="320">
        <f t="shared" si="904"/>
        <v>0</v>
      </c>
      <c r="AG834" s="173">
        <f t="shared" si="924"/>
        <v>0</v>
      </c>
      <c r="AH834" s="309">
        <f t="shared" si="898"/>
        <v>0</v>
      </c>
      <c r="AI834" s="318">
        <f t="shared" si="926"/>
        <v>0</v>
      </c>
      <c r="AJ834" s="319">
        <f t="shared" si="926"/>
        <v>0</v>
      </c>
      <c r="AK834" s="319">
        <f t="shared" si="926"/>
        <v>-67795833.333333328</v>
      </c>
      <c r="AL834" s="320">
        <f t="shared" si="899"/>
        <v>0</v>
      </c>
      <c r="AM834" s="309">
        <f t="shared" si="900"/>
        <v>0</v>
      </c>
      <c r="AN834" s="319">
        <f t="shared" si="907"/>
        <v>0</v>
      </c>
      <c r="AO834" s="319">
        <f t="shared" si="908"/>
        <v>0</v>
      </c>
      <c r="AP834" s="319">
        <f t="shared" si="901"/>
        <v>0</v>
      </c>
      <c r="AQ834" s="173">
        <f t="shared" si="922"/>
        <v>0</v>
      </c>
      <c r="AR834" s="309">
        <f t="shared" si="902"/>
        <v>0</v>
      </c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 s="7"/>
      <c r="BH834" s="7"/>
      <c r="BI834" s="7"/>
      <c r="BJ834" s="7"/>
      <c r="BK834" s="7"/>
      <c r="BL834" s="7"/>
      <c r="BN834" s="74"/>
    </row>
    <row r="835" spans="1:66" s="16" customFormat="1" ht="12" customHeight="1" x14ac:dyDescent="0.25">
      <c r="A835" s="122">
        <v>23200011</v>
      </c>
      <c r="B835" s="87" t="str">
        <f t="shared" si="927"/>
        <v>23200011</v>
      </c>
      <c r="C835" s="74" t="s">
        <v>475</v>
      </c>
      <c r="D835" s="89" t="s">
        <v>1277</v>
      </c>
      <c r="E835" s="89"/>
      <c r="F835" s="74"/>
      <c r="G835" s="89"/>
      <c r="H835" s="75">
        <v>-1382976.05</v>
      </c>
      <c r="I835" s="75">
        <v>-3008158.57</v>
      </c>
      <c r="J835" s="75">
        <v>-3598783.81</v>
      </c>
      <c r="K835" s="75">
        <v>-2364060.29</v>
      </c>
      <c r="L835" s="75">
        <v>-1552621.19</v>
      </c>
      <c r="M835" s="75">
        <v>-2469410.5</v>
      </c>
      <c r="N835" s="75">
        <v>-9934223.1899999995</v>
      </c>
      <c r="O835" s="75">
        <v>-11272743.939999999</v>
      </c>
      <c r="P835" s="75">
        <v>-12213059.83</v>
      </c>
      <c r="Q835" s="75">
        <v>-10985066.9</v>
      </c>
      <c r="R835" s="75">
        <v>-8537031.8900000006</v>
      </c>
      <c r="S835" s="75">
        <v>-8245292.5999999996</v>
      </c>
      <c r="T835" s="75">
        <v>-9067400.6600000001</v>
      </c>
      <c r="U835" s="75"/>
      <c r="V835" s="75">
        <f t="shared" si="923"/>
        <v>-6617136.7554166662</v>
      </c>
      <c r="W835" s="81"/>
      <c r="X835" s="80"/>
      <c r="Y835" s="92">
        <f t="shared" si="928"/>
        <v>0</v>
      </c>
      <c r="Z835" s="319">
        <f t="shared" si="928"/>
        <v>-9067400.6600000001</v>
      </c>
      <c r="AA835" s="319">
        <f t="shared" si="928"/>
        <v>0</v>
      </c>
      <c r="AB835" s="320">
        <f t="shared" si="896"/>
        <v>0</v>
      </c>
      <c r="AC835" s="309">
        <f t="shared" si="897"/>
        <v>0</v>
      </c>
      <c r="AD835" s="319">
        <f t="shared" si="909"/>
        <v>0</v>
      </c>
      <c r="AE835" s="326">
        <f t="shared" si="903"/>
        <v>0</v>
      </c>
      <c r="AF835" s="320">
        <f t="shared" si="904"/>
        <v>0</v>
      </c>
      <c r="AG835" s="173">
        <f t="shared" si="924"/>
        <v>0</v>
      </c>
      <c r="AH835" s="309">
        <f t="shared" si="898"/>
        <v>0</v>
      </c>
      <c r="AI835" s="318">
        <f t="shared" si="926"/>
        <v>0</v>
      </c>
      <c r="AJ835" s="319">
        <f t="shared" si="926"/>
        <v>-6617136.7554166662</v>
      </c>
      <c r="AK835" s="319">
        <f t="shared" si="926"/>
        <v>0</v>
      </c>
      <c r="AL835" s="320">
        <f t="shared" si="899"/>
        <v>0</v>
      </c>
      <c r="AM835" s="309">
        <f t="shared" si="900"/>
        <v>0</v>
      </c>
      <c r="AN835" s="319">
        <f t="shared" si="907"/>
        <v>0</v>
      </c>
      <c r="AO835" s="319">
        <f t="shared" si="908"/>
        <v>0</v>
      </c>
      <c r="AP835" s="319">
        <f t="shared" si="901"/>
        <v>0</v>
      </c>
      <c r="AQ835" s="173">
        <f t="shared" si="922"/>
        <v>0</v>
      </c>
      <c r="AR835" s="309">
        <f t="shared" si="902"/>
        <v>0</v>
      </c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 s="7"/>
      <c r="BH835" s="7"/>
      <c r="BI835" s="7"/>
      <c r="BJ835" s="7"/>
      <c r="BK835" s="7"/>
      <c r="BL835" s="7"/>
      <c r="BN835" s="74"/>
    </row>
    <row r="836" spans="1:66" s="16" customFormat="1" ht="12" customHeight="1" x14ac:dyDescent="0.25">
      <c r="A836" s="122">
        <v>23200031</v>
      </c>
      <c r="B836" s="87" t="str">
        <f t="shared" si="927"/>
        <v>23200031</v>
      </c>
      <c r="C836" s="74" t="s">
        <v>113</v>
      </c>
      <c r="D836" s="89" t="s">
        <v>1277</v>
      </c>
      <c r="E836" s="89"/>
      <c r="F836" s="74"/>
      <c r="G836" s="89"/>
      <c r="H836" s="75">
        <v>-13769332.83</v>
      </c>
      <c r="I836" s="75">
        <v>-16908293.390000001</v>
      </c>
      <c r="J836" s="75">
        <v>-24986274.190000001</v>
      </c>
      <c r="K836" s="75">
        <v>-26848235.5</v>
      </c>
      <c r="L836" s="75">
        <v>-24828347.219999999</v>
      </c>
      <c r="M836" s="75">
        <v>-24741941.800000001</v>
      </c>
      <c r="N836" s="75">
        <v>-27265444.059999999</v>
      </c>
      <c r="O836" s="75">
        <v>-20949579.300000001</v>
      </c>
      <c r="P836" s="75">
        <v>-22806939.219999999</v>
      </c>
      <c r="Q836" s="75">
        <v>-22213774.93</v>
      </c>
      <c r="R836" s="75">
        <v>-22754128.5</v>
      </c>
      <c r="S836" s="75">
        <v>-23738735.57</v>
      </c>
      <c r="T836" s="75">
        <v>-30998239.710000001</v>
      </c>
      <c r="U836" s="75"/>
      <c r="V836" s="75">
        <f t="shared" si="923"/>
        <v>-23368789.995833334</v>
      </c>
      <c r="W836" s="81"/>
      <c r="X836" s="80"/>
      <c r="Y836" s="92">
        <f t="shared" si="928"/>
        <v>0</v>
      </c>
      <c r="Z836" s="319">
        <f t="shared" si="928"/>
        <v>-30998239.710000001</v>
      </c>
      <c r="AA836" s="319">
        <f t="shared" si="928"/>
        <v>0</v>
      </c>
      <c r="AB836" s="320">
        <f t="shared" si="896"/>
        <v>0</v>
      </c>
      <c r="AC836" s="309">
        <f t="shared" si="897"/>
        <v>0</v>
      </c>
      <c r="AD836" s="319">
        <f t="shared" si="909"/>
        <v>0</v>
      </c>
      <c r="AE836" s="326">
        <f t="shared" si="903"/>
        <v>0</v>
      </c>
      <c r="AF836" s="320">
        <f t="shared" si="904"/>
        <v>0</v>
      </c>
      <c r="AG836" s="173">
        <f t="shared" si="924"/>
        <v>0</v>
      </c>
      <c r="AH836" s="309">
        <f t="shared" si="898"/>
        <v>0</v>
      </c>
      <c r="AI836" s="318">
        <f t="shared" si="926"/>
        <v>0</v>
      </c>
      <c r="AJ836" s="319">
        <f t="shared" si="926"/>
        <v>-23368789.995833334</v>
      </c>
      <c r="AK836" s="319">
        <f t="shared" si="926"/>
        <v>0</v>
      </c>
      <c r="AL836" s="320">
        <f t="shared" si="899"/>
        <v>0</v>
      </c>
      <c r="AM836" s="309">
        <f t="shared" si="900"/>
        <v>0</v>
      </c>
      <c r="AN836" s="319">
        <f t="shared" si="907"/>
        <v>0</v>
      </c>
      <c r="AO836" s="319">
        <f t="shared" si="908"/>
        <v>0</v>
      </c>
      <c r="AP836" s="319">
        <f t="shared" si="901"/>
        <v>0</v>
      </c>
      <c r="AQ836" s="173">
        <f t="shared" si="922"/>
        <v>0</v>
      </c>
      <c r="AR836" s="309">
        <f t="shared" si="902"/>
        <v>0</v>
      </c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 s="7"/>
      <c r="BH836" s="7"/>
      <c r="BI836" s="7"/>
      <c r="BJ836" s="7"/>
      <c r="BK836" s="7"/>
      <c r="BL836" s="7"/>
      <c r="BN836" s="74"/>
    </row>
    <row r="837" spans="1:66" s="16" customFormat="1" ht="12" customHeight="1" x14ac:dyDescent="0.25">
      <c r="A837" s="122">
        <v>23200033</v>
      </c>
      <c r="B837" s="87" t="str">
        <f t="shared" si="927"/>
        <v>23200033</v>
      </c>
      <c r="C837" s="74" t="s">
        <v>596</v>
      </c>
      <c r="D837" s="89" t="s">
        <v>1277</v>
      </c>
      <c r="E837" s="89"/>
      <c r="F837" s="74"/>
      <c r="G837" s="89"/>
      <c r="H837" s="75">
        <v>-358887.78</v>
      </c>
      <c r="I837" s="75">
        <v>-358887.78</v>
      </c>
      <c r="J837" s="75">
        <v>-358887.78</v>
      </c>
      <c r="K837" s="75">
        <v>-649329.37</v>
      </c>
      <c r="L837" s="75">
        <v>-358887.78</v>
      </c>
      <c r="M837" s="75">
        <v>-383037.78</v>
      </c>
      <c r="N837" s="75">
        <v>-2017133.97</v>
      </c>
      <c r="O837" s="75">
        <v>-337242.72</v>
      </c>
      <c r="P837" s="75">
        <v>-392446.71999999997</v>
      </c>
      <c r="Q837" s="75">
        <v>-337242.72</v>
      </c>
      <c r="R837" s="75">
        <v>-337242.72</v>
      </c>
      <c r="S837" s="75">
        <v>-929842.15</v>
      </c>
      <c r="T837" s="75">
        <v>-337242.72</v>
      </c>
      <c r="U837" s="75"/>
      <c r="V837" s="75">
        <f t="shared" si="923"/>
        <v>-567353.8949999999</v>
      </c>
      <c r="W837" s="81"/>
      <c r="X837" s="80"/>
      <c r="Y837" s="92">
        <f t="shared" si="928"/>
        <v>0</v>
      </c>
      <c r="Z837" s="319">
        <f t="shared" si="928"/>
        <v>-337242.72</v>
      </c>
      <c r="AA837" s="319">
        <f t="shared" si="928"/>
        <v>0</v>
      </c>
      <c r="AB837" s="320">
        <f t="shared" si="896"/>
        <v>0</v>
      </c>
      <c r="AC837" s="309">
        <f t="shared" si="897"/>
        <v>0</v>
      </c>
      <c r="AD837" s="319">
        <f t="shared" si="909"/>
        <v>0</v>
      </c>
      <c r="AE837" s="326">
        <f t="shared" si="903"/>
        <v>0</v>
      </c>
      <c r="AF837" s="320">
        <f t="shared" si="904"/>
        <v>0</v>
      </c>
      <c r="AG837" s="173">
        <f t="shared" si="924"/>
        <v>0</v>
      </c>
      <c r="AH837" s="309">
        <f t="shared" si="898"/>
        <v>0</v>
      </c>
      <c r="AI837" s="318">
        <f t="shared" si="926"/>
        <v>0</v>
      </c>
      <c r="AJ837" s="319">
        <f t="shared" si="926"/>
        <v>-567353.8949999999</v>
      </c>
      <c r="AK837" s="319">
        <f t="shared" si="926"/>
        <v>0</v>
      </c>
      <c r="AL837" s="320">
        <f t="shared" si="899"/>
        <v>0</v>
      </c>
      <c r="AM837" s="309">
        <f t="shared" si="900"/>
        <v>0</v>
      </c>
      <c r="AN837" s="319">
        <f t="shared" si="907"/>
        <v>0</v>
      </c>
      <c r="AO837" s="319">
        <f t="shared" si="908"/>
        <v>0</v>
      </c>
      <c r="AP837" s="319">
        <f t="shared" si="901"/>
        <v>0</v>
      </c>
      <c r="AQ837" s="173">
        <f t="shared" si="922"/>
        <v>0</v>
      </c>
      <c r="AR837" s="309">
        <f t="shared" si="902"/>
        <v>0</v>
      </c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 s="7"/>
      <c r="BH837" s="7"/>
      <c r="BI837" s="7"/>
      <c r="BJ837" s="7"/>
      <c r="BK837" s="7"/>
      <c r="BL837" s="7"/>
      <c r="BN837" s="74"/>
    </row>
    <row r="838" spans="1:66" s="16" customFormat="1" ht="12" customHeight="1" x14ac:dyDescent="0.25">
      <c r="A838" s="122">
        <v>23200041</v>
      </c>
      <c r="B838" s="87" t="str">
        <f t="shared" si="927"/>
        <v>23200041</v>
      </c>
      <c r="C838" s="74" t="s">
        <v>226</v>
      </c>
      <c r="D838" s="89" t="s">
        <v>1277</v>
      </c>
      <c r="E838" s="89"/>
      <c r="F838" s="74"/>
      <c r="G838" s="89"/>
      <c r="H838" s="75">
        <v>-9362830</v>
      </c>
      <c r="I838" s="75">
        <v>-9556564</v>
      </c>
      <c r="J838" s="75">
        <v>-9501750</v>
      </c>
      <c r="K838" s="75">
        <v>-9890267</v>
      </c>
      <c r="L838" s="75">
        <v>-9495070</v>
      </c>
      <c r="M838" s="75">
        <v>-1155</v>
      </c>
      <c r="N838" s="75">
        <v>-9465825</v>
      </c>
      <c r="O838" s="75">
        <v>-9478528</v>
      </c>
      <c r="P838" s="75">
        <v>-10285771</v>
      </c>
      <c r="Q838" s="75">
        <v>-9081772</v>
      </c>
      <c r="R838" s="75">
        <v>-9529749</v>
      </c>
      <c r="S838" s="75">
        <v>-9347710</v>
      </c>
      <c r="T838" s="75">
        <v>-9543049</v>
      </c>
      <c r="U838" s="75"/>
      <c r="V838" s="75">
        <f t="shared" si="923"/>
        <v>-8757258.375</v>
      </c>
      <c r="W838" s="81"/>
      <c r="X838" s="81"/>
      <c r="Y838" s="92">
        <f t="shared" si="928"/>
        <v>0</v>
      </c>
      <c r="Z838" s="319">
        <f t="shared" si="928"/>
        <v>-9543049</v>
      </c>
      <c r="AA838" s="319">
        <f t="shared" si="928"/>
        <v>0</v>
      </c>
      <c r="AB838" s="320">
        <f t="shared" si="896"/>
        <v>0</v>
      </c>
      <c r="AC838" s="309">
        <f t="shared" si="897"/>
        <v>0</v>
      </c>
      <c r="AD838" s="319">
        <f t="shared" si="909"/>
        <v>0</v>
      </c>
      <c r="AE838" s="326">
        <f t="shared" si="903"/>
        <v>0</v>
      </c>
      <c r="AF838" s="320">
        <f t="shared" si="904"/>
        <v>0</v>
      </c>
      <c r="AG838" s="173">
        <f t="shared" si="924"/>
        <v>0</v>
      </c>
      <c r="AH838" s="309">
        <f t="shared" si="898"/>
        <v>0</v>
      </c>
      <c r="AI838" s="318">
        <f t="shared" si="926"/>
        <v>0</v>
      </c>
      <c r="AJ838" s="319">
        <f t="shared" si="926"/>
        <v>-8757258.375</v>
      </c>
      <c r="AK838" s="319">
        <f t="shared" si="926"/>
        <v>0</v>
      </c>
      <c r="AL838" s="320">
        <f t="shared" si="899"/>
        <v>0</v>
      </c>
      <c r="AM838" s="309">
        <f t="shared" si="900"/>
        <v>0</v>
      </c>
      <c r="AN838" s="319">
        <f t="shared" si="907"/>
        <v>0</v>
      </c>
      <c r="AO838" s="319">
        <f t="shared" si="908"/>
        <v>0</v>
      </c>
      <c r="AP838" s="319">
        <f t="shared" si="901"/>
        <v>0</v>
      </c>
      <c r="AQ838" s="173">
        <f t="shared" si="922"/>
        <v>0</v>
      </c>
      <c r="AR838" s="309">
        <f t="shared" si="902"/>
        <v>0</v>
      </c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 s="7"/>
      <c r="BH838" s="7"/>
      <c r="BI838" s="7"/>
      <c r="BJ838" s="7"/>
      <c r="BK838" s="7"/>
      <c r="BL838" s="7"/>
      <c r="BN838" s="74"/>
    </row>
    <row r="839" spans="1:66" s="16" customFormat="1" ht="12" customHeight="1" x14ac:dyDescent="0.25">
      <c r="A839" s="122">
        <v>23200051</v>
      </c>
      <c r="B839" s="87" t="str">
        <f t="shared" si="927"/>
        <v>23200051</v>
      </c>
      <c r="C839" s="74" t="s">
        <v>227</v>
      </c>
      <c r="D839" s="89" t="s">
        <v>1277</v>
      </c>
      <c r="E839" s="89"/>
      <c r="F839" s="74"/>
      <c r="G839" s="89"/>
      <c r="H839" s="75">
        <v>-18828124.940000001</v>
      </c>
      <c r="I839" s="75">
        <v>-20434693.719999999</v>
      </c>
      <c r="J839" s="75">
        <v>-20089288.25</v>
      </c>
      <c r="K839" s="75">
        <v>-17368591.760000002</v>
      </c>
      <c r="L839" s="75">
        <v>-18275448.850000001</v>
      </c>
      <c r="M839" s="75">
        <v>-19874479.739999998</v>
      </c>
      <c r="N839" s="75">
        <v>-22462599.370000001</v>
      </c>
      <c r="O839" s="75">
        <v>-24633307.629999999</v>
      </c>
      <c r="P839" s="75">
        <v>-22677133.09</v>
      </c>
      <c r="Q839" s="75">
        <v>-22393254.02</v>
      </c>
      <c r="R839" s="75">
        <v>-24216964.300000001</v>
      </c>
      <c r="S839" s="75">
        <v>-23751616.190000001</v>
      </c>
      <c r="T839" s="75">
        <v>-23352371.510000002</v>
      </c>
      <c r="U839" s="75"/>
      <c r="V839" s="75">
        <f t="shared" si="923"/>
        <v>-21438968.762083337</v>
      </c>
      <c r="W839" s="81"/>
      <c r="X839" s="81"/>
      <c r="Y839" s="92">
        <f t="shared" si="928"/>
        <v>0</v>
      </c>
      <c r="Z839" s="319">
        <f t="shared" si="928"/>
        <v>-23352371.510000002</v>
      </c>
      <c r="AA839" s="319">
        <f t="shared" si="928"/>
        <v>0</v>
      </c>
      <c r="AB839" s="320">
        <f t="shared" si="896"/>
        <v>0</v>
      </c>
      <c r="AC839" s="309">
        <f t="shared" si="897"/>
        <v>0</v>
      </c>
      <c r="AD839" s="319">
        <f t="shared" si="909"/>
        <v>0</v>
      </c>
      <c r="AE839" s="326">
        <f t="shared" si="903"/>
        <v>0</v>
      </c>
      <c r="AF839" s="320">
        <f t="shared" si="904"/>
        <v>0</v>
      </c>
      <c r="AG839" s="173">
        <f t="shared" si="924"/>
        <v>0</v>
      </c>
      <c r="AH839" s="309">
        <f t="shared" si="898"/>
        <v>0</v>
      </c>
      <c r="AI839" s="318">
        <f t="shared" si="926"/>
        <v>0</v>
      </c>
      <c r="AJ839" s="319">
        <f t="shared" si="926"/>
        <v>-21438968.762083337</v>
      </c>
      <c r="AK839" s="319">
        <f t="shared" si="926"/>
        <v>0</v>
      </c>
      <c r="AL839" s="320">
        <f t="shared" si="899"/>
        <v>0</v>
      </c>
      <c r="AM839" s="309">
        <f t="shared" si="900"/>
        <v>0</v>
      </c>
      <c r="AN839" s="319">
        <f t="shared" si="907"/>
        <v>0</v>
      </c>
      <c r="AO839" s="319">
        <f t="shared" si="908"/>
        <v>0</v>
      </c>
      <c r="AP839" s="319">
        <f t="shared" si="901"/>
        <v>0</v>
      </c>
      <c r="AQ839" s="173">
        <f t="shared" si="922"/>
        <v>0</v>
      </c>
      <c r="AR839" s="309">
        <f t="shared" si="902"/>
        <v>0</v>
      </c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 s="7"/>
      <c r="BH839" s="7"/>
      <c r="BI839" s="7"/>
      <c r="BJ839" s="7"/>
      <c r="BK839" s="7"/>
      <c r="BL839" s="7"/>
      <c r="BN839" s="74"/>
    </row>
    <row r="840" spans="1:66" s="16" customFormat="1" ht="12" customHeight="1" x14ac:dyDescent="0.25">
      <c r="A840" s="122">
        <v>23200061</v>
      </c>
      <c r="B840" s="87" t="str">
        <f t="shared" si="927"/>
        <v>23200061</v>
      </c>
      <c r="C840" s="74" t="s">
        <v>87</v>
      </c>
      <c r="D840" s="89" t="s">
        <v>1277</v>
      </c>
      <c r="E840" s="89"/>
      <c r="F840" s="74"/>
      <c r="G840" s="89"/>
      <c r="H840" s="75">
        <v>-4045727.48</v>
      </c>
      <c r="I840" s="75">
        <v>-4755669.9400000004</v>
      </c>
      <c r="J840" s="75">
        <v>-6841915.5999999996</v>
      </c>
      <c r="K840" s="75">
        <v>-8487897.3200000003</v>
      </c>
      <c r="L840" s="75">
        <v>-16681359.93</v>
      </c>
      <c r="M840" s="75">
        <v>-14516884.74</v>
      </c>
      <c r="N840" s="75">
        <v>-19074207.82</v>
      </c>
      <c r="O840" s="75">
        <v>-17309150.050000001</v>
      </c>
      <c r="P840" s="75">
        <v>-24262004.34</v>
      </c>
      <c r="Q840" s="75">
        <v>-15358144.939999999</v>
      </c>
      <c r="R840" s="75">
        <v>-7616562.5099999998</v>
      </c>
      <c r="S840" s="75">
        <v>-4800695.6500000004</v>
      </c>
      <c r="T840" s="75">
        <v>-17953047.440000001</v>
      </c>
      <c r="U840" s="75"/>
      <c r="V840" s="75">
        <f t="shared" si="923"/>
        <v>-12558656.691666668</v>
      </c>
      <c r="W840" s="81"/>
      <c r="X840" s="81"/>
      <c r="Y840" s="92">
        <f t="shared" si="928"/>
        <v>0</v>
      </c>
      <c r="Z840" s="319">
        <f t="shared" si="928"/>
        <v>-17953047.440000001</v>
      </c>
      <c r="AA840" s="319">
        <f t="shared" si="928"/>
        <v>0</v>
      </c>
      <c r="AB840" s="320">
        <f t="shared" si="896"/>
        <v>0</v>
      </c>
      <c r="AC840" s="309">
        <f t="shared" si="897"/>
        <v>0</v>
      </c>
      <c r="AD840" s="319">
        <f t="shared" si="909"/>
        <v>0</v>
      </c>
      <c r="AE840" s="326">
        <f t="shared" si="903"/>
        <v>0</v>
      </c>
      <c r="AF840" s="320">
        <f t="shared" si="904"/>
        <v>0</v>
      </c>
      <c r="AG840" s="173">
        <f t="shared" si="924"/>
        <v>0</v>
      </c>
      <c r="AH840" s="309">
        <f t="shared" si="898"/>
        <v>0</v>
      </c>
      <c r="AI840" s="318">
        <f t="shared" si="926"/>
        <v>0</v>
      </c>
      <c r="AJ840" s="319">
        <f t="shared" si="926"/>
        <v>-12558656.691666668</v>
      </c>
      <c r="AK840" s="319">
        <f t="shared" si="926"/>
        <v>0</v>
      </c>
      <c r="AL840" s="320">
        <f t="shared" si="899"/>
        <v>0</v>
      </c>
      <c r="AM840" s="309">
        <f t="shared" si="900"/>
        <v>0</v>
      </c>
      <c r="AN840" s="319">
        <f t="shared" si="907"/>
        <v>0</v>
      </c>
      <c r="AO840" s="319">
        <f t="shared" si="908"/>
        <v>0</v>
      </c>
      <c r="AP840" s="319">
        <f t="shared" si="901"/>
        <v>0</v>
      </c>
      <c r="AQ840" s="173">
        <f t="shared" si="922"/>
        <v>0</v>
      </c>
      <c r="AR840" s="309">
        <f t="shared" si="902"/>
        <v>0</v>
      </c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 s="7"/>
      <c r="BH840" s="7"/>
      <c r="BI840" s="7"/>
      <c r="BJ840" s="7"/>
      <c r="BK840" s="7"/>
      <c r="BL840" s="7"/>
      <c r="BN840" s="74"/>
    </row>
    <row r="841" spans="1:66" s="16" customFormat="1" ht="12" customHeight="1" x14ac:dyDescent="0.25">
      <c r="A841" s="122">
        <v>23200063</v>
      </c>
      <c r="B841" s="87" t="str">
        <f t="shared" si="927"/>
        <v>23200063</v>
      </c>
      <c r="C841" s="74" t="s">
        <v>597</v>
      </c>
      <c r="D841" s="89" t="s">
        <v>1277</v>
      </c>
      <c r="E841" s="89"/>
      <c r="F841" s="74"/>
      <c r="G841" s="89"/>
      <c r="H841" s="75">
        <v>-3464925.03</v>
      </c>
      <c r="I841" s="75">
        <v>0</v>
      </c>
      <c r="J841" s="75">
        <v>0</v>
      </c>
      <c r="K841" s="75">
        <v>0</v>
      </c>
      <c r="L841" s="75">
        <v>0</v>
      </c>
      <c r="M841" s="75">
        <v>-3619081.05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-3601001.65</v>
      </c>
      <c r="U841" s="75"/>
      <c r="V841" s="75">
        <f t="shared" si="923"/>
        <v>-596003.6991666666</v>
      </c>
      <c r="W841" s="81"/>
      <c r="X841" s="80"/>
      <c r="Y841" s="92">
        <f t="shared" si="928"/>
        <v>0</v>
      </c>
      <c r="Z841" s="319">
        <f t="shared" si="928"/>
        <v>-3601001.65</v>
      </c>
      <c r="AA841" s="319">
        <f t="shared" si="928"/>
        <v>0</v>
      </c>
      <c r="AB841" s="320">
        <f t="shared" si="896"/>
        <v>0</v>
      </c>
      <c r="AC841" s="309">
        <f t="shared" si="897"/>
        <v>0</v>
      </c>
      <c r="AD841" s="319">
        <f t="shared" si="909"/>
        <v>0</v>
      </c>
      <c r="AE841" s="326">
        <f t="shared" si="903"/>
        <v>0</v>
      </c>
      <c r="AF841" s="320">
        <f t="shared" si="904"/>
        <v>0</v>
      </c>
      <c r="AG841" s="173">
        <f t="shared" si="924"/>
        <v>0</v>
      </c>
      <c r="AH841" s="309">
        <f t="shared" si="898"/>
        <v>0</v>
      </c>
      <c r="AI841" s="318">
        <f t="shared" si="926"/>
        <v>0</v>
      </c>
      <c r="AJ841" s="319">
        <f t="shared" si="926"/>
        <v>-596003.6991666666</v>
      </c>
      <c r="AK841" s="319">
        <f t="shared" si="926"/>
        <v>0</v>
      </c>
      <c r="AL841" s="320">
        <f t="shared" si="899"/>
        <v>0</v>
      </c>
      <c r="AM841" s="309">
        <f t="shared" si="900"/>
        <v>0</v>
      </c>
      <c r="AN841" s="319">
        <f t="shared" si="907"/>
        <v>0</v>
      </c>
      <c r="AO841" s="319">
        <f t="shared" si="908"/>
        <v>0</v>
      </c>
      <c r="AP841" s="319">
        <f t="shared" si="901"/>
        <v>0</v>
      </c>
      <c r="AQ841" s="173">
        <f t="shared" si="922"/>
        <v>0</v>
      </c>
      <c r="AR841" s="309">
        <f t="shared" si="902"/>
        <v>0</v>
      </c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 s="7"/>
      <c r="BH841" s="7"/>
      <c r="BI841" s="7"/>
      <c r="BJ841" s="7"/>
      <c r="BK841" s="7"/>
      <c r="BL841" s="7"/>
      <c r="BN841" s="74"/>
    </row>
    <row r="842" spans="1:66" s="16" customFormat="1" ht="12" customHeight="1" x14ac:dyDescent="0.25">
      <c r="A842" s="122">
        <v>23200071</v>
      </c>
      <c r="B842" s="87" t="str">
        <f t="shared" si="927"/>
        <v>23200071</v>
      </c>
      <c r="C842" s="74" t="s">
        <v>499</v>
      </c>
      <c r="D842" s="89" t="s">
        <v>1277</v>
      </c>
      <c r="E842" s="89"/>
      <c r="F842" s="74"/>
      <c r="G842" s="89"/>
      <c r="H842" s="75">
        <v>-2936664.16</v>
      </c>
      <c r="I842" s="75">
        <v>-1897440.91</v>
      </c>
      <c r="J842" s="75">
        <v>-581309.57999999996</v>
      </c>
      <c r="K842" s="75">
        <v>-713592.36</v>
      </c>
      <c r="L842" s="75">
        <v>-1324768.3700000001</v>
      </c>
      <c r="M842" s="75">
        <v>-1541692.69</v>
      </c>
      <c r="N842" s="75">
        <v>-1531004.25</v>
      </c>
      <c r="O842" s="75">
        <v>-1474444.37</v>
      </c>
      <c r="P842" s="75">
        <v>-948092.38</v>
      </c>
      <c r="Q842" s="75">
        <v>-816325.06</v>
      </c>
      <c r="R842" s="75">
        <v>-1347756.97</v>
      </c>
      <c r="S842" s="75">
        <v>-2406330.6</v>
      </c>
      <c r="T842" s="75">
        <v>-2165566.79</v>
      </c>
      <c r="U842" s="75"/>
      <c r="V842" s="75">
        <f t="shared" si="923"/>
        <v>-1427822.7512500004</v>
      </c>
      <c r="W842" s="81"/>
      <c r="X842" s="81"/>
      <c r="Y842" s="92">
        <f t="shared" si="928"/>
        <v>0</v>
      </c>
      <c r="Z842" s="319">
        <f t="shared" si="928"/>
        <v>-2165566.79</v>
      </c>
      <c r="AA842" s="319">
        <f t="shared" si="928"/>
        <v>0</v>
      </c>
      <c r="AB842" s="320">
        <f t="shared" si="896"/>
        <v>0</v>
      </c>
      <c r="AC842" s="309">
        <f t="shared" si="897"/>
        <v>0</v>
      </c>
      <c r="AD842" s="319">
        <f t="shared" si="909"/>
        <v>0</v>
      </c>
      <c r="AE842" s="326">
        <f t="shared" si="903"/>
        <v>0</v>
      </c>
      <c r="AF842" s="320">
        <f t="shared" si="904"/>
        <v>0</v>
      </c>
      <c r="AG842" s="173">
        <f t="shared" si="924"/>
        <v>0</v>
      </c>
      <c r="AH842" s="309">
        <f t="shared" si="898"/>
        <v>0</v>
      </c>
      <c r="AI842" s="318">
        <f t="shared" si="926"/>
        <v>0</v>
      </c>
      <c r="AJ842" s="319">
        <f t="shared" si="926"/>
        <v>-1427822.7512500004</v>
      </c>
      <c r="AK842" s="319">
        <f t="shared" si="926"/>
        <v>0</v>
      </c>
      <c r="AL842" s="320">
        <f t="shared" si="899"/>
        <v>0</v>
      </c>
      <c r="AM842" s="309">
        <f t="shared" si="900"/>
        <v>0</v>
      </c>
      <c r="AN842" s="319">
        <f t="shared" si="907"/>
        <v>0</v>
      </c>
      <c r="AO842" s="319">
        <f t="shared" si="908"/>
        <v>0</v>
      </c>
      <c r="AP842" s="319">
        <f t="shared" si="901"/>
        <v>0</v>
      </c>
      <c r="AQ842" s="173">
        <f t="shared" si="922"/>
        <v>0</v>
      </c>
      <c r="AR842" s="309">
        <f t="shared" si="902"/>
        <v>0</v>
      </c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 s="7"/>
      <c r="BH842" s="7"/>
      <c r="BI842" s="7"/>
      <c r="BJ842" s="7"/>
      <c r="BK842" s="7"/>
      <c r="BL842" s="7"/>
      <c r="BN842" s="74"/>
    </row>
    <row r="843" spans="1:66" s="16" customFormat="1" ht="12" customHeight="1" x14ac:dyDescent="0.25">
      <c r="A843" s="122">
        <v>23200081</v>
      </c>
      <c r="B843" s="87" t="str">
        <f t="shared" si="927"/>
        <v>23200081</v>
      </c>
      <c r="C843" s="74" t="s">
        <v>500</v>
      </c>
      <c r="D843" s="89" t="s">
        <v>1277</v>
      </c>
      <c r="E843" s="89"/>
      <c r="F843" s="74"/>
      <c r="G843" s="89"/>
      <c r="H843" s="75">
        <v>-4292044.8899999997</v>
      </c>
      <c r="I843" s="75">
        <v>-4741790.0199999996</v>
      </c>
      <c r="J843" s="75">
        <v>-5110663.29</v>
      </c>
      <c r="K843" s="75">
        <v>-5269583.2</v>
      </c>
      <c r="L843" s="75">
        <v>-5003568.55</v>
      </c>
      <c r="M843" s="75">
        <v>-4945980.32</v>
      </c>
      <c r="N843" s="75">
        <v>-5224853.8899999997</v>
      </c>
      <c r="O843" s="75">
        <v>-5560419.6399999997</v>
      </c>
      <c r="P843" s="75">
        <v>-5351767.22</v>
      </c>
      <c r="Q843" s="75">
        <v>-5742845.1699999999</v>
      </c>
      <c r="R843" s="75">
        <v>-5345359.41</v>
      </c>
      <c r="S843" s="75">
        <v>-5206198.84</v>
      </c>
      <c r="T843" s="75">
        <v>-5402521.2599999998</v>
      </c>
      <c r="U843" s="75"/>
      <c r="V843" s="75">
        <f t="shared" si="923"/>
        <v>-5195859.385416667</v>
      </c>
      <c r="W843" s="81"/>
      <c r="X843" s="81"/>
      <c r="Y843" s="92">
        <f t="shared" si="928"/>
        <v>0</v>
      </c>
      <c r="Z843" s="319">
        <f t="shared" si="928"/>
        <v>-5402521.2599999998</v>
      </c>
      <c r="AA843" s="319">
        <f t="shared" si="928"/>
        <v>0</v>
      </c>
      <c r="AB843" s="320">
        <f t="shared" si="896"/>
        <v>0</v>
      </c>
      <c r="AC843" s="309">
        <f t="shared" si="897"/>
        <v>0</v>
      </c>
      <c r="AD843" s="319">
        <f t="shared" si="909"/>
        <v>0</v>
      </c>
      <c r="AE843" s="326">
        <f t="shared" si="903"/>
        <v>0</v>
      </c>
      <c r="AF843" s="320">
        <f t="shared" si="904"/>
        <v>0</v>
      </c>
      <c r="AG843" s="173">
        <f t="shared" si="924"/>
        <v>0</v>
      </c>
      <c r="AH843" s="309">
        <f t="shared" si="898"/>
        <v>0</v>
      </c>
      <c r="AI843" s="318">
        <f t="shared" si="926"/>
        <v>0</v>
      </c>
      <c r="AJ843" s="319">
        <f t="shared" si="926"/>
        <v>-5195859.385416667</v>
      </c>
      <c r="AK843" s="319">
        <f t="shared" si="926"/>
        <v>0</v>
      </c>
      <c r="AL843" s="320">
        <f t="shared" si="899"/>
        <v>0</v>
      </c>
      <c r="AM843" s="309">
        <f t="shared" si="900"/>
        <v>0</v>
      </c>
      <c r="AN843" s="319">
        <f t="shared" si="907"/>
        <v>0</v>
      </c>
      <c r="AO843" s="319">
        <f t="shared" si="908"/>
        <v>0</v>
      </c>
      <c r="AP843" s="319">
        <f t="shared" si="901"/>
        <v>0</v>
      </c>
      <c r="AQ843" s="173">
        <f t="shared" si="922"/>
        <v>0</v>
      </c>
      <c r="AR843" s="309">
        <f t="shared" si="902"/>
        <v>0</v>
      </c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 s="7"/>
      <c r="BH843" s="7"/>
      <c r="BI843" s="7"/>
      <c r="BJ843" s="7"/>
      <c r="BK843" s="7"/>
      <c r="BL843" s="7"/>
      <c r="BN843" s="74"/>
    </row>
    <row r="844" spans="1:66" s="16" customFormat="1" ht="12" customHeight="1" x14ac:dyDescent="0.25">
      <c r="A844" s="122">
        <v>23200101</v>
      </c>
      <c r="B844" s="87" t="str">
        <f t="shared" si="927"/>
        <v>23200101</v>
      </c>
      <c r="C844" s="74" t="s">
        <v>221</v>
      </c>
      <c r="D844" s="89" t="s">
        <v>1277</v>
      </c>
      <c r="E844" s="89"/>
      <c r="F844" s="74"/>
      <c r="G844" s="89"/>
      <c r="H844" s="75">
        <v>-40660</v>
      </c>
      <c r="I844" s="75">
        <v>0</v>
      </c>
      <c r="J844" s="75">
        <v>-6510916.75</v>
      </c>
      <c r="K844" s="75">
        <v>0</v>
      </c>
      <c r="L844" s="75">
        <v>-1167743.5</v>
      </c>
      <c r="M844" s="75">
        <v>-129598.48</v>
      </c>
      <c r="N844" s="75">
        <v>-509868</v>
      </c>
      <c r="O844" s="75">
        <v>-884324</v>
      </c>
      <c r="P844" s="75">
        <v>-538295.69999999995</v>
      </c>
      <c r="Q844" s="75">
        <v>649895.36</v>
      </c>
      <c r="R844" s="75">
        <v>-0.83</v>
      </c>
      <c r="S844" s="75">
        <v>-195232</v>
      </c>
      <c r="T844" s="75">
        <v>-192562.25</v>
      </c>
      <c r="U844" s="75"/>
      <c r="V844" s="75">
        <f t="shared" si="923"/>
        <v>-783557.91875000007</v>
      </c>
      <c r="W844" s="81"/>
      <c r="X844" s="80"/>
      <c r="Y844" s="92">
        <f t="shared" si="928"/>
        <v>0</v>
      </c>
      <c r="Z844" s="319">
        <f t="shared" si="928"/>
        <v>-192562.25</v>
      </c>
      <c r="AA844" s="319">
        <f t="shared" si="928"/>
        <v>0</v>
      </c>
      <c r="AB844" s="320">
        <f t="shared" si="896"/>
        <v>0</v>
      </c>
      <c r="AC844" s="309">
        <f t="shared" si="897"/>
        <v>0</v>
      </c>
      <c r="AD844" s="319">
        <f t="shared" si="909"/>
        <v>0</v>
      </c>
      <c r="AE844" s="326">
        <f t="shared" si="903"/>
        <v>0</v>
      </c>
      <c r="AF844" s="320">
        <f t="shared" si="904"/>
        <v>0</v>
      </c>
      <c r="AG844" s="173">
        <f t="shared" si="924"/>
        <v>0</v>
      </c>
      <c r="AH844" s="309">
        <f t="shared" si="898"/>
        <v>0</v>
      </c>
      <c r="AI844" s="318">
        <f t="shared" si="926"/>
        <v>0</v>
      </c>
      <c r="AJ844" s="319">
        <f t="shared" si="926"/>
        <v>-783557.91875000007</v>
      </c>
      <c r="AK844" s="319">
        <f t="shared" si="926"/>
        <v>0</v>
      </c>
      <c r="AL844" s="320">
        <f t="shared" si="899"/>
        <v>0</v>
      </c>
      <c r="AM844" s="309">
        <f t="shared" si="900"/>
        <v>0</v>
      </c>
      <c r="AN844" s="319">
        <f t="shared" si="907"/>
        <v>0</v>
      </c>
      <c r="AO844" s="319">
        <f t="shared" si="908"/>
        <v>0</v>
      </c>
      <c r="AP844" s="319">
        <f t="shared" si="901"/>
        <v>0</v>
      </c>
      <c r="AQ844" s="173">
        <f t="shared" si="922"/>
        <v>0</v>
      </c>
      <c r="AR844" s="309">
        <f t="shared" si="902"/>
        <v>0</v>
      </c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 s="7"/>
      <c r="BH844" s="7"/>
      <c r="BI844" s="7"/>
      <c r="BJ844" s="7"/>
      <c r="BK844" s="7"/>
      <c r="BL844" s="7"/>
      <c r="BN844" s="74"/>
    </row>
    <row r="845" spans="1:66" s="16" customFormat="1" ht="12" customHeight="1" x14ac:dyDescent="0.25">
      <c r="A845" s="122">
        <v>23200103</v>
      </c>
      <c r="B845" s="87" t="str">
        <f t="shared" si="927"/>
        <v>23200103</v>
      </c>
      <c r="C845" s="74" t="s">
        <v>44</v>
      </c>
      <c r="D845" s="89" t="s">
        <v>1277</v>
      </c>
      <c r="E845" s="89"/>
      <c r="F845" s="74"/>
      <c r="G845" s="89"/>
      <c r="H845" s="75">
        <v>-115072.85</v>
      </c>
      <c r="I845" s="75">
        <v>-113882.72</v>
      </c>
      <c r="J845" s="75">
        <v>-112640.54</v>
      </c>
      <c r="K845" s="75">
        <v>-115229.47</v>
      </c>
      <c r="L845" s="75">
        <v>-132406.23000000001</v>
      </c>
      <c r="M845" s="75">
        <v>-116902.28</v>
      </c>
      <c r="N845" s="75">
        <v>-136791.73000000001</v>
      </c>
      <c r="O845" s="75">
        <v>-127477.09</v>
      </c>
      <c r="P845" s="75">
        <v>-242626.27</v>
      </c>
      <c r="Q845" s="75">
        <v>-118308.37</v>
      </c>
      <c r="R845" s="75">
        <v>-117434.59</v>
      </c>
      <c r="S845" s="75">
        <v>-98679.8</v>
      </c>
      <c r="T845" s="75">
        <v>-105813.25</v>
      </c>
      <c r="U845" s="75"/>
      <c r="V845" s="75">
        <f t="shared" si="923"/>
        <v>-128568.51166666666</v>
      </c>
      <c r="W845" s="81"/>
      <c r="X845" s="80"/>
      <c r="Y845" s="92">
        <f t="shared" si="928"/>
        <v>0</v>
      </c>
      <c r="Z845" s="319">
        <f t="shared" si="928"/>
        <v>-105813.25</v>
      </c>
      <c r="AA845" s="319">
        <f t="shared" si="928"/>
        <v>0</v>
      </c>
      <c r="AB845" s="320">
        <f t="shared" si="896"/>
        <v>0</v>
      </c>
      <c r="AC845" s="309">
        <f t="shared" si="897"/>
        <v>0</v>
      </c>
      <c r="AD845" s="319">
        <f t="shared" si="909"/>
        <v>0</v>
      </c>
      <c r="AE845" s="326">
        <f t="shared" si="903"/>
        <v>0</v>
      </c>
      <c r="AF845" s="320">
        <f t="shared" si="904"/>
        <v>0</v>
      </c>
      <c r="AG845" s="173">
        <f t="shared" si="924"/>
        <v>0</v>
      </c>
      <c r="AH845" s="309">
        <f t="shared" si="898"/>
        <v>0</v>
      </c>
      <c r="AI845" s="318">
        <f t="shared" si="926"/>
        <v>0</v>
      </c>
      <c r="AJ845" s="319">
        <f t="shared" si="926"/>
        <v>-128568.51166666666</v>
      </c>
      <c r="AK845" s="319">
        <f t="shared" si="926"/>
        <v>0</v>
      </c>
      <c r="AL845" s="320">
        <f t="shared" si="899"/>
        <v>0</v>
      </c>
      <c r="AM845" s="309">
        <f t="shared" si="900"/>
        <v>0</v>
      </c>
      <c r="AN845" s="319">
        <f t="shared" si="907"/>
        <v>0</v>
      </c>
      <c r="AO845" s="319">
        <f t="shared" si="908"/>
        <v>0</v>
      </c>
      <c r="AP845" s="319">
        <f t="shared" si="901"/>
        <v>0</v>
      </c>
      <c r="AQ845" s="173">
        <f t="shared" si="922"/>
        <v>0</v>
      </c>
      <c r="AR845" s="309">
        <f t="shared" si="902"/>
        <v>0</v>
      </c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 s="7"/>
      <c r="BH845" s="7"/>
      <c r="BI845" s="7"/>
      <c r="BJ845" s="7"/>
      <c r="BK845" s="7"/>
      <c r="BL845" s="7"/>
      <c r="BN845" s="74"/>
    </row>
    <row r="846" spans="1:66" s="16" customFormat="1" ht="12" customHeight="1" x14ac:dyDescent="0.25">
      <c r="A846" s="122">
        <v>23200111</v>
      </c>
      <c r="B846" s="87" t="str">
        <f t="shared" si="927"/>
        <v>23200111</v>
      </c>
      <c r="C846" s="74" t="s">
        <v>501</v>
      </c>
      <c r="D846" s="89" t="s">
        <v>1277</v>
      </c>
      <c r="E846" s="89"/>
      <c r="F846" s="74"/>
      <c r="G846" s="89"/>
      <c r="H846" s="75">
        <v>-260404.73</v>
      </c>
      <c r="I846" s="75">
        <v>-198678.43</v>
      </c>
      <c r="J846" s="75">
        <v>-228961.26</v>
      </c>
      <c r="K846" s="75">
        <v>-238222.02</v>
      </c>
      <c r="L846" s="75">
        <v>-392561.75</v>
      </c>
      <c r="M846" s="75">
        <v>-235396.29</v>
      </c>
      <c r="N846" s="75">
        <v>-278915.25</v>
      </c>
      <c r="O846" s="75">
        <v>-247856.52</v>
      </c>
      <c r="P846" s="75">
        <v>-206353.5</v>
      </c>
      <c r="Q846" s="75">
        <v>-687515.74</v>
      </c>
      <c r="R846" s="75">
        <v>-543336.30000000005</v>
      </c>
      <c r="S846" s="75">
        <v>-668205.38</v>
      </c>
      <c r="T846" s="75">
        <v>-110983.49</v>
      </c>
      <c r="U846" s="75"/>
      <c r="V846" s="75">
        <f t="shared" si="923"/>
        <v>-342641.37916666659</v>
      </c>
      <c r="W846" s="81"/>
      <c r="X846" s="81"/>
      <c r="Y846" s="92">
        <f t="shared" si="928"/>
        <v>0</v>
      </c>
      <c r="Z846" s="319">
        <f t="shared" si="928"/>
        <v>-110983.49</v>
      </c>
      <c r="AA846" s="319">
        <f t="shared" si="928"/>
        <v>0</v>
      </c>
      <c r="AB846" s="320">
        <f t="shared" si="896"/>
        <v>0</v>
      </c>
      <c r="AC846" s="309">
        <f t="shared" si="897"/>
        <v>0</v>
      </c>
      <c r="AD846" s="319">
        <f t="shared" si="909"/>
        <v>0</v>
      </c>
      <c r="AE846" s="326">
        <f t="shared" si="903"/>
        <v>0</v>
      </c>
      <c r="AF846" s="320">
        <f t="shared" si="904"/>
        <v>0</v>
      </c>
      <c r="AG846" s="173">
        <f t="shared" si="924"/>
        <v>0</v>
      </c>
      <c r="AH846" s="309">
        <f t="shared" si="898"/>
        <v>0</v>
      </c>
      <c r="AI846" s="318">
        <f t="shared" si="926"/>
        <v>0</v>
      </c>
      <c r="AJ846" s="319">
        <f t="shared" si="926"/>
        <v>-342641.37916666659</v>
      </c>
      <c r="AK846" s="319">
        <f t="shared" si="926"/>
        <v>0</v>
      </c>
      <c r="AL846" s="320">
        <f t="shared" si="899"/>
        <v>0</v>
      </c>
      <c r="AM846" s="309">
        <f t="shared" si="900"/>
        <v>0</v>
      </c>
      <c r="AN846" s="319">
        <f t="shared" si="907"/>
        <v>0</v>
      </c>
      <c r="AO846" s="319">
        <f t="shared" si="908"/>
        <v>0</v>
      </c>
      <c r="AP846" s="319">
        <f t="shared" si="901"/>
        <v>0</v>
      </c>
      <c r="AQ846" s="173">
        <f t="shared" si="922"/>
        <v>0</v>
      </c>
      <c r="AR846" s="309">
        <f t="shared" si="902"/>
        <v>0</v>
      </c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 s="7"/>
      <c r="BH846" s="7"/>
      <c r="BI846" s="7"/>
      <c r="BJ846" s="7"/>
      <c r="BK846" s="7"/>
      <c r="BL846" s="7"/>
      <c r="BN846" s="74"/>
    </row>
    <row r="847" spans="1:66" s="16" customFormat="1" ht="12" customHeight="1" x14ac:dyDescent="0.25">
      <c r="A847" s="122">
        <v>23200121</v>
      </c>
      <c r="B847" s="87" t="str">
        <f t="shared" si="927"/>
        <v>23200121</v>
      </c>
      <c r="C847" s="74" t="s">
        <v>432</v>
      </c>
      <c r="D847" s="89" t="s">
        <v>1277</v>
      </c>
      <c r="E847" s="89"/>
      <c r="F847" s="74"/>
      <c r="G847" s="89"/>
      <c r="H847" s="75">
        <v>-205979.7</v>
      </c>
      <c r="I847" s="75">
        <v>-205979.7</v>
      </c>
      <c r="J847" s="75">
        <v>-205979.7</v>
      </c>
      <c r="K847" s="75">
        <v>-252600.31</v>
      </c>
      <c r="L847" s="75">
        <v>-252600.31</v>
      </c>
      <c r="M847" s="75">
        <v>-252600.31</v>
      </c>
      <c r="N847" s="75">
        <v>-339187.11</v>
      </c>
      <c r="O847" s="75">
        <v>-339187.11</v>
      </c>
      <c r="P847" s="75">
        <v>-107167.2</v>
      </c>
      <c r="Q847" s="75">
        <v>-123407.52</v>
      </c>
      <c r="R847" s="75">
        <v>-123407.52</v>
      </c>
      <c r="S847" s="75">
        <v>-123407.52</v>
      </c>
      <c r="T847" s="75">
        <v>-123407.52</v>
      </c>
      <c r="U847" s="75"/>
      <c r="V847" s="75">
        <f t="shared" si="923"/>
        <v>-207518.15999999995</v>
      </c>
      <c r="W847" s="81"/>
      <c r="X847" s="81"/>
      <c r="Y847" s="92">
        <f t="shared" si="928"/>
        <v>0</v>
      </c>
      <c r="Z847" s="319">
        <f t="shared" si="928"/>
        <v>-123407.52</v>
      </c>
      <c r="AA847" s="319">
        <f t="shared" si="928"/>
        <v>0</v>
      </c>
      <c r="AB847" s="320">
        <f t="shared" si="896"/>
        <v>0</v>
      </c>
      <c r="AC847" s="309">
        <f t="shared" si="897"/>
        <v>0</v>
      </c>
      <c r="AD847" s="319">
        <f t="shared" si="909"/>
        <v>0</v>
      </c>
      <c r="AE847" s="326">
        <f t="shared" si="903"/>
        <v>0</v>
      </c>
      <c r="AF847" s="320">
        <f t="shared" si="904"/>
        <v>0</v>
      </c>
      <c r="AG847" s="173">
        <f t="shared" si="924"/>
        <v>0</v>
      </c>
      <c r="AH847" s="309">
        <f t="shared" si="898"/>
        <v>0</v>
      </c>
      <c r="AI847" s="318">
        <f t="shared" ref="AI847:AK864" si="929">IF($D847=AI$5,$V847,0)</f>
        <v>0</v>
      </c>
      <c r="AJ847" s="319">
        <f t="shared" si="929"/>
        <v>-207518.15999999995</v>
      </c>
      <c r="AK847" s="319">
        <f t="shared" si="929"/>
        <v>0</v>
      </c>
      <c r="AL847" s="320">
        <f t="shared" si="899"/>
        <v>0</v>
      </c>
      <c r="AM847" s="309">
        <f t="shared" si="900"/>
        <v>0</v>
      </c>
      <c r="AN847" s="319">
        <f t="shared" si="907"/>
        <v>0</v>
      </c>
      <c r="AO847" s="319">
        <f t="shared" si="908"/>
        <v>0</v>
      </c>
      <c r="AP847" s="319">
        <f t="shared" si="901"/>
        <v>0</v>
      </c>
      <c r="AQ847" s="173">
        <f t="shared" si="922"/>
        <v>0</v>
      </c>
      <c r="AR847" s="309">
        <f t="shared" si="902"/>
        <v>0</v>
      </c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 s="7"/>
      <c r="BH847" s="7"/>
      <c r="BI847" s="7"/>
      <c r="BJ847" s="7"/>
      <c r="BK847" s="7"/>
      <c r="BL847" s="7"/>
      <c r="BN847" s="74"/>
    </row>
    <row r="848" spans="1:66" s="16" customFormat="1" ht="12" customHeight="1" x14ac:dyDescent="0.25">
      <c r="A848" s="122">
        <v>23200153</v>
      </c>
      <c r="B848" s="87" t="str">
        <f t="shared" si="927"/>
        <v>23200153</v>
      </c>
      <c r="C848" s="74" t="s">
        <v>454</v>
      </c>
      <c r="D848" s="89" t="s">
        <v>1277</v>
      </c>
      <c r="E848" s="89"/>
      <c r="F848" s="74"/>
      <c r="G848" s="89"/>
      <c r="H848" s="75">
        <v>-6459.52</v>
      </c>
      <c r="I848" s="75">
        <v>0</v>
      </c>
      <c r="J848" s="75">
        <v>0</v>
      </c>
      <c r="K848" s="75">
        <v>0</v>
      </c>
      <c r="L848" s="75">
        <v>0</v>
      </c>
      <c r="M848" s="75">
        <v>-6366.08</v>
      </c>
      <c r="N848" s="75">
        <v>0</v>
      </c>
      <c r="O848" s="75">
        <v>0</v>
      </c>
      <c r="P848" s="75">
        <v>0</v>
      </c>
      <c r="Q848" s="75">
        <v>0</v>
      </c>
      <c r="R848" s="75">
        <v>0</v>
      </c>
      <c r="S848" s="75">
        <v>0</v>
      </c>
      <c r="T848" s="75">
        <v>-7030.96</v>
      </c>
      <c r="U848" s="75"/>
      <c r="V848" s="75">
        <f t="shared" si="923"/>
        <v>-1092.6099999999999</v>
      </c>
      <c r="W848" s="77"/>
      <c r="X848" s="76"/>
      <c r="Y848" s="92">
        <f t="shared" si="928"/>
        <v>0</v>
      </c>
      <c r="Z848" s="319">
        <f t="shared" si="928"/>
        <v>-7030.96</v>
      </c>
      <c r="AA848" s="319">
        <f t="shared" si="928"/>
        <v>0</v>
      </c>
      <c r="AB848" s="320">
        <f t="shared" si="896"/>
        <v>0</v>
      </c>
      <c r="AC848" s="309">
        <f t="shared" si="897"/>
        <v>0</v>
      </c>
      <c r="AD848" s="319">
        <f t="shared" si="909"/>
        <v>0</v>
      </c>
      <c r="AE848" s="326">
        <f t="shared" si="903"/>
        <v>0</v>
      </c>
      <c r="AF848" s="320">
        <f t="shared" si="904"/>
        <v>0</v>
      </c>
      <c r="AG848" s="173">
        <f t="shared" si="924"/>
        <v>0</v>
      </c>
      <c r="AH848" s="309">
        <f t="shared" si="898"/>
        <v>0</v>
      </c>
      <c r="AI848" s="318">
        <f t="shared" si="929"/>
        <v>0</v>
      </c>
      <c r="AJ848" s="319">
        <f t="shared" si="929"/>
        <v>-1092.6099999999999</v>
      </c>
      <c r="AK848" s="319">
        <f t="shared" si="929"/>
        <v>0</v>
      </c>
      <c r="AL848" s="320">
        <f t="shared" si="899"/>
        <v>0</v>
      </c>
      <c r="AM848" s="309">
        <f t="shared" si="900"/>
        <v>0</v>
      </c>
      <c r="AN848" s="319">
        <f t="shared" si="907"/>
        <v>0</v>
      </c>
      <c r="AO848" s="319">
        <f t="shared" si="908"/>
        <v>0</v>
      </c>
      <c r="AP848" s="319">
        <f t="shared" si="901"/>
        <v>0</v>
      </c>
      <c r="AQ848" s="173">
        <f t="shared" si="922"/>
        <v>0</v>
      </c>
      <c r="AR848" s="309">
        <f t="shared" si="902"/>
        <v>0</v>
      </c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 s="7"/>
      <c r="BH848" s="7"/>
      <c r="BI848" s="7"/>
      <c r="BJ848" s="7"/>
      <c r="BK848" s="7"/>
      <c r="BL848" s="7"/>
      <c r="BN848" s="74"/>
    </row>
    <row r="849" spans="1:66" s="16" customFormat="1" ht="12" customHeight="1" x14ac:dyDescent="0.25">
      <c r="A849" s="183">
        <v>23200171</v>
      </c>
      <c r="B849" s="184" t="str">
        <f t="shared" si="927"/>
        <v>23200171</v>
      </c>
      <c r="C849" s="178" t="s">
        <v>1137</v>
      </c>
      <c r="D849" s="179" t="s">
        <v>1277</v>
      </c>
      <c r="E849" s="179"/>
      <c r="F849" s="185">
        <v>43525</v>
      </c>
      <c r="G849" s="179"/>
      <c r="H849" s="181">
        <v>-513132.39</v>
      </c>
      <c r="I849" s="181">
        <v>-491180</v>
      </c>
      <c r="J849" s="181">
        <v>-389510.07</v>
      </c>
      <c r="K849" s="181">
        <v>-276758.42</v>
      </c>
      <c r="L849" s="181">
        <v>-202654.14</v>
      </c>
      <c r="M849" s="181">
        <v>-119903.75</v>
      </c>
      <c r="N849" s="181">
        <v>-37140.370000000003</v>
      </c>
      <c r="O849" s="181">
        <v>-4902.7299999999996</v>
      </c>
      <c r="P849" s="181">
        <v>-64203.07</v>
      </c>
      <c r="Q849" s="181">
        <v>-218570.27</v>
      </c>
      <c r="R849" s="181">
        <v>-392075.86</v>
      </c>
      <c r="S849" s="181">
        <v>-472701.51</v>
      </c>
      <c r="T849" s="181">
        <v>-488382.62</v>
      </c>
      <c r="U849" s="181"/>
      <c r="V849" s="181">
        <f t="shared" si="923"/>
        <v>-264196.47458333336</v>
      </c>
      <c r="W849" s="269"/>
      <c r="X849" s="420"/>
      <c r="Y849" s="409">
        <f t="shared" si="928"/>
        <v>0</v>
      </c>
      <c r="Z849" s="410">
        <f t="shared" si="928"/>
        <v>-488382.62</v>
      </c>
      <c r="AA849" s="410">
        <f t="shared" si="928"/>
        <v>0</v>
      </c>
      <c r="AB849" s="411">
        <f t="shared" si="896"/>
        <v>0</v>
      </c>
      <c r="AC849" s="412">
        <f t="shared" si="897"/>
        <v>0</v>
      </c>
      <c r="AD849" s="410">
        <f t="shared" si="909"/>
        <v>0</v>
      </c>
      <c r="AE849" s="413">
        <f t="shared" si="903"/>
        <v>0</v>
      </c>
      <c r="AF849" s="411">
        <f t="shared" si="904"/>
        <v>0</v>
      </c>
      <c r="AG849" s="414">
        <f t="shared" si="924"/>
        <v>0</v>
      </c>
      <c r="AH849" s="412">
        <f t="shared" si="898"/>
        <v>0</v>
      </c>
      <c r="AI849" s="415">
        <f t="shared" si="929"/>
        <v>0</v>
      </c>
      <c r="AJ849" s="410">
        <f t="shared" si="929"/>
        <v>-264196.47458333336</v>
      </c>
      <c r="AK849" s="410">
        <f t="shared" si="929"/>
        <v>0</v>
      </c>
      <c r="AL849" s="411">
        <f t="shared" si="899"/>
        <v>0</v>
      </c>
      <c r="AM849" s="412">
        <f t="shared" si="900"/>
        <v>0</v>
      </c>
      <c r="AN849" s="410">
        <f t="shared" si="907"/>
        <v>0</v>
      </c>
      <c r="AO849" s="410">
        <f t="shared" si="908"/>
        <v>0</v>
      </c>
      <c r="AP849" s="410">
        <f t="shared" si="901"/>
        <v>0</v>
      </c>
      <c r="AQ849" s="414">
        <f t="shared" si="922"/>
        <v>0</v>
      </c>
      <c r="AR849" s="412">
        <f t="shared" si="902"/>
        <v>0</v>
      </c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 s="7"/>
      <c r="BH849" s="7"/>
      <c r="BI849" s="7"/>
      <c r="BJ849" s="7"/>
      <c r="BK849" s="7"/>
      <c r="BL849" s="7"/>
      <c r="BN849" s="74"/>
    </row>
    <row r="850" spans="1:66" s="16" customFormat="1" ht="12" customHeight="1" x14ac:dyDescent="0.25">
      <c r="A850" s="122">
        <v>23200221</v>
      </c>
      <c r="B850" s="87" t="str">
        <f t="shared" si="927"/>
        <v>23200221</v>
      </c>
      <c r="C850" s="74" t="s">
        <v>863</v>
      </c>
      <c r="D850" s="89" t="s">
        <v>1277</v>
      </c>
      <c r="E850" s="89"/>
      <c r="F850" s="74"/>
      <c r="G850" s="89"/>
      <c r="H850" s="75">
        <v>-2761.62</v>
      </c>
      <c r="I850" s="75">
        <v>-39091.120000000003</v>
      </c>
      <c r="J850" s="75">
        <v>-212000.61</v>
      </c>
      <c r="K850" s="75">
        <v>-426067.44</v>
      </c>
      <c r="L850" s="75">
        <v>-88576.25</v>
      </c>
      <c r="M850" s="75">
        <v>-56924.06</v>
      </c>
      <c r="N850" s="75">
        <v>-9350.44</v>
      </c>
      <c r="O850" s="75">
        <v>0</v>
      </c>
      <c r="P850" s="75">
        <v>-154038.5</v>
      </c>
      <c r="Q850" s="75">
        <v>-1067067.01</v>
      </c>
      <c r="R850" s="75">
        <v>-321044.86</v>
      </c>
      <c r="S850" s="75">
        <v>-605669.41</v>
      </c>
      <c r="T850" s="75">
        <v>-190718.01</v>
      </c>
      <c r="U850" s="75"/>
      <c r="V850" s="75">
        <f t="shared" si="923"/>
        <v>-256380.79291666669</v>
      </c>
      <c r="W850" s="81"/>
      <c r="X850" s="80"/>
      <c r="Y850" s="92">
        <f t="shared" si="928"/>
        <v>0</v>
      </c>
      <c r="Z850" s="319">
        <f t="shared" si="928"/>
        <v>-190718.01</v>
      </c>
      <c r="AA850" s="319">
        <f t="shared" si="928"/>
        <v>0</v>
      </c>
      <c r="AB850" s="320">
        <f t="shared" ref="AB850:AB909" si="930">T850-SUM(Y850:AA850)</f>
        <v>0</v>
      </c>
      <c r="AC850" s="309">
        <f t="shared" ref="AC850:AC909" si="931">T850-SUM(Y850:AA850)-AB850</f>
        <v>0</v>
      </c>
      <c r="AD850" s="319">
        <f t="shared" si="909"/>
        <v>0</v>
      </c>
      <c r="AE850" s="326">
        <f t="shared" si="903"/>
        <v>0</v>
      </c>
      <c r="AF850" s="320">
        <f t="shared" si="904"/>
        <v>0</v>
      </c>
      <c r="AG850" s="173">
        <f t="shared" si="924"/>
        <v>0</v>
      </c>
      <c r="AH850" s="309">
        <f t="shared" ref="AH850:AH909" si="932">AG850-AB850</f>
        <v>0</v>
      </c>
      <c r="AI850" s="318">
        <f t="shared" si="929"/>
        <v>0</v>
      </c>
      <c r="AJ850" s="319">
        <f t="shared" si="929"/>
        <v>-256380.79291666669</v>
      </c>
      <c r="AK850" s="319">
        <f t="shared" si="929"/>
        <v>0</v>
      </c>
      <c r="AL850" s="320">
        <f t="shared" ref="AL850:AL909" si="933">V850-SUM(AI850:AK850)</f>
        <v>0</v>
      </c>
      <c r="AM850" s="309">
        <f t="shared" ref="AM850:AM909" si="934">V850-SUM(AI850:AK850)-AL850</f>
        <v>0</v>
      </c>
      <c r="AN850" s="319">
        <f t="shared" si="907"/>
        <v>0</v>
      </c>
      <c r="AO850" s="319">
        <f t="shared" si="908"/>
        <v>0</v>
      </c>
      <c r="AP850" s="319">
        <f t="shared" ref="AP850:AP911" si="935">IF($D850=AP$5,$V850,IF($D850=AP$4, $V850*$AL$2,0))</f>
        <v>0</v>
      </c>
      <c r="AQ850" s="173">
        <f t="shared" si="922"/>
        <v>0</v>
      </c>
      <c r="AR850" s="309">
        <f t="shared" ref="AR850:AR909" si="936">AQ850-AL850</f>
        <v>0</v>
      </c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 s="7"/>
      <c r="BH850" s="7"/>
      <c r="BI850" s="7"/>
      <c r="BJ850" s="7"/>
      <c r="BK850" s="7"/>
      <c r="BL850" s="7"/>
      <c r="BN850" s="74"/>
    </row>
    <row r="851" spans="1:66" s="16" customFormat="1" ht="12" customHeight="1" x14ac:dyDescent="0.25">
      <c r="A851" s="122">
        <v>23200222</v>
      </c>
      <c r="B851" s="87" t="str">
        <f t="shared" si="927"/>
        <v>23200222</v>
      </c>
      <c r="C851" s="74" t="s">
        <v>66</v>
      </c>
      <c r="D851" s="89" t="s">
        <v>1277</v>
      </c>
      <c r="E851" s="89"/>
      <c r="F851" s="74"/>
      <c r="G851" s="89"/>
      <c r="H851" s="75">
        <v>-11004975.07</v>
      </c>
      <c r="I851" s="75">
        <v>-11191719.779999999</v>
      </c>
      <c r="J851" s="75">
        <v>-11254950.41</v>
      </c>
      <c r="K851" s="75">
        <v>-11033893.49</v>
      </c>
      <c r="L851" s="75">
        <v>-11278638.5</v>
      </c>
      <c r="M851" s="75">
        <v>-11971033.52</v>
      </c>
      <c r="N851" s="75">
        <v>-12384653.32</v>
      </c>
      <c r="O851" s="75">
        <v>-12464268.029999999</v>
      </c>
      <c r="P851" s="75">
        <v>-11739726.58</v>
      </c>
      <c r="Q851" s="75">
        <v>-12498770.640000001</v>
      </c>
      <c r="R851" s="75">
        <v>-11333274.880000001</v>
      </c>
      <c r="S851" s="75">
        <v>-11586264.390000001</v>
      </c>
      <c r="T851" s="75">
        <v>-11291257.449999999</v>
      </c>
      <c r="U851" s="75"/>
      <c r="V851" s="75">
        <f t="shared" si="923"/>
        <v>-11657109.15</v>
      </c>
      <c r="W851" s="81"/>
      <c r="X851" s="80"/>
      <c r="Y851" s="92">
        <f t="shared" si="928"/>
        <v>0</v>
      </c>
      <c r="Z851" s="319">
        <f t="shared" si="928"/>
        <v>-11291257.449999999</v>
      </c>
      <c r="AA851" s="319">
        <f t="shared" si="928"/>
        <v>0</v>
      </c>
      <c r="AB851" s="320">
        <f t="shared" si="930"/>
        <v>0</v>
      </c>
      <c r="AC851" s="309">
        <f t="shared" si="931"/>
        <v>0</v>
      </c>
      <c r="AD851" s="319">
        <f t="shared" si="909"/>
        <v>0</v>
      </c>
      <c r="AE851" s="326">
        <f t="shared" si="903"/>
        <v>0</v>
      </c>
      <c r="AF851" s="320">
        <f t="shared" si="904"/>
        <v>0</v>
      </c>
      <c r="AG851" s="173">
        <f t="shared" si="924"/>
        <v>0</v>
      </c>
      <c r="AH851" s="309">
        <f t="shared" si="932"/>
        <v>0</v>
      </c>
      <c r="AI851" s="318">
        <f t="shared" si="929"/>
        <v>0</v>
      </c>
      <c r="AJ851" s="319">
        <f t="shared" si="929"/>
        <v>-11657109.15</v>
      </c>
      <c r="AK851" s="319">
        <f t="shared" si="929"/>
        <v>0</v>
      </c>
      <c r="AL851" s="320">
        <f t="shared" si="933"/>
        <v>0</v>
      </c>
      <c r="AM851" s="309">
        <f t="shared" si="934"/>
        <v>0</v>
      </c>
      <c r="AN851" s="319">
        <f t="shared" si="907"/>
        <v>0</v>
      </c>
      <c r="AO851" s="319">
        <f t="shared" si="908"/>
        <v>0</v>
      </c>
      <c r="AP851" s="319">
        <f t="shared" si="935"/>
        <v>0</v>
      </c>
      <c r="AQ851" s="173">
        <f t="shared" si="922"/>
        <v>0</v>
      </c>
      <c r="AR851" s="309">
        <f t="shared" si="936"/>
        <v>0</v>
      </c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 s="7"/>
      <c r="BH851" s="7"/>
      <c r="BI851" s="7"/>
      <c r="BJ851" s="7"/>
      <c r="BK851" s="7"/>
      <c r="BL851" s="7"/>
      <c r="BN851" s="74"/>
    </row>
    <row r="852" spans="1:66" s="16" customFormat="1" ht="12" customHeight="1" x14ac:dyDescent="0.25">
      <c r="A852" s="122">
        <v>23200242</v>
      </c>
      <c r="B852" s="87" t="str">
        <f t="shared" si="927"/>
        <v>23200242</v>
      </c>
      <c r="C852" s="74" t="s">
        <v>455</v>
      </c>
      <c r="D852" s="89" t="s">
        <v>1277</v>
      </c>
      <c r="E852" s="89"/>
      <c r="F852" s="74"/>
      <c r="G852" s="89"/>
      <c r="H852" s="75">
        <v>-13929642.689999999</v>
      </c>
      <c r="I852" s="75">
        <v>-13045771.17</v>
      </c>
      <c r="J852" s="75">
        <v>-15112176.9</v>
      </c>
      <c r="K852" s="75">
        <v>-19811811.300000001</v>
      </c>
      <c r="L852" s="75">
        <v>-26128249.960000001</v>
      </c>
      <c r="M852" s="75">
        <v>-43612538.789999999</v>
      </c>
      <c r="N852" s="75">
        <v>-44137121.369999997</v>
      </c>
      <c r="O852" s="75">
        <v>-45506686.82</v>
      </c>
      <c r="P852" s="75">
        <v>-50894774.670000002</v>
      </c>
      <c r="Q852" s="75">
        <v>-52314347.18</v>
      </c>
      <c r="R852" s="75">
        <v>-30314113</v>
      </c>
      <c r="S852" s="75">
        <v>-29831984.890000001</v>
      </c>
      <c r="T852" s="75">
        <v>-24070579.75</v>
      </c>
      <c r="U852" s="75"/>
      <c r="V852" s="75">
        <f t="shared" si="923"/>
        <v>-32475807.272499997</v>
      </c>
      <c r="W852" s="81"/>
      <c r="X852" s="80"/>
      <c r="Y852" s="92">
        <f t="shared" ref="Y852:AA869" si="937">IF($D852=Y$5,$T852,0)</f>
        <v>0</v>
      </c>
      <c r="Z852" s="319">
        <f t="shared" si="937"/>
        <v>-24070579.75</v>
      </c>
      <c r="AA852" s="319">
        <f t="shared" si="937"/>
        <v>0</v>
      </c>
      <c r="AB852" s="320">
        <f t="shared" si="930"/>
        <v>0</v>
      </c>
      <c r="AC852" s="309">
        <f t="shared" si="931"/>
        <v>0</v>
      </c>
      <c r="AD852" s="319">
        <f t="shared" si="909"/>
        <v>0</v>
      </c>
      <c r="AE852" s="326">
        <f t="shared" si="903"/>
        <v>0</v>
      </c>
      <c r="AF852" s="320">
        <f t="shared" si="904"/>
        <v>0</v>
      </c>
      <c r="AG852" s="173">
        <f t="shared" si="924"/>
        <v>0</v>
      </c>
      <c r="AH852" s="309">
        <f t="shared" si="932"/>
        <v>0</v>
      </c>
      <c r="AI852" s="318">
        <f t="shared" si="929"/>
        <v>0</v>
      </c>
      <c r="AJ852" s="319">
        <f t="shared" si="929"/>
        <v>-32475807.272499997</v>
      </c>
      <c r="AK852" s="319">
        <f t="shared" si="929"/>
        <v>0</v>
      </c>
      <c r="AL852" s="320">
        <f t="shared" si="933"/>
        <v>0</v>
      </c>
      <c r="AM852" s="309">
        <f t="shared" si="934"/>
        <v>0</v>
      </c>
      <c r="AN852" s="319">
        <f t="shared" si="907"/>
        <v>0</v>
      </c>
      <c r="AO852" s="319">
        <f t="shared" si="908"/>
        <v>0</v>
      </c>
      <c r="AP852" s="319">
        <f t="shared" si="935"/>
        <v>0</v>
      </c>
      <c r="AQ852" s="173">
        <f t="shared" si="922"/>
        <v>0</v>
      </c>
      <c r="AR852" s="309">
        <f t="shared" si="936"/>
        <v>0</v>
      </c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 s="7"/>
      <c r="BH852" s="7"/>
      <c r="BI852" s="7"/>
      <c r="BJ852" s="7"/>
      <c r="BK852" s="7"/>
      <c r="BL852" s="7"/>
      <c r="BN852" s="74"/>
    </row>
    <row r="853" spans="1:66" s="16" customFormat="1" ht="12" customHeight="1" x14ac:dyDescent="0.25">
      <c r="A853" s="122">
        <v>23200281</v>
      </c>
      <c r="B853" s="87" t="str">
        <f t="shared" si="927"/>
        <v>23200281</v>
      </c>
      <c r="C853" s="74" t="s">
        <v>125</v>
      </c>
      <c r="D853" s="89" t="s">
        <v>1277</v>
      </c>
      <c r="E853" s="89"/>
      <c r="F853" s="74"/>
      <c r="G853" s="89"/>
      <c r="H853" s="75">
        <v>-68.540000000000006</v>
      </c>
      <c r="I853" s="75">
        <v>0</v>
      </c>
      <c r="J853" s="75">
        <v>0</v>
      </c>
      <c r="K853" s="75">
        <v>0</v>
      </c>
      <c r="L853" s="75">
        <v>0</v>
      </c>
      <c r="M853" s="75">
        <v>-83.48</v>
      </c>
      <c r="N853" s="75">
        <v>0</v>
      </c>
      <c r="O853" s="75">
        <v>0</v>
      </c>
      <c r="P853" s="75">
        <v>0</v>
      </c>
      <c r="Q853" s="75">
        <v>0</v>
      </c>
      <c r="R853" s="75">
        <v>0</v>
      </c>
      <c r="S853" s="75">
        <v>0</v>
      </c>
      <c r="T853" s="75">
        <v>0</v>
      </c>
      <c r="U853" s="75"/>
      <c r="V853" s="75">
        <f t="shared" si="923"/>
        <v>-9.8125</v>
      </c>
      <c r="W853" s="81"/>
      <c r="X853" s="80"/>
      <c r="Y853" s="92">
        <f t="shared" si="937"/>
        <v>0</v>
      </c>
      <c r="Z853" s="319">
        <f t="shared" si="937"/>
        <v>0</v>
      </c>
      <c r="AA853" s="319">
        <f t="shared" si="937"/>
        <v>0</v>
      </c>
      <c r="AB853" s="320">
        <f t="shared" si="930"/>
        <v>0</v>
      </c>
      <c r="AC853" s="309">
        <f t="shared" si="931"/>
        <v>0</v>
      </c>
      <c r="AD853" s="319">
        <f t="shared" si="909"/>
        <v>0</v>
      </c>
      <c r="AE853" s="326">
        <f t="shared" si="903"/>
        <v>0</v>
      </c>
      <c r="AF853" s="320">
        <f t="shared" si="904"/>
        <v>0</v>
      </c>
      <c r="AG853" s="173">
        <f t="shared" si="924"/>
        <v>0</v>
      </c>
      <c r="AH853" s="309">
        <f t="shared" si="932"/>
        <v>0</v>
      </c>
      <c r="AI853" s="318">
        <f t="shared" si="929"/>
        <v>0</v>
      </c>
      <c r="AJ853" s="319">
        <f t="shared" si="929"/>
        <v>-9.8125</v>
      </c>
      <c r="AK853" s="319">
        <f t="shared" si="929"/>
        <v>0</v>
      </c>
      <c r="AL853" s="320">
        <f t="shared" si="933"/>
        <v>0</v>
      </c>
      <c r="AM853" s="309">
        <f t="shared" si="934"/>
        <v>0</v>
      </c>
      <c r="AN853" s="319">
        <f t="shared" si="907"/>
        <v>0</v>
      </c>
      <c r="AO853" s="319">
        <f t="shared" si="908"/>
        <v>0</v>
      </c>
      <c r="AP853" s="319">
        <f t="shared" si="935"/>
        <v>0</v>
      </c>
      <c r="AQ853" s="173">
        <f t="shared" si="922"/>
        <v>0</v>
      </c>
      <c r="AR853" s="309">
        <f t="shared" si="936"/>
        <v>0</v>
      </c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 s="7"/>
      <c r="BH853" s="7"/>
      <c r="BI853" s="7"/>
      <c r="BJ853" s="7"/>
      <c r="BK853" s="7"/>
      <c r="BL853" s="7"/>
      <c r="BN853" s="74"/>
    </row>
    <row r="854" spans="1:66" s="16" customFormat="1" ht="12" customHeight="1" x14ac:dyDescent="0.25">
      <c r="A854" s="122">
        <v>23200282</v>
      </c>
      <c r="B854" s="87" t="str">
        <f t="shared" si="927"/>
        <v>23200282</v>
      </c>
      <c r="C854" s="74" t="s">
        <v>281</v>
      </c>
      <c r="D854" s="89" t="s">
        <v>1277</v>
      </c>
      <c r="E854" s="89"/>
      <c r="F854" s="74"/>
      <c r="G854" s="89"/>
      <c r="H854" s="75">
        <v>-10587.76</v>
      </c>
      <c r="I854" s="75">
        <v>0</v>
      </c>
      <c r="J854" s="75">
        <v>0</v>
      </c>
      <c r="K854" s="75">
        <v>0</v>
      </c>
      <c r="L854" s="75">
        <v>0</v>
      </c>
      <c r="M854" s="75">
        <v>-10857.08</v>
      </c>
      <c r="N854" s="75">
        <v>0</v>
      </c>
      <c r="O854" s="75">
        <v>0</v>
      </c>
      <c r="P854" s="75">
        <v>0</v>
      </c>
      <c r="Q854" s="75">
        <v>0</v>
      </c>
      <c r="R854" s="75">
        <v>0</v>
      </c>
      <c r="S854" s="75">
        <v>0</v>
      </c>
      <c r="T854" s="75">
        <v>-10051.42</v>
      </c>
      <c r="U854" s="75"/>
      <c r="V854" s="75">
        <f t="shared" si="923"/>
        <v>-1764.7224999999999</v>
      </c>
      <c r="W854" s="81"/>
      <c r="X854" s="80"/>
      <c r="Y854" s="92">
        <f t="shared" si="937"/>
        <v>0</v>
      </c>
      <c r="Z854" s="319">
        <f t="shared" si="937"/>
        <v>-10051.42</v>
      </c>
      <c r="AA854" s="319">
        <f t="shared" si="937"/>
        <v>0</v>
      </c>
      <c r="AB854" s="320">
        <f t="shared" si="930"/>
        <v>0</v>
      </c>
      <c r="AC854" s="309">
        <f t="shared" si="931"/>
        <v>0</v>
      </c>
      <c r="AD854" s="319">
        <f t="shared" si="909"/>
        <v>0</v>
      </c>
      <c r="AE854" s="326">
        <f t="shared" ref="AE854:AE916" si="938">IF($D854=AE$5,$T854,IF($D854=AE$4, $T854*$AK$2,0))</f>
        <v>0</v>
      </c>
      <c r="AF854" s="320">
        <f t="shared" ref="AF854:AF916" si="939">IF($D854=AF$5,$T854,IF($D854=AF$4, $T854*$AL$2,0))</f>
        <v>0</v>
      </c>
      <c r="AG854" s="173">
        <f t="shared" si="924"/>
        <v>0</v>
      </c>
      <c r="AH854" s="309">
        <f t="shared" si="932"/>
        <v>0</v>
      </c>
      <c r="AI854" s="318">
        <f t="shared" si="929"/>
        <v>0</v>
      </c>
      <c r="AJ854" s="319">
        <f t="shared" si="929"/>
        <v>-1764.7224999999999</v>
      </c>
      <c r="AK854" s="319">
        <f t="shared" si="929"/>
        <v>0</v>
      </c>
      <c r="AL854" s="320">
        <f t="shared" si="933"/>
        <v>0</v>
      </c>
      <c r="AM854" s="309">
        <f t="shared" si="934"/>
        <v>0</v>
      </c>
      <c r="AN854" s="319">
        <f t="shared" si="907"/>
        <v>0</v>
      </c>
      <c r="AO854" s="319">
        <f t="shared" si="908"/>
        <v>0</v>
      </c>
      <c r="AP854" s="319">
        <f t="shared" si="935"/>
        <v>0</v>
      </c>
      <c r="AQ854" s="173">
        <f t="shared" si="922"/>
        <v>0</v>
      </c>
      <c r="AR854" s="309">
        <f t="shared" si="936"/>
        <v>0</v>
      </c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 s="7"/>
      <c r="BH854" s="7"/>
      <c r="BI854" s="7"/>
      <c r="BJ854" s="7"/>
      <c r="BK854" s="7"/>
      <c r="BL854" s="7"/>
      <c r="BN854" s="74"/>
    </row>
    <row r="855" spans="1:66" s="16" customFormat="1" ht="12" customHeight="1" x14ac:dyDescent="0.25">
      <c r="A855" s="122">
        <v>23200333</v>
      </c>
      <c r="B855" s="87" t="str">
        <f t="shared" si="927"/>
        <v>23200333</v>
      </c>
      <c r="C855" s="74" t="s">
        <v>282</v>
      </c>
      <c r="D855" s="89" t="s">
        <v>1277</v>
      </c>
      <c r="E855" s="89"/>
      <c r="F855" s="74"/>
      <c r="G855" s="89"/>
      <c r="H855" s="75">
        <v>-19129694.66</v>
      </c>
      <c r="I855" s="75">
        <v>-18432310.539999999</v>
      </c>
      <c r="J855" s="75">
        <v>-17901015.579999998</v>
      </c>
      <c r="K855" s="75">
        <v>-17913944.390000001</v>
      </c>
      <c r="L855" s="75">
        <v>-18198934.710000001</v>
      </c>
      <c r="M855" s="75">
        <v>-18541251.440000001</v>
      </c>
      <c r="N855" s="75">
        <v>-17864611.760000002</v>
      </c>
      <c r="O855" s="75">
        <v>-18945709.559999999</v>
      </c>
      <c r="P855" s="75">
        <v>-19576342.75</v>
      </c>
      <c r="Q855" s="75">
        <v>-20379487.469999999</v>
      </c>
      <c r="R855" s="75">
        <v>-20143325.539999999</v>
      </c>
      <c r="S855" s="75">
        <v>-20278439.77</v>
      </c>
      <c r="T855" s="75">
        <v>-19920739.149999999</v>
      </c>
      <c r="U855" s="75"/>
      <c r="V855" s="75">
        <f t="shared" si="923"/>
        <v>-18975049.201250002</v>
      </c>
      <c r="W855" s="81"/>
      <c r="X855" s="80"/>
      <c r="Y855" s="92">
        <f t="shared" si="937"/>
        <v>0</v>
      </c>
      <c r="Z855" s="319">
        <f t="shared" si="937"/>
        <v>-19920739.149999999</v>
      </c>
      <c r="AA855" s="319">
        <f t="shared" si="937"/>
        <v>0</v>
      </c>
      <c r="AB855" s="320">
        <f t="shared" si="930"/>
        <v>0</v>
      </c>
      <c r="AC855" s="309">
        <f t="shared" si="931"/>
        <v>0</v>
      </c>
      <c r="AD855" s="319">
        <f t="shared" si="909"/>
        <v>0</v>
      </c>
      <c r="AE855" s="326">
        <f t="shared" si="938"/>
        <v>0</v>
      </c>
      <c r="AF855" s="320">
        <f t="shared" si="939"/>
        <v>0</v>
      </c>
      <c r="AG855" s="173">
        <f t="shared" si="924"/>
        <v>0</v>
      </c>
      <c r="AH855" s="309">
        <f t="shared" si="932"/>
        <v>0</v>
      </c>
      <c r="AI855" s="318">
        <f t="shared" si="929"/>
        <v>0</v>
      </c>
      <c r="AJ855" s="319">
        <f t="shared" si="929"/>
        <v>-18975049.201250002</v>
      </c>
      <c r="AK855" s="319">
        <f t="shared" si="929"/>
        <v>0</v>
      </c>
      <c r="AL855" s="320">
        <f t="shared" si="933"/>
        <v>0</v>
      </c>
      <c r="AM855" s="309">
        <f t="shared" si="934"/>
        <v>0</v>
      </c>
      <c r="AN855" s="319">
        <f t="shared" ref="AN855:AN916" si="940">IF($D855=AN$5,$V855,IF($D855=AN$4, $V855*$AK$1,0))</f>
        <v>0</v>
      </c>
      <c r="AO855" s="319">
        <f t="shared" ref="AO855:AO916" si="941">IF($D855=AO$5,$V855,IF($D855=AO$4, $V855*$AK$2,0))</f>
        <v>0</v>
      </c>
      <c r="AP855" s="319">
        <f t="shared" si="935"/>
        <v>0</v>
      </c>
      <c r="AQ855" s="173">
        <f t="shared" si="922"/>
        <v>0</v>
      </c>
      <c r="AR855" s="309">
        <f t="shared" si="936"/>
        <v>0</v>
      </c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 s="7"/>
      <c r="BH855" s="7"/>
      <c r="BI855" s="7"/>
      <c r="BJ855" s="7"/>
      <c r="BK855" s="7"/>
      <c r="BL855" s="7"/>
      <c r="BN855" s="74"/>
    </row>
    <row r="856" spans="1:66" s="16" customFormat="1" ht="12" customHeight="1" x14ac:dyDescent="0.25">
      <c r="A856" s="122">
        <v>23200483</v>
      </c>
      <c r="B856" s="87" t="str">
        <f t="shared" si="927"/>
        <v>23200483</v>
      </c>
      <c r="C856" s="74" t="s">
        <v>178</v>
      </c>
      <c r="D856" s="89" t="s">
        <v>1277</v>
      </c>
      <c r="E856" s="89"/>
      <c r="F856" s="74"/>
      <c r="G856" s="89"/>
      <c r="H856" s="75">
        <v>-9486178.1300000008</v>
      </c>
      <c r="I856" s="75">
        <v>-8642467.4399999995</v>
      </c>
      <c r="J856" s="75">
        <v>-9204116.4900000002</v>
      </c>
      <c r="K856" s="75">
        <v>-10213151.460000001</v>
      </c>
      <c r="L856" s="75">
        <v>-11051267.720000001</v>
      </c>
      <c r="M856" s="75">
        <v>-12156394.51</v>
      </c>
      <c r="N856" s="75">
        <v>-13940113.25</v>
      </c>
      <c r="O856" s="75">
        <v>-14475670.460000001</v>
      </c>
      <c r="P856" s="75">
        <v>-15043164.85</v>
      </c>
      <c r="Q856" s="75">
        <v>-1677508.76</v>
      </c>
      <c r="R856" s="75">
        <v>-2093911.65</v>
      </c>
      <c r="S856" s="75">
        <v>-2594256.0699999998</v>
      </c>
      <c r="T856" s="75">
        <v>-3211562.18</v>
      </c>
      <c r="U856" s="75"/>
      <c r="V856" s="75">
        <f t="shared" si="923"/>
        <v>-8953407.7345833331</v>
      </c>
      <c r="W856" s="81"/>
      <c r="X856" s="80"/>
      <c r="Y856" s="92">
        <f t="shared" si="937"/>
        <v>0</v>
      </c>
      <c r="Z856" s="319">
        <f t="shared" si="937"/>
        <v>-3211562.18</v>
      </c>
      <c r="AA856" s="319">
        <f t="shared" si="937"/>
        <v>0</v>
      </c>
      <c r="AB856" s="320">
        <f t="shared" si="930"/>
        <v>0</v>
      </c>
      <c r="AC856" s="309">
        <f t="shared" si="931"/>
        <v>0</v>
      </c>
      <c r="AD856" s="319">
        <f t="shared" si="909"/>
        <v>0</v>
      </c>
      <c r="AE856" s="326">
        <f t="shared" si="938"/>
        <v>0</v>
      </c>
      <c r="AF856" s="320">
        <f t="shared" si="939"/>
        <v>0</v>
      </c>
      <c r="AG856" s="173">
        <f t="shared" si="924"/>
        <v>0</v>
      </c>
      <c r="AH856" s="309">
        <f t="shared" si="932"/>
        <v>0</v>
      </c>
      <c r="AI856" s="318">
        <f t="shared" si="929"/>
        <v>0</v>
      </c>
      <c r="AJ856" s="319">
        <f t="shared" si="929"/>
        <v>-8953407.7345833331</v>
      </c>
      <c r="AK856" s="319">
        <f t="shared" si="929"/>
        <v>0</v>
      </c>
      <c r="AL856" s="320">
        <f t="shared" si="933"/>
        <v>0</v>
      </c>
      <c r="AM856" s="309">
        <f t="shared" si="934"/>
        <v>0</v>
      </c>
      <c r="AN856" s="319">
        <f t="shared" si="940"/>
        <v>0</v>
      </c>
      <c r="AO856" s="319">
        <f t="shared" si="941"/>
        <v>0</v>
      </c>
      <c r="AP856" s="319">
        <f t="shared" si="935"/>
        <v>0</v>
      </c>
      <c r="AQ856" s="173">
        <f t="shared" si="922"/>
        <v>0</v>
      </c>
      <c r="AR856" s="309">
        <f t="shared" si="936"/>
        <v>0</v>
      </c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 s="7"/>
      <c r="BH856" s="7"/>
      <c r="BI856" s="7"/>
      <c r="BJ856" s="7"/>
      <c r="BK856" s="7"/>
      <c r="BL856" s="7"/>
      <c r="BN856" s="74"/>
    </row>
    <row r="857" spans="1:66" s="16" customFormat="1" ht="12" customHeight="1" x14ac:dyDescent="0.25">
      <c r="A857" s="122">
        <v>23200493</v>
      </c>
      <c r="B857" s="87" t="str">
        <f t="shared" si="927"/>
        <v>23200493</v>
      </c>
      <c r="C857" s="74" t="s">
        <v>801</v>
      </c>
      <c r="D857" s="89" t="s">
        <v>1277</v>
      </c>
      <c r="E857" s="89"/>
      <c r="F857" s="74"/>
      <c r="G857" s="89"/>
      <c r="H857" s="75">
        <v>-30667.55</v>
      </c>
      <c r="I857" s="75">
        <v>-16195.31</v>
      </c>
      <c r="J857" s="75">
        <v>-5989.36</v>
      </c>
      <c r="K857" s="75">
        <v>-7549.87</v>
      </c>
      <c r="L857" s="75">
        <v>-32924.89</v>
      </c>
      <c r="M857" s="75">
        <v>-22903.69</v>
      </c>
      <c r="N857" s="75">
        <v>-6665.05</v>
      </c>
      <c r="O857" s="75">
        <v>3160.79</v>
      </c>
      <c r="P857" s="75">
        <v>-12659.47</v>
      </c>
      <c r="Q857" s="75">
        <v>1249.96</v>
      </c>
      <c r="R857" s="75">
        <v>-158248.88</v>
      </c>
      <c r="S857" s="75">
        <v>-14094.22</v>
      </c>
      <c r="T857" s="75">
        <v>-2105.06</v>
      </c>
      <c r="U857" s="75"/>
      <c r="V857" s="75">
        <f t="shared" si="923"/>
        <v>-24100.524583333332</v>
      </c>
      <c r="W857" s="81"/>
      <c r="X857" s="80"/>
      <c r="Y857" s="92">
        <f t="shared" si="937"/>
        <v>0</v>
      </c>
      <c r="Z857" s="319">
        <f t="shared" si="937"/>
        <v>-2105.06</v>
      </c>
      <c r="AA857" s="319">
        <f t="shared" si="937"/>
        <v>0</v>
      </c>
      <c r="AB857" s="320">
        <f t="shared" si="930"/>
        <v>0</v>
      </c>
      <c r="AC857" s="309">
        <f t="shared" si="931"/>
        <v>0</v>
      </c>
      <c r="AD857" s="319">
        <f t="shared" si="909"/>
        <v>0</v>
      </c>
      <c r="AE857" s="326">
        <f t="shared" si="938"/>
        <v>0</v>
      </c>
      <c r="AF857" s="320">
        <f t="shared" si="939"/>
        <v>0</v>
      </c>
      <c r="AG857" s="173">
        <f t="shared" si="924"/>
        <v>0</v>
      </c>
      <c r="AH857" s="309">
        <f t="shared" si="932"/>
        <v>0</v>
      </c>
      <c r="AI857" s="318">
        <f t="shared" si="929"/>
        <v>0</v>
      </c>
      <c r="AJ857" s="319">
        <f t="shared" si="929"/>
        <v>-24100.524583333332</v>
      </c>
      <c r="AK857" s="319">
        <f t="shared" si="929"/>
        <v>0</v>
      </c>
      <c r="AL857" s="320">
        <f t="shared" si="933"/>
        <v>0</v>
      </c>
      <c r="AM857" s="309">
        <f t="shared" si="934"/>
        <v>0</v>
      </c>
      <c r="AN857" s="319">
        <f t="shared" si="940"/>
        <v>0</v>
      </c>
      <c r="AO857" s="319">
        <f t="shared" si="941"/>
        <v>0</v>
      </c>
      <c r="AP857" s="319">
        <f t="shared" si="935"/>
        <v>0</v>
      </c>
      <c r="AQ857" s="173">
        <f t="shared" si="922"/>
        <v>0</v>
      </c>
      <c r="AR857" s="309">
        <f t="shared" si="936"/>
        <v>0</v>
      </c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 s="7"/>
      <c r="BH857" s="7"/>
      <c r="BI857" s="7"/>
      <c r="BJ857" s="7"/>
      <c r="BK857" s="7"/>
      <c r="BL857" s="7"/>
      <c r="BN857" s="74"/>
    </row>
    <row r="858" spans="1:66" s="16" customFormat="1" ht="12" customHeight="1" x14ac:dyDescent="0.25">
      <c r="A858" s="122">
        <v>23200543</v>
      </c>
      <c r="B858" s="87" t="str">
        <f t="shared" si="927"/>
        <v>23200543</v>
      </c>
      <c r="C858" s="74" t="s">
        <v>905</v>
      </c>
      <c r="D858" s="89" t="s">
        <v>1277</v>
      </c>
      <c r="E858" s="89"/>
      <c r="F858" s="74"/>
      <c r="G858" s="89"/>
      <c r="H858" s="75">
        <v>-83018178.609999999</v>
      </c>
      <c r="I858" s="75">
        <v>-71931221.390000001</v>
      </c>
      <c r="J858" s="75">
        <v>-72240849.459999993</v>
      </c>
      <c r="K858" s="75">
        <v>-76440225.219999999</v>
      </c>
      <c r="L858" s="75">
        <v>-65044362.789999999</v>
      </c>
      <c r="M858" s="75">
        <v>-70487403.390000001</v>
      </c>
      <c r="N858" s="75">
        <v>-74979311.75</v>
      </c>
      <c r="O858" s="75">
        <v>-77518717.560000002</v>
      </c>
      <c r="P858" s="75">
        <v>-69256211.680000007</v>
      </c>
      <c r="Q858" s="75">
        <v>-66804497.07</v>
      </c>
      <c r="R858" s="75">
        <v>-64977812.450000003</v>
      </c>
      <c r="S858" s="75">
        <v>-65820874.259999998</v>
      </c>
      <c r="T858" s="75">
        <v>-70483481.129999995</v>
      </c>
      <c r="U858" s="75"/>
      <c r="V858" s="75">
        <f t="shared" si="923"/>
        <v>-71021026.407500014</v>
      </c>
      <c r="W858" s="81"/>
      <c r="X858" s="80"/>
      <c r="Y858" s="92">
        <f t="shared" si="937"/>
        <v>0</v>
      </c>
      <c r="Z858" s="319">
        <f t="shared" si="937"/>
        <v>-70483481.129999995</v>
      </c>
      <c r="AA858" s="319">
        <f t="shared" si="937"/>
        <v>0</v>
      </c>
      <c r="AB858" s="320">
        <f t="shared" si="930"/>
        <v>0</v>
      </c>
      <c r="AC858" s="309">
        <f t="shared" si="931"/>
        <v>0</v>
      </c>
      <c r="AD858" s="319">
        <f t="shared" si="909"/>
        <v>0</v>
      </c>
      <c r="AE858" s="326">
        <f t="shared" si="938"/>
        <v>0</v>
      </c>
      <c r="AF858" s="320">
        <f t="shared" si="939"/>
        <v>0</v>
      </c>
      <c r="AG858" s="173">
        <f t="shared" si="924"/>
        <v>0</v>
      </c>
      <c r="AH858" s="309">
        <f t="shared" si="932"/>
        <v>0</v>
      </c>
      <c r="AI858" s="318">
        <f t="shared" si="929"/>
        <v>0</v>
      </c>
      <c r="AJ858" s="319">
        <f t="shared" si="929"/>
        <v>-71021026.407500014</v>
      </c>
      <c r="AK858" s="319">
        <f t="shared" si="929"/>
        <v>0</v>
      </c>
      <c r="AL858" s="320">
        <f t="shared" si="933"/>
        <v>0</v>
      </c>
      <c r="AM858" s="309">
        <f t="shared" si="934"/>
        <v>0</v>
      </c>
      <c r="AN858" s="319">
        <f t="shared" si="940"/>
        <v>0</v>
      </c>
      <c r="AO858" s="319">
        <f t="shared" si="941"/>
        <v>0</v>
      </c>
      <c r="AP858" s="319">
        <f t="shared" si="935"/>
        <v>0</v>
      </c>
      <c r="AQ858" s="173">
        <f t="shared" si="922"/>
        <v>0</v>
      </c>
      <c r="AR858" s="309">
        <f t="shared" si="936"/>
        <v>0</v>
      </c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 s="7"/>
      <c r="BH858" s="7"/>
      <c r="BI858" s="7"/>
      <c r="BJ858" s="7"/>
      <c r="BK858" s="7"/>
      <c r="BL858" s="7"/>
      <c r="BN858" s="74"/>
    </row>
    <row r="859" spans="1:66" s="16" customFormat="1" ht="12" customHeight="1" x14ac:dyDescent="0.25">
      <c r="A859" s="122">
        <v>23200643</v>
      </c>
      <c r="B859" s="87" t="str">
        <f t="shared" si="927"/>
        <v>23200643</v>
      </c>
      <c r="C859" s="74" t="s">
        <v>173</v>
      </c>
      <c r="D859" s="89" t="s">
        <v>1277</v>
      </c>
      <c r="E859" s="89"/>
      <c r="F859" s="74"/>
      <c r="G859" s="89"/>
      <c r="H859" s="75">
        <v>-8764744.6199999992</v>
      </c>
      <c r="I859" s="75">
        <v>-10070510.119999999</v>
      </c>
      <c r="J859" s="75">
        <v>-9480036.6099999994</v>
      </c>
      <c r="K859" s="75">
        <v>-9767988.2100000009</v>
      </c>
      <c r="L859" s="75">
        <v>-10607424.369999999</v>
      </c>
      <c r="M859" s="75">
        <v>-8687335.7799999993</v>
      </c>
      <c r="N859" s="75">
        <v>-9565763.6400000006</v>
      </c>
      <c r="O859" s="75">
        <v>-9123866.3399999999</v>
      </c>
      <c r="P859" s="75">
        <v>-8538751.1699999999</v>
      </c>
      <c r="Q859" s="75">
        <v>-10538714.58</v>
      </c>
      <c r="R859" s="75">
        <v>-10979165.439999999</v>
      </c>
      <c r="S859" s="75">
        <v>-10852241.789999999</v>
      </c>
      <c r="T859" s="75">
        <v>-9461404.4499999993</v>
      </c>
      <c r="U859" s="75"/>
      <c r="V859" s="75">
        <f t="shared" si="923"/>
        <v>-9777072.7154166643</v>
      </c>
      <c r="W859" s="81"/>
      <c r="X859" s="80"/>
      <c r="Y859" s="92">
        <f t="shared" si="937"/>
        <v>0</v>
      </c>
      <c r="Z859" s="319">
        <f t="shared" si="937"/>
        <v>-9461404.4499999993</v>
      </c>
      <c r="AA859" s="319">
        <f t="shared" si="937"/>
        <v>0</v>
      </c>
      <c r="AB859" s="320">
        <f t="shared" si="930"/>
        <v>0</v>
      </c>
      <c r="AC859" s="309">
        <f t="shared" si="931"/>
        <v>0</v>
      </c>
      <c r="AD859" s="319">
        <f t="shared" si="909"/>
        <v>0</v>
      </c>
      <c r="AE859" s="326">
        <f t="shared" si="938"/>
        <v>0</v>
      </c>
      <c r="AF859" s="320">
        <f t="shared" si="939"/>
        <v>0</v>
      </c>
      <c r="AG859" s="173">
        <f t="shared" si="924"/>
        <v>0</v>
      </c>
      <c r="AH859" s="309">
        <f t="shared" si="932"/>
        <v>0</v>
      </c>
      <c r="AI859" s="318">
        <f t="shared" si="929"/>
        <v>0</v>
      </c>
      <c r="AJ859" s="319">
        <f t="shared" si="929"/>
        <v>-9777072.7154166643</v>
      </c>
      <c r="AK859" s="319">
        <f t="shared" si="929"/>
        <v>0</v>
      </c>
      <c r="AL859" s="320">
        <f t="shared" si="933"/>
        <v>0</v>
      </c>
      <c r="AM859" s="309">
        <f t="shared" si="934"/>
        <v>0</v>
      </c>
      <c r="AN859" s="319">
        <f t="shared" si="940"/>
        <v>0</v>
      </c>
      <c r="AO859" s="319">
        <f t="shared" si="941"/>
        <v>0</v>
      </c>
      <c r="AP859" s="319">
        <f t="shared" si="935"/>
        <v>0</v>
      </c>
      <c r="AQ859" s="173">
        <f t="shared" si="922"/>
        <v>0</v>
      </c>
      <c r="AR859" s="309">
        <f t="shared" si="936"/>
        <v>0</v>
      </c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 s="7"/>
      <c r="BH859" s="7"/>
      <c r="BI859" s="7"/>
      <c r="BJ859" s="7"/>
      <c r="BK859" s="7"/>
      <c r="BL859" s="7"/>
      <c r="BN859" s="74"/>
    </row>
    <row r="860" spans="1:66" s="16" customFormat="1" ht="12" customHeight="1" x14ac:dyDescent="0.25">
      <c r="A860" s="122">
        <v>23200653</v>
      </c>
      <c r="B860" s="87" t="str">
        <f t="shared" si="927"/>
        <v>23200653</v>
      </c>
      <c r="C860" s="74" t="s">
        <v>451</v>
      </c>
      <c r="D860" s="89" t="s">
        <v>1277</v>
      </c>
      <c r="E860" s="89"/>
      <c r="F860" s="74"/>
      <c r="G860" s="89"/>
      <c r="H860" s="75">
        <v>-548583.06999999995</v>
      </c>
      <c r="I860" s="75">
        <v>-1551634.99</v>
      </c>
      <c r="J860" s="75">
        <v>-2028123.27</v>
      </c>
      <c r="K860" s="75">
        <v>-2693819.4</v>
      </c>
      <c r="L860" s="75">
        <v>-3441771.14</v>
      </c>
      <c r="M860" s="75">
        <v>-265590.53999999998</v>
      </c>
      <c r="N860" s="75">
        <v>-1159093.6000000001</v>
      </c>
      <c r="O860" s="75">
        <v>-1673553.47</v>
      </c>
      <c r="P860" s="75">
        <v>-1788305.62</v>
      </c>
      <c r="Q860" s="75">
        <v>-2698817.21</v>
      </c>
      <c r="R860" s="75">
        <v>-3504734.53</v>
      </c>
      <c r="S860" s="75">
        <v>-3972385.27</v>
      </c>
      <c r="T860" s="75">
        <v>-1118717.68</v>
      </c>
      <c r="U860" s="75"/>
      <c r="V860" s="75">
        <f t="shared" si="923"/>
        <v>-2134289.9512500004</v>
      </c>
      <c r="W860" s="81"/>
      <c r="X860" s="80"/>
      <c r="Y860" s="92">
        <f t="shared" si="937"/>
        <v>0</v>
      </c>
      <c r="Z860" s="319">
        <f t="shared" si="937"/>
        <v>-1118717.68</v>
      </c>
      <c r="AA860" s="319">
        <f t="shared" si="937"/>
        <v>0</v>
      </c>
      <c r="AB860" s="320">
        <f t="shared" si="930"/>
        <v>0</v>
      </c>
      <c r="AC860" s="309">
        <f t="shared" si="931"/>
        <v>0</v>
      </c>
      <c r="AD860" s="319">
        <f t="shared" si="909"/>
        <v>0</v>
      </c>
      <c r="AE860" s="326">
        <f t="shared" si="938"/>
        <v>0</v>
      </c>
      <c r="AF860" s="320">
        <f t="shared" si="939"/>
        <v>0</v>
      </c>
      <c r="AG860" s="173">
        <f t="shared" si="924"/>
        <v>0</v>
      </c>
      <c r="AH860" s="309">
        <f t="shared" si="932"/>
        <v>0</v>
      </c>
      <c r="AI860" s="318">
        <f t="shared" si="929"/>
        <v>0</v>
      </c>
      <c r="AJ860" s="319">
        <f t="shared" si="929"/>
        <v>-2134289.9512500004</v>
      </c>
      <c r="AK860" s="319">
        <f t="shared" si="929"/>
        <v>0</v>
      </c>
      <c r="AL860" s="320">
        <f t="shared" si="933"/>
        <v>0</v>
      </c>
      <c r="AM860" s="309">
        <f t="shared" si="934"/>
        <v>0</v>
      </c>
      <c r="AN860" s="319">
        <f t="shared" si="940"/>
        <v>0</v>
      </c>
      <c r="AO860" s="319">
        <f t="shared" si="941"/>
        <v>0</v>
      </c>
      <c r="AP860" s="319">
        <f t="shared" si="935"/>
        <v>0</v>
      </c>
      <c r="AQ860" s="173">
        <f t="shared" si="922"/>
        <v>0</v>
      </c>
      <c r="AR860" s="309">
        <f t="shared" si="936"/>
        <v>0</v>
      </c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 s="7"/>
      <c r="BH860" s="7"/>
      <c r="BI860" s="7"/>
      <c r="BJ860" s="7"/>
      <c r="BK860" s="7"/>
      <c r="BL860" s="7"/>
      <c r="BN860" s="74"/>
    </row>
    <row r="861" spans="1:66" s="16" customFormat="1" ht="12" customHeight="1" x14ac:dyDescent="0.25">
      <c r="A861" s="122">
        <v>23200693</v>
      </c>
      <c r="B861" s="87" t="str">
        <f t="shared" si="927"/>
        <v>23200693</v>
      </c>
      <c r="C861" s="74" t="s">
        <v>368</v>
      </c>
      <c r="D861" s="89" t="s">
        <v>1277</v>
      </c>
      <c r="E861" s="89"/>
      <c r="F861" s="74"/>
      <c r="G861" s="89"/>
      <c r="H861" s="75">
        <v>-245198.02</v>
      </c>
      <c r="I861" s="75">
        <v>-144.66999999999999</v>
      </c>
      <c r="J861" s="75">
        <v>23.93</v>
      </c>
      <c r="K861" s="75">
        <v>-187.23</v>
      </c>
      <c r="L861" s="75">
        <v>-1955.52</v>
      </c>
      <c r="M861" s="75">
        <v>-210441.46</v>
      </c>
      <c r="N861" s="75">
        <v>0</v>
      </c>
      <c r="O861" s="75">
        <v>0</v>
      </c>
      <c r="P861" s="75">
        <v>-624.02</v>
      </c>
      <c r="Q861" s="75">
        <v>43.29</v>
      </c>
      <c r="R861" s="75">
        <v>-590.89</v>
      </c>
      <c r="S861" s="75">
        <v>37.090000000000003</v>
      </c>
      <c r="T861" s="75">
        <v>-256590.51</v>
      </c>
      <c r="U861" s="75"/>
      <c r="V861" s="75">
        <f t="shared" si="923"/>
        <v>-38727.812083333331</v>
      </c>
      <c r="W861" s="81"/>
      <c r="X861" s="80"/>
      <c r="Y861" s="92">
        <f t="shared" si="937"/>
        <v>0</v>
      </c>
      <c r="Z861" s="319">
        <f t="shared" si="937"/>
        <v>-256590.51</v>
      </c>
      <c r="AA861" s="319">
        <f t="shared" si="937"/>
        <v>0</v>
      </c>
      <c r="AB861" s="320">
        <f t="shared" si="930"/>
        <v>0</v>
      </c>
      <c r="AC861" s="309">
        <f t="shared" si="931"/>
        <v>0</v>
      </c>
      <c r="AD861" s="319">
        <f t="shared" ref="AD861:AD927" si="942">IF($D861=AD$5,$T861,IF($D861=AD$4, $T861*$AK$1,0))</f>
        <v>0</v>
      </c>
      <c r="AE861" s="326">
        <f t="shared" si="938"/>
        <v>0</v>
      </c>
      <c r="AF861" s="320">
        <f t="shared" si="939"/>
        <v>0</v>
      </c>
      <c r="AG861" s="173">
        <f t="shared" si="924"/>
        <v>0</v>
      </c>
      <c r="AH861" s="309">
        <f t="shared" si="932"/>
        <v>0</v>
      </c>
      <c r="AI861" s="318">
        <f t="shared" si="929"/>
        <v>0</v>
      </c>
      <c r="AJ861" s="319">
        <f t="shared" si="929"/>
        <v>-38727.812083333331</v>
      </c>
      <c r="AK861" s="319">
        <f t="shared" si="929"/>
        <v>0</v>
      </c>
      <c r="AL861" s="320">
        <f t="shared" si="933"/>
        <v>0</v>
      </c>
      <c r="AM861" s="309">
        <f t="shared" si="934"/>
        <v>0</v>
      </c>
      <c r="AN861" s="319">
        <f t="shared" si="940"/>
        <v>0</v>
      </c>
      <c r="AO861" s="319">
        <f t="shared" si="941"/>
        <v>0</v>
      </c>
      <c r="AP861" s="319">
        <f t="shared" si="935"/>
        <v>0</v>
      </c>
      <c r="AQ861" s="173">
        <f t="shared" si="922"/>
        <v>0</v>
      </c>
      <c r="AR861" s="309">
        <f t="shared" si="936"/>
        <v>0</v>
      </c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 s="7"/>
      <c r="BH861" s="7"/>
      <c r="BI861" s="7"/>
      <c r="BJ861" s="7"/>
      <c r="BK861" s="7"/>
      <c r="BL861" s="7"/>
      <c r="BN861" s="74"/>
    </row>
    <row r="862" spans="1:66" s="16" customFormat="1" ht="12" customHeight="1" x14ac:dyDescent="0.25">
      <c r="A862" s="122">
        <v>23200733</v>
      </c>
      <c r="B862" s="87" t="str">
        <f t="shared" si="927"/>
        <v>23200733</v>
      </c>
      <c r="C862" s="74" t="s">
        <v>62</v>
      </c>
      <c r="D862" s="89" t="s">
        <v>1277</v>
      </c>
      <c r="E862" s="89"/>
      <c r="F862" s="74"/>
      <c r="G862" s="89"/>
      <c r="H862" s="75">
        <v>-598251.37</v>
      </c>
      <c r="I862" s="75">
        <v>-562471.75</v>
      </c>
      <c r="J862" s="75">
        <v>-585378.81999999995</v>
      </c>
      <c r="K862" s="75">
        <v>-552936.69999999995</v>
      </c>
      <c r="L862" s="75">
        <v>-603299.87</v>
      </c>
      <c r="M862" s="75">
        <v>-703211.63</v>
      </c>
      <c r="N862" s="75">
        <v>-669428.18999999994</v>
      </c>
      <c r="O862" s="75">
        <v>-681782.16</v>
      </c>
      <c r="P862" s="75">
        <v>-699900.51</v>
      </c>
      <c r="Q862" s="75">
        <v>-711978.66</v>
      </c>
      <c r="R862" s="75">
        <v>-677298.75</v>
      </c>
      <c r="S862" s="75">
        <v>-678654.6</v>
      </c>
      <c r="T862" s="75">
        <v>-697927.16</v>
      </c>
      <c r="U862" s="75"/>
      <c r="V862" s="75">
        <f t="shared" si="923"/>
        <v>-647869.2420833332</v>
      </c>
      <c r="W862" s="81"/>
      <c r="X862" s="80"/>
      <c r="Y862" s="92">
        <f t="shared" si="937"/>
        <v>0</v>
      </c>
      <c r="Z862" s="319">
        <f t="shared" si="937"/>
        <v>-697927.16</v>
      </c>
      <c r="AA862" s="319">
        <f t="shared" si="937"/>
        <v>0</v>
      </c>
      <c r="AB862" s="320">
        <f t="shared" si="930"/>
        <v>0</v>
      </c>
      <c r="AC862" s="309">
        <f t="shared" si="931"/>
        <v>0</v>
      </c>
      <c r="AD862" s="319">
        <f t="shared" si="942"/>
        <v>0</v>
      </c>
      <c r="AE862" s="326">
        <f t="shared" si="938"/>
        <v>0</v>
      </c>
      <c r="AF862" s="320">
        <f t="shared" si="939"/>
        <v>0</v>
      </c>
      <c r="AG862" s="173">
        <f t="shared" si="924"/>
        <v>0</v>
      </c>
      <c r="AH862" s="309">
        <f t="shared" si="932"/>
        <v>0</v>
      </c>
      <c r="AI862" s="318">
        <f t="shared" si="929"/>
        <v>0</v>
      </c>
      <c r="AJ862" s="319">
        <f t="shared" si="929"/>
        <v>-647869.2420833332</v>
      </c>
      <c r="AK862" s="319">
        <f t="shared" si="929"/>
        <v>0</v>
      </c>
      <c r="AL862" s="320">
        <f t="shared" si="933"/>
        <v>0</v>
      </c>
      <c r="AM862" s="309">
        <f t="shared" si="934"/>
        <v>0</v>
      </c>
      <c r="AN862" s="319">
        <f t="shared" si="940"/>
        <v>0</v>
      </c>
      <c r="AO862" s="319">
        <f t="shared" si="941"/>
        <v>0</v>
      </c>
      <c r="AP862" s="319">
        <f t="shared" si="935"/>
        <v>0</v>
      </c>
      <c r="AQ862" s="173">
        <f t="shared" si="922"/>
        <v>0</v>
      </c>
      <c r="AR862" s="309">
        <f t="shared" si="936"/>
        <v>0</v>
      </c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 s="7"/>
      <c r="BH862" s="7"/>
      <c r="BI862" s="7"/>
      <c r="BJ862" s="7"/>
      <c r="BK862" s="7"/>
      <c r="BL862" s="7"/>
      <c r="BN862" s="74"/>
    </row>
    <row r="863" spans="1:66" s="16" customFormat="1" ht="12" customHeight="1" x14ac:dyDescent="0.25">
      <c r="A863" s="122">
        <v>23200743</v>
      </c>
      <c r="B863" s="87" t="str">
        <f t="shared" si="927"/>
        <v>23200743</v>
      </c>
      <c r="C863" s="89" t="s">
        <v>512</v>
      </c>
      <c r="D863" s="89" t="s">
        <v>1277</v>
      </c>
      <c r="E863" s="89"/>
      <c r="F863" s="89"/>
      <c r="G863" s="89"/>
      <c r="H863" s="75">
        <v>-7474</v>
      </c>
      <c r="I863" s="75">
        <v>-7659.64</v>
      </c>
      <c r="J863" s="75">
        <v>-7804.83</v>
      </c>
      <c r="K863" s="75">
        <v>-7508.94</v>
      </c>
      <c r="L863" s="75">
        <v>-7726.61</v>
      </c>
      <c r="M863" s="75">
        <v>-7532.11</v>
      </c>
      <c r="N863" s="75">
        <v>-7547.74</v>
      </c>
      <c r="O863" s="75">
        <v>-8120.38</v>
      </c>
      <c r="P863" s="75">
        <v>-8118.04</v>
      </c>
      <c r="Q863" s="75">
        <v>-10597.56</v>
      </c>
      <c r="R863" s="75">
        <v>-10658.98</v>
      </c>
      <c r="S863" s="75">
        <v>-11578.58</v>
      </c>
      <c r="T863" s="75">
        <v>-11642.24</v>
      </c>
      <c r="U863" s="75"/>
      <c r="V863" s="75">
        <f t="shared" si="923"/>
        <v>-8700.9608333333326</v>
      </c>
      <c r="W863" s="81"/>
      <c r="X863" s="80"/>
      <c r="Y863" s="92">
        <f t="shared" si="937"/>
        <v>0</v>
      </c>
      <c r="Z863" s="319">
        <f t="shared" si="937"/>
        <v>-11642.24</v>
      </c>
      <c r="AA863" s="319">
        <f t="shared" si="937"/>
        <v>0</v>
      </c>
      <c r="AB863" s="320">
        <f t="shared" si="930"/>
        <v>0</v>
      </c>
      <c r="AC863" s="309">
        <f t="shared" si="931"/>
        <v>0</v>
      </c>
      <c r="AD863" s="319">
        <f t="shared" si="942"/>
        <v>0</v>
      </c>
      <c r="AE863" s="326">
        <f t="shared" si="938"/>
        <v>0</v>
      </c>
      <c r="AF863" s="320">
        <f t="shared" si="939"/>
        <v>0</v>
      </c>
      <c r="AG863" s="173">
        <f t="shared" si="924"/>
        <v>0</v>
      </c>
      <c r="AH863" s="309">
        <f t="shared" si="932"/>
        <v>0</v>
      </c>
      <c r="AI863" s="318">
        <f t="shared" si="929"/>
        <v>0</v>
      </c>
      <c r="AJ863" s="319">
        <f t="shared" si="929"/>
        <v>-8700.9608333333326</v>
      </c>
      <c r="AK863" s="319">
        <f t="shared" si="929"/>
        <v>0</v>
      </c>
      <c r="AL863" s="320">
        <f t="shared" si="933"/>
        <v>0</v>
      </c>
      <c r="AM863" s="309">
        <f t="shared" si="934"/>
        <v>0</v>
      </c>
      <c r="AN863" s="319">
        <f t="shared" si="940"/>
        <v>0</v>
      </c>
      <c r="AO863" s="319">
        <f t="shared" si="941"/>
        <v>0</v>
      </c>
      <c r="AP863" s="319">
        <f t="shared" si="935"/>
        <v>0</v>
      </c>
      <c r="AQ863" s="173">
        <f t="shared" si="922"/>
        <v>0</v>
      </c>
      <c r="AR863" s="309">
        <f t="shared" si="936"/>
        <v>0</v>
      </c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 s="7"/>
      <c r="BH863" s="7"/>
      <c r="BI863" s="7"/>
      <c r="BJ863" s="7"/>
      <c r="BK863" s="7"/>
      <c r="BL863" s="7"/>
      <c r="BN863" s="74"/>
    </row>
    <row r="864" spans="1:66" s="16" customFormat="1" ht="12" customHeight="1" x14ac:dyDescent="0.25">
      <c r="A864" s="122">
        <v>23200753</v>
      </c>
      <c r="B864" s="87" t="str">
        <f t="shared" si="927"/>
        <v>23200753</v>
      </c>
      <c r="C864" s="89" t="s">
        <v>36</v>
      </c>
      <c r="D864" s="89" t="s">
        <v>1277</v>
      </c>
      <c r="E864" s="89"/>
      <c r="F864" s="89"/>
      <c r="G864" s="89"/>
      <c r="H864" s="75">
        <v>7466.47</v>
      </c>
      <c r="I864" s="75">
        <v>8498.43</v>
      </c>
      <c r="J864" s="75">
        <v>8520.59</v>
      </c>
      <c r="K864" s="75">
        <v>8558.18</v>
      </c>
      <c r="L864" s="75">
        <v>9155.31</v>
      </c>
      <c r="M864" s="75">
        <v>9156.2099999999991</v>
      </c>
      <c r="N864" s="75">
        <v>9166.01</v>
      </c>
      <c r="O864" s="75">
        <v>9396.26</v>
      </c>
      <c r="P864" s="75">
        <v>9336.86</v>
      </c>
      <c r="Q864" s="75">
        <v>9341.6200000000008</v>
      </c>
      <c r="R864" s="75">
        <v>9329.4599999999991</v>
      </c>
      <c r="S864" s="75">
        <v>9295.51</v>
      </c>
      <c r="T864" s="75">
        <v>9277.5499999999993</v>
      </c>
      <c r="U864" s="75"/>
      <c r="V864" s="75">
        <f t="shared" si="923"/>
        <v>9010.5374999999985</v>
      </c>
      <c r="W864" s="81"/>
      <c r="X864" s="80"/>
      <c r="Y864" s="92">
        <f t="shared" si="937"/>
        <v>0</v>
      </c>
      <c r="Z864" s="319">
        <f t="shared" si="937"/>
        <v>9277.5499999999993</v>
      </c>
      <c r="AA864" s="319">
        <f t="shared" si="937"/>
        <v>0</v>
      </c>
      <c r="AB864" s="320">
        <f t="shared" si="930"/>
        <v>0</v>
      </c>
      <c r="AC864" s="309">
        <f t="shared" si="931"/>
        <v>0</v>
      </c>
      <c r="AD864" s="319">
        <f t="shared" si="942"/>
        <v>0</v>
      </c>
      <c r="AE864" s="326">
        <f t="shared" si="938"/>
        <v>0</v>
      </c>
      <c r="AF864" s="320">
        <f t="shared" si="939"/>
        <v>0</v>
      </c>
      <c r="AG864" s="173">
        <f t="shared" si="924"/>
        <v>0</v>
      </c>
      <c r="AH864" s="309">
        <f t="shared" si="932"/>
        <v>0</v>
      </c>
      <c r="AI864" s="318">
        <f t="shared" si="929"/>
        <v>0</v>
      </c>
      <c r="AJ864" s="319">
        <f t="shared" si="929"/>
        <v>9010.5374999999985</v>
      </c>
      <c r="AK864" s="319">
        <f t="shared" si="929"/>
        <v>0</v>
      </c>
      <c r="AL864" s="320">
        <f t="shared" si="933"/>
        <v>0</v>
      </c>
      <c r="AM864" s="309">
        <f t="shared" si="934"/>
        <v>0</v>
      </c>
      <c r="AN864" s="319">
        <f t="shared" si="940"/>
        <v>0</v>
      </c>
      <c r="AO864" s="319">
        <f t="shared" si="941"/>
        <v>0</v>
      </c>
      <c r="AP864" s="319">
        <f t="shared" si="935"/>
        <v>0</v>
      </c>
      <c r="AQ864" s="173">
        <f t="shared" si="922"/>
        <v>0</v>
      </c>
      <c r="AR864" s="309">
        <f t="shared" si="936"/>
        <v>0</v>
      </c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 s="7"/>
      <c r="BH864" s="7"/>
      <c r="BI864" s="7"/>
      <c r="BJ864" s="7"/>
      <c r="BK864" s="7"/>
      <c r="BL864" s="7"/>
      <c r="BN864" s="74"/>
    </row>
    <row r="865" spans="1:66" s="16" customFormat="1" ht="12" customHeight="1" x14ac:dyDescent="0.25">
      <c r="A865" s="122">
        <v>23200763</v>
      </c>
      <c r="B865" s="87" t="str">
        <f t="shared" si="927"/>
        <v>23200763</v>
      </c>
      <c r="C865" s="89" t="s">
        <v>37</v>
      </c>
      <c r="D865" s="89" t="s">
        <v>1277</v>
      </c>
      <c r="E865" s="89"/>
      <c r="F865" s="89"/>
      <c r="G865" s="89"/>
      <c r="H865" s="75">
        <v>-22080.29</v>
      </c>
      <c r="I865" s="75">
        <v>-29261.38</v>
      </c>
      <c r="J865" s="75">
        <v>-29564.82</v>
      </c>
      <c r="K865" s="75">
        <v>-29879.74</v>
      </c>
      <c r="L865" s="75">
        <v>-30468.53</v>
      </c>
      <c r="M865" s="75">
        <v>-30859.08</v>
      </c>
      <c r="N865" s="75">
        <v>-30940.86</v>
      </c>
      <c r="O865" s="75">
        <v>-31860.33</v>
      </c>
      <c r="P865" s="75">
        <v>-32311.99</v>
      </c>
      <c r="Q865" s="75">
        <v>-35552.980000000003</v>
      </c>
      <c r="R865" s="75">
        <v>-36017.519999999997</v>
      </c>
      <c r="S865" s="75">
        <v>-36798.04</v>
      </c>
      <c r="T865" s="75">
        <v>-37459.29</v>
      </c>
      <c r="U865" s="75"/>
      <c r="V865" s="75">
        <f t="shared" si="923"/>
        <v>-31940.421666666662</v>
      </c>
      <c r="W865" s="81"/>
      <c r="X865" s="80"/>
      <c r="Y865" s="92">
        <f t="shared" si="937"/>
        <v>0</v>
      </c>
      <c r="Z865" s="319">
        <f t="shared" si="937"/>
        <v>-37459.29</v>
      </c>
      <c r="AA865" s="319">
        <f t="shared" si="937"/>
        <v>0</v>
      </c>
      <c r="AB865" s="320">
        <f t="shared" si="930"/>
        <v>0</v>
      </c>
      <c r="AC865" s="309">
        <f t="shared" si="931"/>
        <v>0</v>
      </c>
      <c r="AD865" s="319">
        <f t="shared" si="942"/>
        <v>0</v>
      </c>
      <c r="AE865" s="326">
        <f t="shared" si="938"/>
        <v>0</v>
      </c>
      <c r="AF865" s="320">
        <f t="shared" si="939"/>
        <v>0</v>
      </c>
      <c r="AG865" s="173">
        <f t="shared" si="924"/>
        <v>0</v>
      </c>
      <c r="AH865" s="309">
        <f t="shared" si="932"/>
        <v>0</v>
      </c>
      <c r="AI865" s="318">
        <f t="shared" ref="AI865:AK883" si="943">IF($D865=AI$5,$V865,0)</f>
        <v>0</v>
      </c>
      <c r="AJ865" s="319">
        <f t="shared" si="943"/>
        <v>-31940.421666666662</v>
      </c>
      <c r="AK865" s="319">
        <f t="shared" si="943"/>
        <v>0</v>
      </c>
      <c r="AL865" s="320">
        <f t="shared" si="933"/>
        <v>0</v>
      </c>
      <c r="AM865" s="309">
        <f t="shared" si="934"/>
        <v>0</v>
      </c>
      <c r="AN865" s="319">
        <f t="shared" si="940"/>
        <v>0</v>
      </c>
      <c r="AO865" s="319">
        <f t="shared" si="941"/>
        <v>0</v>
      </c>
      <c r="AP865" s="319">
        <f t="shared" si="935"/>
        <v>0</v>
      </c>
      <c r="AQ865" s="173">
        <f t="shared" si="922"/>
        <v>0</v>
      </c>
      <c r="AR865" s="309">
        <f t="shared" si="936"/>
        <v>0</v>
      </c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 s="7"/>
      <c r="BH865" s="7"/>
      <c r="BI865" s="7"/>
      <c r="BJ865" s="7"/>
      <c r="BK865" s="7"/>
      <c r="BL865" s="7"/>
      <c r="BN865" s="74"/>
    </row>
    <row r="866" spans="1:66" s="16" customFormat="1" ht="12" customHeight="1" x14ac:dyDescent="0.25">
      <c r="A866" s="122">
        <v>23200773</v>
      </c>
      <c r="B866" s="87" t="str">
        <f t="shared" si="927"/>
        <v>23200773</v>
      </c>
      <c r="C866" s="89" t="s">
        <v>298</v>
      </c>
      <c r="D866" s="89" t="s">
        <v>1277</v>
      </c>
      <c r="E866" s="89"/>
      <c r="F866" s="89"/>
      <c r="G866" s="89"/>
      <c r="H866" s="75">
        <v>-1102.0999999999999</v>
      </c>
      <c r="I866" s="75">
        <v>-589</v>
      </c>
      <c r="J866" s="75">
        <v>-1102.0999999999999</v>
      </c>
      <c r="K866" s="75">
        <v>-1102.0999999999999</v>
      </c>
      <c r="L866" s="75">
        <v>-1102.0999999999999</v>
      </c>
      <c r="M866" s="75">
        <v>-1102.0999999999999</v>
      </c>
      <c r="N866" s="75">
        <v>-1102.0999999999999</v>
      </c>
      <c r="O866" s="75">
        <v>-1102.0999999999999</v>
      </c>
      <c r="P866" s="75">
        <v>-1102.0999999999999</v>
      </c>
      <c r="Q866" s="75">
        <v>-752.2</v>
      </c>
      <c r="R866" s="75">
        <v>-751.9</v>
      </c>
      <c r="S866" s="75">
        <v>-1101.8</v>
      </c>
      <c r="T866" s="75">
        <v>-1101.8</v>
      </c>
      <c r="U866" s="75"/>
      <c r="V866" s="75">
        <f t="shared" si="923"/>
        <v>-1000.9625</v>
      </c>
      <c r="W866" s="81"/>
      <c r="X866" s="80"/>
      <c r="Y866" s="92">
        <f t="shared" si="937"/>
        <v>0</v>
      </c>
      <c r="Z866" s="319">
        <f t="shared" si="937"/>
        <v>-1101.8</v>
      </c>
      <c r="AA866" s="319">
        <f t="shared" si="937"/>
        <v>0</v>
      </c>
      <c r="AB866" s="320">
        <f t="shared" si="930"/>
        <v>0</v>
      </c>
      <c r="AC866" s="309">
        <f t="shared" si="931"/>
        <v>0</v>
      </c>
      <c r="AD866" s="319">
        <f t="shared" si="942"/>
        <v>0</v>
      </c>
      <c r="AE866" s="326">
        <f t="shared" si="938"/>
        <v>0</v>
      </c>
      <c r="AF866" s="320">
        <f t="shared" si="939"/>
        <v>0</v>
      </c>
      <c r="AG866" s="173">
        <f t="shared" si="924"/>
        <v>0</v>
      </c>
      <c r="AH866" s="309">
        <f t="shared" si="932"/>
        <v>0</v>
      </c>
      <c r="AI866" s="318">
        <f t="shared" si="943"/>
        <v>0</v>
      </c>
      <c r="AJ866" s="319">
        <f t="shared" si="943"/>
        <v>-1000.9625</v>
      </c>
      <c r="AK866" s="319">
        <f t="shared" si="943"/>
        <v>0</v>
      </c>
      <c r="AL866" s="320">
        <f t="shared" si="933"/>
        <v>0</v>
      </c>
      <c r="AM866" s="309">
        <f t="shared" si="934"/>
        <v>0</v>
      </c>
      <c r="AN866" s="319">
        <f t="shared" si="940"/>
        <v>0</v>
      </c>
      <c r="AO866" s="319">
        <f t="shared" si="941"/>
        <v>0</v>
      </c>
      <c r="AP866" s="319">
        <f t="shared" si="935"/>
        <v>0</v>
      </c>
      <c r="AQ866" s="173">
        <f t="shared" si="922"/>
        <v>0</v>
      </c>
      <c r="AR866" s="309">
        <f t="shared" si="936"/>
        <v>0</v>
      </c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 s="7"/>
      <c r="BH866" s="7"/>
      <c r="BI866" s="7"/>
      <c r="BJ866" s="7"/>
      <c r="BK866" s="7"/>
      <c r="BL866" s="7"/>
      <c r="BN866" s="74"/>
    </row>
    <row r="867" spans="1:66" s="16" customFormat="1" ht="12" customHeight="1" x14ac:dyDescent="0.25">
      <c r="A867" s="122">
        <v>23200813</v>
      </c>
      <c r="B867" s="87" t="str">
        <f t="shared" si="927"/>
        <v>23200813</v>
      </c>
      <c r="C867" s="74" t="s">
        <v>825</v>
      </c>
      <c r="D867" s="89" t="s">
        <v>1277</v>
      </c>
      <c r="E867" s="89"/>
      <c r="F867" s="74"/>
      <c r="G867" s="89"/>
      <c r="H867" s="75">
        <v>-6532.19</v>
      </c>
      <c r="I867" s="75">
        <v>-2438.9</v>
      </c>
      <c r="J867" s="75">
        <v>-2438.9</v>
      </c>
      <c r="K867" s="75">
        <v>-2438.9</v>
      </c>
      <c r="L867" s="75">
        <v>-2438.9</v>
      </c>
      <c r="M867" s="75">
        <v>-2438.9</v>
      </c>
      <c r="N867" s="75">
        <v>-2438.89</v>
      </c>
      <c r="O867" s="75">
        <v>-2438.89</v>
      </c>
      <c r="P867" s="75">
        <v>-2438.89</v>
      </c>
      <c r="Q867" s="75">
        <v>-2438.89</v>
      </c>
      <c r="R867" s="75">
        <v>-2438.89</v>
      </c>
      <c r="S867" s="75">
        <v>-2720.7</v>
      </c>
      <c r="T867" s="75">
        <v>-9390.34</v>
      </c>
      <c r="U867" s="75"/>
      <c r="V867" s="75">
        <f t="shared" si="923"/>
        <v>-2922.5762499999996</v>
      </c>
      <c r="W867" s="81"/>
      <c r="X867" s="80"/>
      <c r="Y867" s="92">
        <f t="shared" si="937"/>
        <v>0</v>
      </c>
      <c r="Z867" s="319">
        <f t="shared" si="937"/>
        <v>-9390.34</v>
      </c>
      <c r="AA867" s="319">
        <f t="shared" si="937"/>
        <v>0</v>
      </c>
      <c r="AB867" s="320">
        <f t="shared" si="930"/>
        <v>0</v>
      </c>
      <c r="AC867" s="309">
        <f t="shared" si="931"/>
        <v>0</v>
      </c>
      <c r="AD867" s="319">
        <f t="shared" si="942"/>
        <v>0</v>
      </c>
      <c r="AE867" s="326">
        <f t="shared" si="938"/>
        <v>0</v>
      </c>
      <c r="AF867" s="320">
        <f t="shared" si="939"/>
        <v>0</v>
      </c>
      <c r="AG867" s="173">
        <f t="shared" si="924"/>
        <v>0</v>
      </c>
      <c r="AH867" s="309">
        <f t="shared" si="932"/>
        <v>0</v>
      </c>
      <c r="AI867" s="318">
        <f t="shared" si="943"/>
        <v>0</v>
      </c>
      <c r="AJ867" s="319">
        <f t="shared" si="943"/>
        <v>-2922.5762499999996</v>
      </c>
      <c r="AK867" s="319">
        <f t="shared" si="943"/>
        <v>0</v>
      </c>
      <c r="AL867" s="320">
        <f t="shared" si="933"/>
        <v>0</v>
      </c>
      <c r="AM867" s="309">
        <f t="shared" si="934"/>
        <v>0</v>
      </c>
      <c r="AN867" s="319">
        <f t="shared" si="940"/>
        <v>0</v>
      </c>
      <c r="AO867" s="319">
        <f t="shared" si="941"/>
        <v>0</v>
      </c>
      <c r="AP867" s="319">
        <f t="shared" si="935"/>
        <v>0</v>
      </c>
      <c r="AQ867" s="173">
        <f t="shared" si="922"/>
        <v>0</v>
      </c>
      <c r="AR867" s="309">
        <f t="shared" si="936"/>
        <v>0</v>
      </c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 s="7"/>
      <c r="BH867" s="7"/>
      <c r="BI867" s="7"/>
      <c r="BJ867" s="7"/>
      <c r="BK867" s="7"/>
      <c r="BL867" s="7"/>
      <c r="BN867" s="74"/>
    </row>
    <row r="868" spans="1:66" s="16" customFormat="1" ht="12" customHeight="1" x14ac:dyDescent="0.25">
      <c r="A868" s="122">
        <v>23200823</v>
      </c>
      <c r="B868" s="87" t="str">
        <f t="shared" si="927"/>
        <v>23200823</v>
      </c>
      <c r="C868" s="89" t="s">
        <v>832</v>
      </c>
      <c r="D868" s="89" t="s">
        <v>1277</v>
      </c>
      <c r="E868" s="89"/>
      <c r="F868" s="89"/>
      <c r="G868" s="89"/>
      <c r="H868" s="75">
        <v>-8279.68</v>
      </c>
      <c r="I868" s="75">
        <v>-8279.68</v>
      </c>
      <c r="J868" s="75">
        <v>-8279.68</v>
      </c>
      <c r="K868" s="75">
        <v>-8279.68</v>
      </c>
      <c r="L868" s="75">
        <v>-8279.68</v>
      </c>
      <c r="M868" s="75">
        <v>-8279.68</v>
      </c>
      <c r="N868" s="75">
        <v>-8279.68</v>
      </c>
      <c r="O868" s="75">
        <v>-8279.68</v>
      </c>
      <c r="P868" s="75">
        <v>-8279.68</v>
      </c>
      <c r="Q868" s="75">
        <v>-8279.68</v>
      </c>
      <c r="R868" s="75">
        <v>-8279.68</v>
      </c>
      <c r="S868" s="75">
        <v>-8279.68</v>
      </c>
      <c r="T868" s="75">
        <v>-8279.68</v>
      </c>
      <c r="U868" s="75"/>
      <c r="V868" s="75">
        <f t="shared" si="923"/>
        <v>-8279.6799999999985</v>
      </c>
      <c r="W868" s="81"/>
      <c r="X868" s="80"/>
      <c r="Y868" s="92">
        <f t="shared" si="937"/>
        <v>0</v>
      </c>
      <c r="Z868" s="319">
        <f t="shared" si="937"/>
        <v>-8279.68</v>
      </c>
      <c r="AA868" s="319">
        <f t="shared" si="937"/>
        <v>0</v>
      </c>
      <c r="AB868" s="320">
        <f t="shared" si="930"/>
        <v>0</v>
      </c>
      <c r="AC868" s="309">
        <f t="shared" si="931"/>
        <v>0</v>
      </c>
      <c r="AD868" s="319">
        <f t="shared" si="942"/>
        <v>0</v>
      </c>
      <c r="AE868" s="326">
        <f t="shared" si="938"/>
        <v>0</v>
      </c>
      <c r="AF868" s="320">
        <f t="shared" si="939"/>
        <v>0</v>
      </c>
      <c r="AG868" s="173">
        <f t="shared" si="924"/>
        <v>0</v>
      </c>
      <c r="AH868" s="309">
        <f t="shared" si="932"/>
        <v>0</v>
      </c>
      <c r="AI868" s="318">
        <f t="shared" si="943"/>
        <v>0</v>
      </c>
      <c r="AJ868" s="319">
        <f t="shared" si="943"/>
        <v>-8279.6799999999985</v>
      </c>
      <c r="AK868" s="319">
        <f t="shared" si="943"/>
        <v>0</v>
      </c>
      <c r="AL868" s="320">
        <f t="shared" si="933"/>
        <v>0</v>
      </c>
      <c r="AM868" s="309">
        <f t="shared" si="934"/>
        <v>0</v>
      </c>
      <c r="AN868" s="319">
        <f t="shared" si="940"/>
        <v>0</v>
      </c>
      <c r="AO868" s="319">
        <f t="shared" si="941"/>
        <v>0</v>
      </c>
      <c r="AP868" s="319">
        <f t="shared" si="935"/>
        <v>0</v>
      </c>
      <c r="AQ868" s="173">
        <f t="shared" si="922"/>
        <v>0</v>
      </c>
      <c r="AR868" s="309">
        <f t="shared" si="936"/>
        <v>0</v>
      </c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 s="7"/>
      <c r="BH868" s="7"/>
      <c r="BI868" s="7"/>
      <c r="BJ868" s="7"/>
      <c r="BK868" s="7"/>
      <c r="BL868" s="7"/>
      <c r="BN868" s="74"/>
    </row>
    <row r="869" spans="1:66" s="16" customFormat="1" ht="12" customHeight="1" x14ac:dyDescent="0.25">
      <c r="A869" s="128">
        <v>23200833</v>
      </c>
      <c r="B869" s="145" t="str">
        <f t="shared" si="927"/>
        <v>23200833</v>
      </c>
      <c r="C869" s="74" t="s">
        <v>890</v>
      </c>
      <c r="D869" s="89" t="s">
        <v>1277</v>
      </c>
      <c r="E869" s="89"/>
      <c r="F869" s="74"/>
      <c r="G869" s="89"/>
      <c r="H869" s="75">
        <v>4765.04</v>
      </c>
      <c r="I869" s="75">
        <v>4936.04</v>
      </c>
      <c r="J869" s="75">
        <v>5273.47</v>
      </c>
      <c r="K869" s="75">
        <v>5557.89</v>
      </c>
      <c r="L869" s="75">
        <v>5660.5</v>
      </c>
      <c r="M869" s="75">
        <v>5412.54</v>
      </c>
      <c r="N869" s="75">
        <v>5427.45</v>
      </c>
      <c r="O869" s="75">
        <v>5911.86</v>
      </c>
      <c r="P869" s="75">
        <v>5108.2700000000004</v>
      </c>
      <c r="Q869" s="75">
        <v>5537.94</v>
      </c>
      <c r="R869" s="75">
        <v>5607.54</v>
      </c>
      <c r="S869" s="75">
        <v>6630.38</v>
      </c>
      <c r="T869" s="75">
        <v>6731.54</v>
      </c>
      <c r="U869" s="75"/>
      <c r="V869" s="75">
        <f t="shared" si="923"/>
        <v>5567.6808333333329</v>
      </c>
      <c r="W869" s="81"/>
      <c r="X869" s="80"/>
      <c r="Y869" s="92">
        <f t="shared" si="937"/>
        <v>0</v>
      </c>
      <c r="Z869" s="319">
        <f t="shared" si="937"/>
        <v>6731.54</v>
      </c>
      <c r="AA869" s="319">
        <f t="shared" si="937"/>
        <v>0</v>
      </c>
      <c r="AB869" s="320">
        <f t="shared" si="930"/>
        <v>0</v>
      </c>
      <c r="AC869" s="309">
        <f t="shared" si="931"/>
        <v>0</v>
      </c>
      <c r="AD869" s="319">
        <f t="shared" si="942"/>
        <v>0</v>
      </c>
      <c r="AE869" s="326">
        <f t="shared" si="938"/>
        <v>0</v>
      </c>
      <c r="AF869" s="320">
        <f t="shared" si="939"/>
        <v>0</v>
      </c>
      <c r="AG869" s="173">
        <f t="shared" si="924"/>
        <v>0</v>
      </c>
      <c r="AH869" s="309">
        <f t="shared" si="932"/>
        <v>0</v>
      </c>
      <c r="AI869" s="318">
        <f t="shared" si="943"/>
        <v>0</v>
      </c>
      <c r="AJ869" s="319">
        <f t="shared" si="943"/>
        <v>5567.6808333333329</v>
      </c>
      <c r="AK869" s="319">
        <f t="shared" si="943"/>
        <v>0</v>
      </c>
      <c r="AL869" s="320">
        <f t="shared" si="933"/>
        <v>0</v>
      </c>
      <c r="AM869" s="309">
        <f t="shared" si="934"/>
        <v>0</v>
      </c>
      <c r="AN869" s="319">
        <f t="shared" si="940"/>
        <v>0</v>
      </c>
      <c r="AO869" s="319">
        <f t="shared" si="941"/>
        <v>0</v>
      </c>
      <c r="AP869" s="319">
        <f t="shared" si="935"/>
        <v>0</v>
      </c>
      <c r="AQ869" s="173">
        <f t="shared" si="922"/>
        <v>0</v>
      </c>
      <c r="AR869" s="309">
        <f t="shared" si="936"/>
        <v>0</v>
      </c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 s="7"/>
      <c r="BH869" s="7"/>
      <c r="BI869" s="7"/>
      <c r="BJ869" s="7"/>
      <c r="BK869" s="7"/>
      <c r="BL869" s="7"/>
      <c r="BN869" s="74"/>
    </row>
    <row r="870" spans="1:66" s="16" customFormat="1" ht="12" customHeight="1" x14ac:dyDescent="0.25">
      <c r="A870" s="189">
        <v>23200853</v>
      </c>
      <c r="B870" s="197" t="str">
        <f t="shared" si="927"/>
        <v>23200853</v>
      </c>
      <c r="C870" s="178" t="s">
        <v>1126</v>
      </c>
      <c r="D870" s="179" t="s">
        <v>1277</v>
      </c>
      <c r="E870" s="179"/>
      <c r="F870" s="185">
        <v>43497</v>
      </c>
      <c r="G870" s="179"/>
      <c r="H870" s="181">
        <v>-123561.71</v>
      </c>
      <c r="I870" s="181">
        <v>-45965.94</v>
      </c>
      <c r="J870" s="181">
        <v>-82763.34</v>
      </c>
      <c r="K870" s="181">
        <v>-117619.79</v>
      </c>
      <c r="L870" s="181">
        <v>-32096.080000000002</v>
      </c>
      <c r="M870" s="181">
        <v>-64818.98</v>
      </c>
      <c r="N870" s="181">
        <v>-89287.59</v>
      </c>
      <c r="O870" s="181">
        <v>-43640.61</v>
      </c>
      <c r="P870" s="181">
        <v>-86455.02</v>
      </c>
      <c r="Q870" s="181">
        <v>-148519.10999999999</v>
      </c>
      <c r="R870" s="181">
        <v>-41784.519999999997</v>
      </c>
      <c r="S870" s="181">
        <v>-83742.2</v>
      </c>
      <c r="T870" s="181">
        <v>-132275.88</v>
      </c>
      <c r="U870" s="181"/>
      <c r="V870" s="181">
        <f t="shared" si="923"/>
        <v>-80384.331250000003</v>
      </c>
      <c r="W870" s="204"/>
      <c r="X870" s="226"/>
      <c r="Y870" s="409">
        <f t="shared" ref="Y870:AA890" si="944">IF($D870=Y$5,$T870,0)</f>
        <v>0</v>
      </c>
      <c r="Z870" s="410">
        <f t="shared" si="944"/>
        <v>-132275.88</v>
      </c>
      <c r="AA870" s="410">
        <f t="shared" si="944"/>
        <v>0</v>
      </c>
      <c r="AB870" s="411">
        <f t="shared" si="930"/>
        <v>0</v>
      </c>
      <c r="AC870" s="412">
        <f t="shared" si="931"/>
        <v>0</v>
      </c>
      <c r="AD870" s="410">
        <f t="shared" si="942"/>
        <v>0</v>
      </c>
      <c r="AE870" s="413">
        <f t="shared" si="938"/>
        <v>0</v>
      </c>
      <c r="AF870" s="411">
        <f t="shared" si="939"/>
        <v>0</v>
      </c>
      <c r="AG870" s="414">
        <f t="shared" si="924"/>
        <v>0</v>
      </c>
      <c r="AH870" s="412">
        <f t="shared" si="932"/>
        <v>0</v>
      </c>
      <c r="AI870" s="415">
        <f t="shared" si="943"/>
        <v>0</v>
      </c>
      <c r="AJ870" s="410">
        <f t="shared" si="943"/>
        <v>-80384.331250000003</v>
      </c>
      <c r="AK870" s="410">
        <f t="shared" si="943"/>
        <v>0</v>
      </c>
      <c r="AL870" s="411">
        <f t="shared" si="933"/>
        <v>0</v>
      </c>
      <c r="AM870" s="412">
        <f t="shared" si="934"/>
        <v>0</v>
      </c>
      <c r="AN870" s="410">
        <f t="shared" si="940"/>
        <v>0</v>
      </c>
      <c r="AO870" s="410">
        <f t="shared" si="941"/>
        <v>0</v>
      </c>
      <c r="AP870" s="410">
        <f t="shared" si="935"/>
        <v>0</v>
      </c>
      <c r="AQ870" s="414">
        <f t="shared" si="922"/>
        <v>0</v>
      </c>
      <c r="AR870" s="412">
        <f t="shared" si="936"/>
        <v>0</v>
      </c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 s="7"/>
      <c r="BH870" s="7"/>
      <c r="BI870" s="7"/>
      <c r="BJ870" s="7"/>
      <c r="BK870" s="7"/>
      <c r="BL870" s="7"/>
      <c r="BN870" s="74"/>
    </row>
    <row r="871" spans="1:66" s="16" customFormat="1" ht="12" customHeight="1" x14ac:dyDescent="0.25">
      <c r="A871" s="122">
        <v>23200873</v>
      </c>
      <c r="B871" s="87" t="str">
        <f t="shared" si="927"/>
        <v>23200873</v>
      </c>
      <c r="C871" s="74" t="s">
        <v>864</v>
      </c>
      <c r="D871" s="89" t="s">
        <v>158</v>
      </c>
      <c r="E871" s="89"/>
      <c r="F871" s="74"/>
      <c r="G871" s="89"/>
      <c r="H871" s="75">
        <v>-2667442.36</v>
      </c>
      <c r="I871" s="75">
        <v>-2107323.13</v>
      </c>
      <c r="J871" s="75">
        <v>-2131347.2599999998</v>
      </c>
      <c r="K871" s="75">
        <v>-3278789.82</v>
      </c>
      <c r="L871" s="75">
        <v>-2735256.97</v>
      </c>
      <c r="M871" s="75">
        <v>-2778279.24</v>
      </c>
      <c r="N871" s="75">
        <v>-4500294.51</v>
      </c>
      <c r="O871" s="75">
        <v>-3873128.39</v>
      </c>
      <c r="P871" s="75">
        <v>-4030950.05</v>
      </c>
      <c r="Q871" s="75">
        <v>-5681058.8899999997</v>
      </c>
      <c r="R871" s="75">
        <v>-5294893.54</v>
      </c>
      <c r="S871" s="75">
        <v>-5399696.1200000001</v>
      </c>
      <c r="T871" s="75">
        <v>-4219157.7</v>
      </c>
      <c r="U871" s="75"/>
      <c r="V871" s="75">
        <f t="shared" si="923"/>
        <v>-3771193.1625000001</v>
      </c>
      <c r="W871" s="81"/>
      <c r="X871" s="80"/>
      <c r="Y871" s="92">
        <f t="shared" si="944"/>
        <v>0</v>
      </c>
      <c r="Z871" s="319">
        <f t="shared" si="944"/>
        <v>0</v>
      </c>
      <c r="AA871" s="319">
        <f t="shared" si="944"/>
        <v>0</v>
      </c>
      <c r="AB871" s="320">
        <f t="shared" si="930"/>
        <v>-4219157.7</v>
      </c>
      <c r="AC871" s="309">
        <f t="shared" si="931"/>
        <v>0</v>
      </c>
      <c r="AD871" s="319">
        <f t="shared" si="942"/>
        <v>0</v>
      </c>
      <c r="AE871" s="326">
        <f t="shared" si="938"/>
        <v>0</v>
      </c>
      <c r="AF871" s="320">
        <f t="shared" si="939"/>
        <v>-4219157.7</v>
      </c>
      <c r="AG871" s="173">
        <f t="shared" si="924"/>
        <v>-4219157.7</v>
      </c>
      <c r="AH871" s="309">
        <f t="shared" si="932"/>
        <v>0</v>
      </c>
      <c r="AI871" s="318">
        <f t="shared" si="943"/>
        <v>0</v>
      </c>
      <c r="AJ871" s="319">
        <f t="shared" si="943"/>
        <v>0</v>
      </c>
      <c r="AK871" s="319">
        <f t="shared" si="943"/>
        <v>0</v>
      </c>
      <c r="AL871" s="320">
        <f t="shared" si="933"/>
        <v>-3771193.1625000001</v>
      </c>
      <c r="AM871" s="309">
        <f t="shared" si="934"/>
        <v>0</v>
      </c>
      <c r="AN871" s="319">
        <f t="shared" si="940"/>
        <v>0</v>
      </c>
      <c r="AO871" s="319">
        <f t="shared" si="941"/>
        <v>0</v>
      </c>
      <c r="AP871" s="319">
        <f t="shared" si="935"/>
        <v>-3771193.1625000001</v>
      </c>
      <c r="AQ871" s="173">
        <f t="shared" si="922"/>
        <v>-3771193.1625000001</v>
      </c>
      <c r="AR871" s="309">
        <f t="shared" si="936"/>
        <v>0</v>
      </c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 s="7"/>
      <c r="BH871" s="7"/>
      <c r="BI871" s="7"/>
      <c r="BJ871" s="7"/>
      <c r="BK871" s="7"/>
      <c r="BL871" s="7"/>
      <c r="BN871" s="74"/>
    </row>
    <row r="872" spans="1:66" s="16" customFormat="1" ht="12" customHeight="1" x14ac:dyDescent="0.25">
      <c r="A872" s="128">
        <v>23200953</v>
      </c>
      <c r="B872" s="145" t="str">
        <f t="shared" si="927"/>
        <v>23200953</v>
      </c>
      <c r="C872" s="74" t="s">
        <v>22</v>
      </c>
      <c r="D872" s="89" t="s">
        <v>1277</v>
      </c>
      <c r="E872" s="89"/>
      <c r="F872" s="74"/>
      <c r="G872" s="89"/>
      <c r="H872" s="75">
        <v>0</v>
      </c>
      <c r="I872" s="75">
        <v>0</v>
      </c>
      <c r="J872" s="75">
        <v>148.69999999999999</v>
      </c>
      <c r="K872" s="75">
        <v>0</v>
      </c>
      <c r="L872" s="75">
        <v>0</v>
      </c>
      <c r="M872" s="75">
        <v>58.78</v>
      </c>
      <c r="N872" s="75">
        <v>0</v>
      </c>
      <c r="O872" s="75">
        <v>0</v>
      </c>
      <c r="P872" s="75">
        <v>4323.26</v>
      </c>
      <c r="Q872" s="75">
        <v>0</v>
      </c>
      <c r="R872" s="75">
        <v>0</v>
      </c>
      <c r="S872" s="75">
        <v>77.44</v>
      </c>
      <c r="T872" s="75">
        <v>47.96</v>
      </c>
      <c r="U872" s="75"/>
      <c r="V872" s="75">
        <f t="shared" si="923"/>
        <v>386.01333333333326</v>
      </c>
      <c r="W872" s="81"/>
      <c r="X872" s="80"/>
      <c r="Y872" s="92">
        <f t="shared" si="944"/>
        <v>0</v>
      </c>
      <c r="Z872" s="319">
        <f t="shared" si="944"/>
        <v>47.96</v>
      </c>
      <c r="AA872" s="319">
        <f t="shared" si="944"/>
        <v>0</v>
      </c>
      <c r="AB872" s="320">
        <f t="shared" si="930"/>
        <v>0</v>
      </c>
      <c r="AC872" s="309">
        <f t="shared" si="931"/>
        <v>0</v>
      </c>
      <c r="AD872" s="319">
        <f t="shared" si="942"/>
        <v>0</v>
      </c>
      <c r="AE872" s="326">
        <f t="shared" si="938"/>
        <v>0</v>
      </c>
      <c r="AF872" s="320">
        <f t="shared" si="939"/>
        <v>0</v>
      </c>
      <c r="AG872" s="173">
        <f t="shared" si="924"/>
        <v>0</v>
      </c>
      <c r="AH872" s="309">
        <f t="shared" si="932"/>
        <v>0</v>
      </c>
      <c r="AI872" s="318">
        <f t="shared" si="943"/>
        <v>0</v>
      </c>
      <c r="AJ872" s="319">
        <f t="shared" si="943"/>
        <v>386.01333333333326</v>
      </c>
      <c r="AK872" s="319">
        <f t="shared" si="943"/>
        <v>0</v>
      </c>
      <c r="AL872" s="320">
        <f t="shared" si="933"/>
        <v>0</v>
      </c>
      <c r="AM872" s="309">
        <f t="shared" si="934"/>
        <v>0</v>
      </c>
      <c r="AN872" s="319">
        <f t="shared" si="940"/>
        <v>0</v>
      </c>
      <c r="AO872" s="319">
        <f t="shared" si="941"/>
        <v>0</v>
      </c>
      <c r="AP872" s="319">
        <f t="shared" si="935"/>
        <v>0</v>
      </c>
      <c r="AQ872" s="173">
        <f t="shared" si="922"/>
        <v>0</v>
      </c>
      <c r="AR872" s="309">
        <f t="shared" si="936"/>
        <v>0</v>
      </c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 s="7"/>
      <c r="BH872" s="7"/>
      <c r="BI872" s="7"/>
      <c r="BJ872" s="7"/>
      <c r="BK872" s="7"/>
      <c r="BL872" s="7"/>
      <c r="BN872" s="74"/>
    </row>
    <row r="873" spans="1:66" s="16" customFormat="1" ht="12" customHeight="1" x14ac:dyDescent="0.25">
      <c r="A873" s="122">
        <v>23201003</v>
      </c>
      <c r="B873" s="87" t="str">
        <f t="shared" si="927"/>
        <v>23201003</v>
      </c>
      <c r="C873" s="74" t="s">
        <v>598</v>
      </c>
      <c r="D873" s="89" t="s">
        <v>1277</v>
      </c>
      <c r="E873" s="89"/>
      <c r="F873" s="74"/>
      <c r="G873" s="89"/>
      <c r="H873" s="75">
        <v>-56618996.759999998</v>
      </c>
      <c r="I873" s="75">
        <v>-51160227.740000002</v>
      </c>
      <c r="J873" s="75">
        <v>-46563933.710000001</v>
      </c>
      <c r="K873" s="75">
        <v>-44947644.100000001</v>
      </c>
      <c r="L873" s="75">
        <v>-45453854.130000003</v>
      </c>
      <c r="M873" s="75">
        <v>-34138688.149999999</v>
      </c>
      <c r="N873" s="75">
        <v>-36454628.130000003</v>
      </c>
      <c r="O873" s="75">
        <v>-45646281.979999997</v>
      </c>
      <c r="P873" s="75">
        <v>-43778359.630000003</v>
      </c>
      <c r="Q873" s="75">
        <v>-55920552.740000002</v>
      </c>
      <c r="R873" s="75">
        <v>-39575605.770000003</v>
      </c>
      <c r="S873" s="75">
        <v>-53596589.350000001</v>
      </c>
      <c r="T873" s="75">
        <v>-46545097.329999998</v>
      </c>
      <c r="U873" s="75"/>
      <c r="V873" s="75">
        <f t="shared" si="923"/>
        <v>-45734867.706250004</v>
      </c>
      <c r="W873" s="81"/>
      <c r="X873" s="80"/>
      <c r="Y873" s="92">
        <f t="shared" si="944"/>
        <v>0</v>
      </c>
      <c r="Z873" s="319">
        <f t="shared" si="944"/>
        <v>-46545097.329999998</v>
      </c>
      <c r="AA873" s="319">
        <f t="shared" si="944"/>
        <v>0</v>
      </c>
      <c r="AB873" s="320">
        <f t="shared" si="930"/>
        <v>0</v>
      </c>
      <c r="AC873" s="309">
        <f t="shared" si="931"/>
        <v>0</v>
      </c>
      <c r="AD873" s="319">
        <f t="shared" si="942"/>
        <v>0</v>
      </c>
      <c r="AE873" s="326">
        <f t="shared" si="938"/>
        <v>0</v>
      </c>
      <c r="AF873" s="320">
        <f t="shared" si="939"/>
        <v>0</v>
      </c>
      <c r="AG873" s="173">
        <f t="shared" si="924"/>
        <v>0</v>
      </c>
      <c r="AH873" s="309">
        <f t="shared" si="932"/>
        <v>0</v>
      </c>
      <c r="AI873" s="318">
        <f t="shared" si="943"/>
        <v>0</v>
      </c>
      <c r="AJ873" s="319">
        <f t="shared" si="943"/>
        <v>-45734867.706250004</v>
      </c>
      <c r="AK873" s="319">
        <f t="shared" si="943"/>
        <v>0</v>
      </c>
      <c r="AL873" s="320">
        <f t="shared" si="933"/>
        <v>0</v>
      </c>
      <c r="AM873" s="309">
        <f t="shared" si="934"/>
        <v>0</v>
      </c>
      <c r="AN873" s="319">
        <f t="shared" si="940"/>
        <v>0</v>
      </c>
      <c r="AO873" s="319">
        <f t="shared" si="941"/>
        <v>0</v>
      </c>
      <c r="AP873" s="319">
        <f t="shared" si="935"/>
        <v>0</v>
      </c>
      <c r="AQ873" s="173">
        <f t="shared" si="922"/>
        <v>0</v>
      </c>
      <c r="AR873" s="309">
        <f t="shared" si="936"/>
        <v>0</v>
      </c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 s="7"/>
      <c r="BH873" s="7"/>
      <c r="BI873" s="7"/>
      <c r="BJ873" s="7"/>
      <c r="BK873" s="7"/>
      <c r="BL873" s="7"/>
      <c r="BN873" s="74"/>
    </row>
    <row r="874" spans="1:66" s="16" customFormat="1" ht="12" customHeight="1" x14ac:dyDescent="0.25">
      <c r="A874" s="122">
        <v>23201013</v>
      </c>
      <c r="B874" s="87" t="str">
        <f t="shared" si="927"/>
        <v>23201013</v>
      </c>
      <c r="C874" s="74" t="s">
        <v>390</v>
      </c>
      <c r="D874" s="89" t="s">
        <v>1277</v>
      </c>
      <c r="E874" s="89"/>
      <c r="F874" s="74"/>
      <c r="G874" s="89"/>
      <c r="H874" s="75">
        <v>-7048982.7999999998</v>
      </c>
      <c r="I874" s="75">
        <v>-9792088.6099999994</v>
      </c>
      <c r="J874" s="75">
        <v>137381.82</v>
      </c>
      <c r="K874" s="75">
        <v>-12847278.189999999</v>
      </c>
      <c r="L874" s="75">
        <v>-15854826.550000001</v>
      </c>
      <c r="M874" s="75">
        <v>-24633183.379999999</v>
      </c>
      <c r="N874" s="75">
        <v>-17121869.109999999</v>
      </c>
      <c r="O874" s="75">
        <v>-18969932.120000001</v>
      </c>
      <c r="P874" s="75">
        <v>-14761241.810000001</v>
      </c>
      <c r="Q874" s="75">
        <v>-10202398.98</v>
      </c>
      <c r="R874" s="75">
        <v>-18343971.52</v>
      </c>
      <c r="S874" s="75">
        <v>-11596424.890000001</v>
      </c>
      <c r="T874" s="75">
        <v>-14790803.039999999</v>
      </c>
      <c r="U874" s="75"/>
      <c r="V874" s="75">
        <f t="shared" si="923"/>
        <v>-13742143.855000002</v>
      </c>
      <c r="W874" s="81"/>
      <c r="X874" s="80"/>
      <c r="Y874" s="92">
        <f t="shared" si="944"/>
        <v>0</v>
      </c>
      <c r="Z874" s="319">
        <f t="shared" si="944"/>
        <v>-14790803.039999999</v>
      </c>
      <c r="AA874" s="319">
        <f t="shared" si="944"/>
        <v>0</v>
      </c>
      <c r="AB874" s="320">
        <f t="shared" si="930"/>
        <v>0</v>
      </c>
      <c r="AC874" s="309">
        <f t="shared" si="931"/>
        <v>0</v>
      </c>
      <c r="AD874" s="319">
        <f t="shared" si="942"/>
        <v>0</v>
      </c>
      <c r="AE874" s="326">
        <f t="shared" si="938"/>
        <v>0</v>
      </c>
      <c r="AF874" s="320">
        <f t="shared" si="939"/>
        <v>0</v>
      </c>
      <c r="AG874" s="173">
        <f t="shared" si="924"/>
        <v>0</v>
      </c>
      <c r="AH874" s="309">
        <f t="shared" si="932"/>
        <v>0</v>
      </c>
      <c r="AI874" s="318">
        <f t="shared" si="943"/>
        <v>0</v>
      </c>
      <c r="AJ874" s="319">
        <f t="shared" si="943"/>
        <v>-13742143.855000002</v>
      </c>
      <c r="AK874" s="319">
        <f t="shared" si="943"/>
        <v>0</v>
      </c>
      <c r="AL874" s="320">
        <f t="shared" si="933"/>
        <v>0</v>
      </c>
      <c r="AM874" s="309">
        <f t="shared" si="934"/>
        <v>0</v>
      </c>
      <c r="AN874" s="319">
        <f t="shared" si="940"/>
        <v>0</v>
      </c>
      <c r="AO874" s="319">
        <f t="shared" si="941"/>
        <v>0</v>
      </c>
      <c r="AP874" s="319">
        <f t="shared" si="935"/>
        <v>0</v>
      </c>
      <c r="AQ874" s="173">
        <f t="shared" si="922"/>
        <v>0</v>
      </c>
      <c r="AR874" s="309">
        <f t="shared" si="936"/>
        <v>0</v>
      </c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 s="7"/>
      <c r="BH874" s="7"/>
      <c r="BI874" s="7"/>
      <c r="BJ874" s="7"/>
      <c r="BK874" s="7"/>
      <c r="BL874" s="7"/>
      <c r="BN874" s="74"/>
    </row>
    <row r="875" spans="1:66" s="16" customFormat="1" ht="12" customHeight="1" x14ac:dyDescent="0.25">
      <c r="A875" s="122">
        <v>23201033</v>
      </c>
      <c r="B875" s="87" t="str">
        <f t="shared" si="927"/>
        <v>23201033</v>
      </c>
      <c r="C875" s="74" t="s">
        <v>284</v>
      </c>
      <c r="D875" s="89" t="s">
        <v>1277</v>
      </c>
      <c r="E875" s="89"/>
      <c r="F875" s="74"/>
      <c r="G875" s="89"/>
      <c r="H875" s="75">
        <v>-199591.7</v>
      </c>
      <c r="I875" s="75">
        <v>-260946.4</v>
      </c>
      <c r="J875" s="75">
        <v>-136139</v>
      </c>
      <c r="K875" s="75">
        <v>-197301.93</v>
      </c>
      <c r="L875" s="75">
        <v>-260024.97</v>
      </c>
      <c r="M875" s="75">
        <v>-134926.91</v>
      </c>
      <c r="N875" s="75">
        <v>-195792.57</v>
      </c>
      <c r="O875" s="75">
        <v>-257781.68</v>
      </c>
      <c r="P875" s="75">
        <v>-137120.43</v>
      </c>
      <c r="Q875" s="75">
        <v>-206954.72</v>
      </c>
      <c r="R875" s="75">
        <v>-270351.19</v>
      </c>
      <c r="S875" s="75">
        <v>-139949.71</v>
      </c>
      <c r="T875" s="75">
        <v>-222210.91</v>
      </c>
      <c r="U875" s="75"/>
      <c r="V875" s="75">
        <f t="shared" si="923"/>
        <v>-200682.56791666665</v>
      </c>
      <c r="W875" s="81"/>
      <c r="X875" s="80"/>
      <c r="Y875" s="92">
        <f t="shared" si="944"/>
        <v>0</v>
      </c>
      <c r="Z875" s="319">
        <f t="shared" si="944"/>
        <v>-222210.91</v>
      </c>
      <c r="AA875" s="319">
        <f t="shared" si="944"/>
        <v>0</v>
      </c>
      <c r="AB875" s="320">
        <f t="shared" si="930"/>
        <v>0</v>
      </c>
      <c r="AC875" s="309">
        <f t="shared" si="931"/>
        <v>0</v>
      </c>
      <c r="AD875" s="319">
        <f t="shared" si="942"/>
        <v>0</v>
      </c>
      <c r="AE875" s="326">
        <f t="shared" si="938"/>
        <v>0</v>
      </c>
      <c r="AF875" s="320">
        <f t="shared" si="939"/>
        <v>0</v>
      </c>
      <c r="AG875" s="173">
        <f t="shared" si="924"/>
        <v>0</v>
      </c>
      <c r="AH875" s="309">
        <f t="shared" si="932"/>
        <v>0</v>
      </c>
      <c r="AI875" s="318">
        <f t="shared" si="943"/>
        <v>0</v>
      </c>
      <c r="AJ875" s="319">
        <f t="shared" si="943"/>
        <v>-200682.56791666665</v>
      </c>
      <c r="AK875" s="319">
        <f t="shared" si="943"/>
        <v>0</v>
      </c>
      <c r="AL875" s="320">
        <f t="shared" si="933"/>
        <v>0</v>
      </c>
      <c r="AM875" s="309">
        <f t="shared" si="934"/>
        <v>0</v>
      </c>
      <c r="AN875" s="319">
        <f t="shared" si="940"/>
        <v>0</v>
      </c>
      <c r="AO875" s="319">
        <f t="shared" si="941"/>
        <v>0</v>
      </c>
      <c r="AP875" s="319">
        <f t="shared" si="935"/>
        <v>0</v>
      </c>
      <c r="AQ875" s="173">
        <f t="shared" si="922"/>
        <v>0</v>
      </c>
      <c r="AR875" s="309">
        <f t="shared" si="936"/>
        <v>0</v>
      </c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 s="7"/>
      <c r="BH875" s="7"/>
      <c r="BI875" s="7"/>
      <c r="BJ875" s="7"/>
      <c r="BK875" s="7"/>
      <c r="BL875" s="7"/>
      <c r="BN875" s="74"/>
    </row>
    <row r="876" spans="1:66" s="16" customFormat="1" ht="12" customHeight="1" x14ac:dyDescent="0.25">
      <c r="A876" s="122">
        <v>23201043</v>
      </c>
      <c r="B876" s="87" t="str">
        <f t="shared" si="927"/>
        <v>23201043</v>
      </c>
      <c r="C876" s="74" t="s">
        <v>592</v>
      </c>
      <c r="D876" s="89" t="s">
        <v>1277</v>
      </c>
      <c r="E876" s="89"/>
      <c r="F876" s="74"/>
      <c r="G876" s="89"/>
      <c r="H876" s="75">
        <v>-170063.57</v>
      </c>
      <c r="I876" s="75">
        <v>-198000.24</v>
      </c>
      <c r="J876" s="75">
        <v>-209548.94</v>
      </c>
      <c r="K876" s="75">
        <v>-249269.46</v>
      </c>
      <c r="L876" s="75">
        <v>-290147.89</v>
      </c>
      <c r="M876" s="75">
        <v>-281690.15999999997</v>
      </c>
      <c r="N876" s="75">
        <v>-222921</v>
      </c>
      <c r="O876" s="75">
        <v>-236585.87</v>
      </c>
      <c r="P876" s="75">
        <v>-164114.29</v>
      </c>
      <c r="Q876" s="75">
        <v>-93148.47</v>
      </c>
      <c r="R876" s="75">
        <v>-99677.27</v>
      </c>
      <c r="S876" s="75">
        <v>-94068.11</v>
      </c>
      <c r="T876" s="75">
        <v>-136860.35</v>
      </c>
      <c r="U876" s="75"/>
      <c r="V876" s="75">
        <f t="shared" si="923"/>
        <v>-191052.80500000002</v>
      </c>
      <c r="W876" s="81"/>
      <c r="X876" s="80"/>
      <c r="Y876" s="92">
        <f t="shared" si="944"/>
        <v>0</v>
      </c>
      <c r="Z876" s="319">
        <f t="shared" si="944"/>
        <v>-136860.35</v>
      </c>
      <c r="AA876" s="319">
        <f t="shared" si="944"/>
        <v>0</v>
      </c>
      <c r="AB876" s="320">
        <f t="shared" si="930"/>
        <v>0</v>
      </c>
      <c r="AC876" s="309">
        <f t="shared" si="931"/>
        <v>0</v>
      </c>
      <c r="AD876" s="319">
        <f t="shared" si="942"/>
        <v>0</v>
      </c>
      <c r="AE876" s="326">
        <f t="shared" si="938"/>
        <v>0</v>
      </c>
      <c r="AF876" s="320">
        <f t="shared" si="939"/>
        <v>0</v>
      </c>
      <c r="AG876" s="173">
        <f t="shared" si="924"/>
        <v>0</v>
      </c>
      <c r="AH876" s="309">
        <f t="shared" si="932"/>
        <v>0</v>
      </c>
      <c r="AI876" s="318">
        <f t="shared" si="943"/>
        <v>0</v>
      </c>
      <c r="AJ876" s="319">
        <f t="shared" si="943"/>
        <v>-191052.80500000002</v>
      </c>
      <c r="AK876" s="319">
        <f t="shared" si="943"/>
        <v>0</v>
      </c>
      <c r="AL876" s="320">
        <f t="shared" si="933"/>
        <v>0</v>
      </c>
      <c r="AM876" s="309">
        <f t="shared" si="934"/>
        <v>0</v>
      </c>
      <c r="AN876" s="319">
        <f t="shared" si="940"/>
        <v>0</v>
      </c>
      <c r="AO876" s="319">
        <f t="shared" si="941"/>
        <v>0</v>
      </c>
      <c r="AP876" s="319">
        <f t="shared" si="935"/>
        <v>0</v>
      </c>
      <c r="AQ876" s="173">
        <f t="shared" si="922"/>
        <v>0</v>
      </c>
      <c r="AR876" s="309">
        <f t="shared" si="936"/>
        <v>0</v>
      </c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 s="7"/>
      <c r="BH876" s="7"/>
      <c r="BI876" s="7"/>
      <c r="BJ876" s="7"/>
      <c r="BK876" s="7"/>
      <c r="BL876" s="7"/>
      <c r="BN876" s="74"/>
    </row>
    <row r="877" spans="1:66" s="16" customFormat="1" ht="12" customHeight="1" x14ac:dyDescent="0.25">
      <c r="A877" s="122">
        <v>23201073</v>
      </c>
      <c r="B877" s="87" t="str">
        <f t="shared" si="927"/>
        <v>23201073</v>
      </c>
      <c r="C877" s="74" t="s">
        <v>41</v>
      </c>
      <c r="D877" s="89" t="s">
        <v>1277</v>
      </c>
      <c r="E877" s="89"/>
      <c r="F877" s="74"/>
      <c r="G877" s="89"/>
      <c r="H877" s="75">
        <v>-526251.93999999994</v>
      </c>
      <c r="I877" s="75">
        <v>-261.5</v>
      </c>
      <c r="J877" s="75">
        <v>400.75</v>
      </c>
      <c r="K877" s="75">
        <v>-246.82</v>
      </c>
      <c r="L877" s="75">
        <v>-2872.18</v>
      </c>
      <c r="M877" s="75">
        <v>-396592.44</v>
      </c>
      <c r="N877" s="75">
        <v>0</v>
      </c>
      <c r="O877" s="75">
        <v>0</v>
      </c>
      <c r="P877" s="75">
        <v>-632.99</v>
      </c>
      <c r="Q877" s="75">
        <v>16.39</v>
      </c>
      <c r="R877" s="75">
        <v>-972.88</v>
      </c>
      <c r="S877" s="75">
        <v>32.36</v>
      </c>
      <c r="T877" s="75">
        <v>-572737.77</v>
      </c>
      <c r="U877" s="75"/>
      <c r="V877" s="75">
        <f t="shared" si="923"/>
        <v>-79218.68041666667</v>
      </c>
      <c r="W877" s="81"/>
      <c r="X877" s="80"/>
      <c r="Y877" s="92">
        <f t="shared" si="944"/>
        <v>0</v>
      </c>
      <c r="Z877" s="319">
        <f t="shared" si="944"/>
        <v>-572737.77</v>
      </c>
      <c r="AA877" s="319">
        <f t="shared" si="944"/>
        <v>0</v>
      </c>
      <c r="AB877" s="320">
        <f t="shared" si="930"/>
        <v>0</v>
      </c>
      <c r="AC877" s="309">
        <f t="shared" si="931"/>
        <v>0</v>
      </c>
      <c r="AD877" s="319">
        <f t="shared" si="942"/>
        <v>0</v>
      </c>
      <c r="AE877" s="326">
        <f t="shared" si="938"/>
        <v>0</v>
      </c>
      <c r="AF877" s="320">
        <f t="shared" si="939"/>
        <v>0</v>
      </c>
      <c r="AG877" s="173">
        <f t="shared" si="924"/>
        <v>0</v>
      </c>
      <c r="AH877" s="309">
        <f t="shared" si="932"/>
        <v>0</v>
      </c>
      <c r="AI877" s="318">
        <f t="shared" si="943"/>
        <v>0</v>
      </c>
      <c r="AJ877" s="319">
        <f t="shared" si="943"/>
        <v>-79218.68041666667</v>
      </c>
      <c r="AK877" s="319">
        <f t="shared" si="943"/>
        <v>0</v>
      </c>
      <c r="AL877" s="320">
        <f t="shared" si="933"/>
        <v>0</v>
      </c>
      <c r="AM877" s="309">
        <f t="shared" si="934"/>
        <v>0</v>
      </c>
      <c r="AN877" s="319">
        <f t="shared" si="940"/>
        <v>0</v>
      </c>
      <c r="AO877" s="319">
        <f t="shared" si="941"/>
        <v>0</v>
      </c>
      <c r="AP877" s="319">
        <f t="shared" si="935"/>
        <v>0</v>
      </c>
      <c r="AQ877" s="173">
        <f t="shared" si="922"/>
        <v>0</v>
      </c>
      <c r="AR877" s="309">
        <f t="shared" si="936"/>
        <v>0</v>
      </c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 s="7"/>
      <c r="BH877" s="7"/>
      <c r="BI877" s="7"/>
      <c r="BJ877" s="7"/>
      <c r="BK877" s="7"/>
      <c r="BL877" s="7"/>
      <c r="BN877" s="74"/>
    </row>
    <row r="878" spans="1:66" s="16" customFormat="1" ht="12" customHeight="1" x14ac:dyDescent="0.25">
      <c r="A878" s="122">
        <v>23201093</v>
      </c>
      <c r="B878" s="87" t="str">
        <f t="shared" si="927"/>
        <v>23201093</v>
      </c>
      <c r="C878" s="74" t="s">
        <v>42</v>
      </c>
      <c r="D878" s="89" t="s">
        <v>1277</v>
      </c>
      <c r="E878" s="89"/>
      <c r="F878" s="74"/>
      <c r="G878" s="89"/>
      <c r="H878" s="75">
        <v>-59603.87</v>
      </c>
      <c r="I878" s="75">
        <v>0</v>
      </c>
      <c r="J878" s="75">
        <v>0</v>
      </c>
      <c r="K878" s="75">
        <v>0</v>
      </c>
      <c r="L878" s="75">
        <v>0</v>
      </c>
      <c r="M878" s="75">
        <v>-55050.080000000002</v>
      </c>
      <c r="N878" s="75">
        <v>0</v>
      </c>
      <c r="O878" s="75">
        <v>0</v>
      </c>
      <c r="P878" s="75">
        <v>0</v>
      </c>
      <c r="Q878" s="75">
        <v>0</v>
      </c>
      <c r="R878" s="75">
        <v>0</v>
      </c>
      <c r="S878" s="75">
        <v>0</v>
      </c>
      <c r="T878" s="75">
        <v>-55108.61</v>
      </c>
      <c r="U878" s="75"/>
      <c r="V878" s="75">
        <f t="shared" si="923"/>
        <v>-9367.1933333333345</v>
      </c>
      <c r="W878" s="81"/>
      <c r="X878" s="80"/>
      <c r="Y878" s="92">
        <f t="shared" si="944"/>
        <v>0</v>
      </c>
      <c r="Z878" s="319">
        <f t="shared" si="944"/>
        <v>-55108.61</v>
      </c>
      <c r="AA878" s="319">
        <f t="shared" si="944"/>
        <v>0</v>
      </c>
      <c r="AB878" s="320">
        <f t="shared" si="930"/>
        <v>0</v>
      </c>
      <c r="AC878" s="309">
        <f t="shared" si="931"/>
        <v>0</v>
      </c>
      <c r="AD878" s="319">
        <f t="shared" si="942"/>
        <v>0</v>
      </c>
      <c r="AE878" s="326">
        <f t="shared" si="938"/>
        <v>0</v>
      </c>
      <c r="AF878" s="320">
        <f t="shared" si="939"/>
        <v>0</v>
      </c>
      <c r="AG878" s="173">
        <f t="shared" si="924"/>
        <v>0</v>
      </c>
      <c r="AH878" s="309">
        <f t="shared" si="932"/>
        <v>0</v>
      </c>
      <c r="AI878" s="318">
        <f t="shared" si="943"/>
        <v>0</v>
      </c>
      <c r="AJ878" s="319">
        <f t="shared" si="943"/>
        <v>-9367.1933333333345</v>
      </c>
      <c r="AK878" s="319">
        <f t="shared" si="943"/>
        <v>0</v>
      </c>
      <c r="AL878" s="320">
        <f t="shared" si="933"/>
        <v>0</v>
      </c>
      <c r="AM878" s="309">
        <f t="shared" si="934"/>
        <v>0</v>
      </c>
      <c r="AN878" s="319">
        <f t="shared" si="940"/>
        <v>0</v>
      </c>
      <c r="AO878" s="319">
        <f t="shared" si="941"/>
        <v>0</v>
      </c>
      <c r="AP878" s="319">
        <f t="shared" si="935"/>
        <v>0</v>
      </c>
      <c r="AQ878" s="173">
        <f t="shared" si="922"/>
        <v>0</v>
      </c>
      <c r="AR878" s="309">
        <f t="shared" si="936"/>
        <v>0</v>
      </c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 s="7"/>
      <c r="BH878" s="7"/>
      <c r="BI878" s="7"/>
      <c r="BJ878" s="7"/>
      <c r="BK878" s="7"/>
      <c r="BL878" s="7"/>
      <c r="BN878" s="74"/>
    </row>
    <row r="879" spans="1:66" s="16" customFormat="1" ht="12" customHeight="1" x14ac:dyDescent="0.25">
      <c r="A879" s="132">
        <v>23201113</v>
      </c>
      <c r="B879" s="149" t="str">
        <f t="shared" si="927"/>
        <v>23201113</v>
      </c>
      <c r="C879" s="74" t="s">
        <v>151</v>
      </c>
      <c r="D879" s="89" t="s">
        <v>1277</v>
      </c>
      <c r="E879" s="89"/>
      <c r="F879" s="74"/>
      <c r="G879" s="89"/>
      <c r="H879" s="75">
        <v>1.83</v>
      </c>
      <c r="I879" s="75">
        <v>1.83</v>
      </c>
      <c r="J879" s="75">
        <v>0.41</v>
      </c>
      <c r="K879" s="75">
        <v>0.41</v>
      </c>
      <c r="L879" s="75">
        <v>0.41</v>
      </c>
      <c r="M879" s="75">
        <v>0.41</v>
      </c>
      <c r="N879" s="75">
        <v>0.41</v>
      </c>
      <c r="O879" s="75">
        <v>0.41</v>
      </c>
      <c r="P879" s="75">
        <v>0.41</v>
      </c>
      <c r="Q879" s="75">
        <v>0.41</v>
      </c>
      <c r="R879" s="75">
        <v>0.41</v>
      </c>
      <c r="S879" s="75">
        <v>0.41</v>
      </c>
      <c r="T879" s="75">
        <v>0.41</v>
      </c>
      <c r="U879" s="75"/>
      <c r="V879" s="75">
        <f t="shared" si="923"/>
        <v>0.58750000000000013</v>
      </c>
      <c r="W879" s="81"/>
      <c r="X879" s="80"/>
      <c r="Y879" s="92">
        <f t="shared" si="944"/>
        <v>0</v>
      </c>
      <c r="Z879" s="319">
        <f t="shared" si="944"/>
        <v>0.41</v>
      </c>
      <c r="AA879" s="319">
        <f t="shared" si="944"/>
        <v>0</v>
      </c>
      <c r="AB879" s="320">
        <f t="shared" si="930"/>
        <v>0</v>
      </c>
      <c r="AC879" s="309">
        <f t="shared" si="931"/>
        <v>0</v>
      </c>
      <c r="AD879" s="319">
        <f t="shared" si="942"/>
        <v>0</v>
      </c>
      <c r="AE879" s="326">
        <f t="shared" si="938"/>
        <v>0</v>
      </c>
      <c r="AF879" s="320">
        <f t="shared" si="939"/>
        <v>0</v>
      </c>
      <c r="AG879" s="173">
        <f t="shared" si="924"/>
        <v>0</v>
      </c>
      <c r="AH879" s="309">
        <f t="shared" si="932"/>
        <v>0</v>
      </c>
      <c r="AI879" s="318">
        <f t="shared" si="943"/>
        <v>0</v>
      </c>
      <c r="AJ879" s="319">
        <f t="shared" si="943"/>
        <v>0.58750000000000013</v>
      </c>
      <c r="AK879" s="319">
        <f t="shared" si="943"/>
        <v>0</v>
      </c>
      <c r="AL879" s="320">
        <f t="shared" si="933"/>
        <v>0</v>
      </c>
      <c r="AM879" s="309">
        <f t="shared" si="934"/>
        <v>0</v>
      </c>
      <c r="AN879" s="319">
        <f t="shared" si="940"/>
        <v>0</v>
      </c>
      <c r="AO879" s="319">
        <f t="shared" si="941"/>
        <v>0</v>
      </c>
      <c r="AP879" s="319">
        <f t="shared" si="935"/>
        <v>0</v>
      </c>
      <c r="AQ879" s="173">
        <f t="shared" si="922"/>
        <v>0</v>
      </c>
      <c r="AR879" s="309">
        <f t="shared" si="936"/>
        <v>0</v>
      </c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 s="7"/>
      <c r="BH879" s="7"/>
      <c r="BI879" s="7"/>
      <c r="BJ879" s="7"/>
      <c r="BK879" s="7"/>
      <c r="BL879" s="7"/>
      <c r="BN879" s="74"/>
    </row>
    <row r="880" spans="1:66" s="16" customFormat="1" ht="12" customHeight="1" x14ac:dyDescent="0.25">
      <c r="A880" s="393">
        <v>23201121</v>
      </c>
      <c r="B880" s="394" t="str">
        <f t="shared" si="927"/>
        <v>23201121</v>
      </c>
      <c r="C880" s="74" t="s">
        <v>940</v>
      </c>
      <c r="D880" s="89" t="s">
        <v>1277</v>
      </c>
      <c r="E880" s="89"/>
      <c r="F880" s="139">
        <v>42872</v>
      </c>
      <c r="G880" s="89"/>
      <c r="H880" s="75">
        <v>0</v>
      </c>
      <c r="I880" s="75">
        <v>0</v>
      </c>
      <c r="J880" s="75">
        <v>0</v>
      </c>
      <c r="K880" s="75">
        <v>0</v>
      </c>
      <c r="L880" s="75">
        <v>0</v>
      </c>
      <c r="M880" s="75">
        <v>0</v>
      </c>
      <c r="N880" s="75">
        <v>0</v>
      </c>
      <c r="O880" s="75">
        <v>0</v>
      </c>
      <c r="P880" s="75">
        <v>0</v>
      </c>
      <c r="Q880" s="75">
        <v>0</v>
      </c>
      <c r="R880" s="75">
        <v>0</v>
      </c>
      <c r="S880" s="75">
        <v>337003.87</v>
      </c>
      <c r="T880" s="75">
        <v>0</v>
      </c>
      <c r="U880" s="75"/>
      <c r="V880" s="75">
        <f t="shared" si="923"/>
        <v>28083.655833333334</v>
      </c>
      <c r="W880" s="81"/>
      <c r="X880" s="80"/>
      <c r="Y880" s="92">
        <f t="shared" si="944"/>
        <v>0</v>
      </c>
      <c r="Z880" s="319">
        <f t="shared" si="944"/>
        <v>0</v>
      </c>
      <c r="AA880" s="319">
        <f t="shared" si="944"/>
        <v>0</v>
      </c>
      <c r="AB880" s="320">
        <f t="shared" si="930"/>
        <v>0</v>
      </c>
      <c r="AC880" s="309">
        <f t="shared" si="931"/>
        <v>0</v>
      </c>
      <c r="AD880" s="319">
        <f t="shared" si="942"/>
        <v>0</v>
      </c>
      <c r="AE880" s="326">
        <f t="shared" si="938"/>
        <v>0</v>
      </c>
      <c r="AF880" s="320">
        <f t="shared" si="939"/>
        <v>0</v>
      </c>
      <c r="AG880" s="173">
        <f t="shared" si="924"/>
        <v>0</v>
      </c>
      <c r="AH880" s="309">
        <f t="shared" si="932"/>
        <v>0</v>
      </c>
      <c r="AI880" s="318">
        <f t="shared" si="943"/>
        <v>0</v>
      </c>
      <c r="AJ880" s="319">
        <f t="shared" si="943"/>
        <v>28083.655833333334</v>
      </c>
      <c r="AK880" s="319">
        <f t="shared" si="943"/>
        <v>0</v>
      </c>
      <c r="AL880" s="320">
        <f t="shared" si="933"/>
        <v>0</v>
      </c>
      <c r="AM880" s="309">
        <f t="shared" si="934"/>
        <v>0</v>
      </c>
      <c r="AN880" s="319">
        <f t="shared" si="940"/>
        <v>0</v>
      </c>
      <c r="AO880" s="319">
        <f t="shared" si="941"/>
        <v>0</v>
      </c>
      <c r="AP880" s="319">
        <f t="shared" si="935"/>
        <v>0</v>
      </c>
      <c r="AQ880" s="173">
        <f t="shared" si="922"/>
        <v>0</v>
      </c>
      <c r="AR880" s="309">
        <f t="shared" si="936"/>
        <v>0</v>
      </c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 s="7"/>
      <c r="BH880" s="7"/>
      <c r="BI880" s="7"/>
      <c r="BJ880" s="7"/>
      <c r="BK880" s="7"/>
      <c r="BL880" s="7"/>
      <c r="BN880" s="74"/>
    </row>
    <row r="881" spans="1:66" s="16" customFormat="1" ht="12" customHeight="1" x14ac:dyDescent="0.25">
      <c r="A881" s="122">
        <v>23201153</v>
      </c>
      <c r="B881" s="87" t="str">
        <f t="shared" si="927"/>
        <v>23201153</v>
      </c>
      <c r="C881" s="74" t="s">
        <v>126</v>
      </c>
      <c r="D881" s="89" t="s">
        <v>1277</v>
      </c>
      <c r="E881" s="89"/>
      <c r="F881" s="74"/>
      <c r="G881" s="89"/>
      <c r="H881" s="75">
        <v>-11205.62</v>
      </c>
      <c r="I881" s="75">
        <v>-5385.08</v>
      </c>
      <c r="J881" s="75">
        <v>-6509.91</v>
      </c>
      <c r="K881" s="75">
        <v>-4295.82</v>
      </c>
      <c r="L881" s="75">
        <v>-9835.02</v>
      </c>
      <c r="M881" s="75">
        <v>-4032.79</v>
      </c>
      <c r="N881" s="75">
        <v>-3301.86</v>
      </c>
      <c r="O881" s="75">
        <v>-5143.46</v>
      </c>
      <c r="P881" s="75">
        <v>-3132.94</v>
      </c>
      <c r="Q881" s="75">
        <v>-3817.62</v>
      </c>
      <c r="R881" s="75">
        <v>-3041.23</v>
      </c>
      <c r="S881" s="75">
        <v>-2846.5</v>
      </c>
      <c r="T881" s="75">
        <v>-3572.64</v>
      </c>
      <c r="U881" s="75"/>
      <c r="V881" s="75">
        <f t="shared" ref="V881:V944" si="945">(H881+T881+SUM(I881:S881)*2)/24</f>
        <v>-4894.2800000000007</v>
      </c>
      <c r="W881" s="81"/>
      <c r="X881" s="80"/>
      <c r="Y881" s="92">
        <f t="shared" si="944"/>
        <v>0</v>
      </c>
      <c r="Z881" s="319">
        <f t="shared" si="944"/>
        <v>-3572.64</v>
      </c>
      <c r="AA881" s="319">
        <f t="shared" si="944"/>
        <v>0</v>
      </c>
      <c r="AB881" s="320">
        <f t="shared" si="930"/>
        <v>0</v>
      </c>
      <c r="AC881" s="309">
        <f t="shared" si="931"/>
        <v>0</v>
      </c>
      <c r="AD881" s="319">
        <f t="shared" si="942"/>
        <v>0</v>
      </c>
      <c r="AE881" s="326">
        <f t="shared" si="938"/>
        <v>0</v>
      </c>
      <c r="AF881" s="320">
        <f t="shared" si="939"/>
        <v>0</v>
      </c>
      <c r="AG881" s="173">
        <f t="shared" ref="AG881:AG940" si="946">SUM(AD881:AF881)</f>
        <v>0</v>
      </c>
      <c r="AH881" s="309">
        <f t="shared" si="932"/>
        <v>0</v>
      </c>
      <c r="AI881" s="318">
        <f t="shared" si="943"/>
        <v>0</v>
      </c>
      <c r="AJ881" s="319">
        <f t="shared" si="943"/>
        <v>-4894.2800000000007</v>
      </c>
      <c r="AK881" s="319">
        <f t="shared" si="943"/>
        <v>0</v>
      </c>
      <c r="AL881" s="320">
        <f t="shared" si="933"/>
        <v>0</v>
      </c>
      <c r="AM881" s="309">
        <f t="shared" si="934"/>
        <v>0</v>
      </c>
      <c r="AN881" s="319">
        <f t="shared" si="940"/>
        <v>0</v>
      </c>
      <c r="AO881" s="319">
        <f t="shared" si="941"/>
        <v>0</v>
      </c>
      <c r="AP881" s="319">
        <f t="shared" si="935"/>
        <v>0</v>
      </c>
      <c r="AQ881" s="173">
        <f t="shared" si="922"/>
        <v>0</v>
      </c>
      <c r="AR881" s="309">
        <f t="shared" si="936"/>
        <v>0</v>
      </c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 s="7"/>
      <c r="BH881" s="7"/>
      <c r="BI881" s="7"/>
      <c r="BJ881" s="7"/>
      <c r="BK881" s="7"/>
      <c r="BL881" s="7"/>
      <c r="BN881" s="74"/>
    </row>
    <row r="882" spans="1:66" s="16" customFormat="1" ht="12" customHeight="1" x14ac:dyDescent="0.25">
      <c r="A882" s="122">
        <v>23201163</v>
      </c>
      <c r="B882" s="87" t="str">
        <f t="shared" si="927"/>
        <v>23201163</v>
      </c>
      <c r="C882" s="74" t="s">
        <v>225</v>
      </c>
      <c r="D882" s="89" t="s">
        <v>1277</v>
      </c>
      <c r="E882" s="89"/>
      <c r="F882" s="74"/>
      <c r="G882" s="89"/>
      <c r="H882" s="75">
        <v>-51828.76</v>
      </c>
      <c r="I882" s="75">
        <v>-52022.76</v>
      </c>
      <c r="J882" s="75">
        <v>-52264.75</v>
      </c>
      <c r="K882" s="75">
        <v>-52006.19</v>
      </c>
      <c r="L882" s="75">
        <v>-51954.16</v>
      </c>
      <c r="M882" s="75">
        <v>-51954.16</v>
      </c>
      <c r="N882" s="75">
        <v>-51954.16</v>
      </c>
      <c r="O882" s="75">
        <v>-51954.16</v>
      </c>
      <c r="P882" s="75">
        <v>-52087.16</v>
      </c>
      <c r="Q882" s="75">
        <v>-51954.16</v>
      </c>
      <c r="R882" s="75">
        <v>-52087.1</v>
      </c>
      <c r="S882" s="75">
        <v>-52088.76</v>
      </c>
      <c r="T882" s="75">
        <v>-53882.59</v>
      </c>
      <c r="U882" s="75"/>
      <c r="V882" s="75">
        <f t="shared" si="945"/>
        <v>-52098.599583333351</v>
      </c>
      <c r="W882" s="81"/>
      <c r="X882" s="80"/>
      <c r="Y882" s="92">
        <f t="shared" si="944"/>
        <v>0</v>
      </c>
      <c r="Z882" s="319">
        <f t="shared" si="944"/>
        <v>-53882.59</v>
      </c>
      <c r="AA882" s="319">
        <f t="shared" si="944"/>
        <v>0</v>
      </c>
      <c r="AB882" s="320">
        <f t="shared" si="930"/>
        <v>0</v>
      </c>
      <c r="AC882" s="309">
        <f t="shared" si="931"/>
        <v>0</v>
      </c>
      <c r="AD882" s="319">
        <f t="shared" si="942"/>
        <v>0</v>
      </c>
      <c r="AE882" s="326">
        <f t="shared" si="938"/>
        <v>0</v>
      </c>
      <c r="AF882" s="320">
        <f t="shared" si="939"/>
        <v>0</v>
      </c>
      <c r="AG882" s="173">
        <f t="shared" si="946"/>
        <v>0</v>
      </c>
      <c r="AH882" s="309">
        <f t="shared" si="932"/>
        <v>0</v>
      </c>
      <c r="AI882" s="318">
        <f t="shared" si="943"/>
        <v>0</v>
      </c>
      <c r="AJ882" s="319">
        <f t="shared" si="943"/>
        <v>-52098.599583333351</v>
      </c>
      <c r="AK882" s="319">
        <f t="shared" si="943"/>
        <v>0</v>
      </c>
      <c r="AL882" s="320">
        <f t="shared" si="933"/>
        <v>0</v>
      </c>
      <c r="AM882" s="309">
        <f t="shared" si="934"/>
        <v>0</v>
      </c>
      <c r="AN882" s="319">
        <f t="shared" si="940"/>
        <v>0</v>
      </c>
      <c r="AO882" s="319">
        <f t="shared" si="941"/>
        <v>0</v>
      </c>
      <c r="AP882" s="319">
        <f t="shared" si="935"/>
        <v>0</v>
      </c>
      <c r="AQ882" s="173">
        <f t="shared" si="922"/>
        <v>0</v>
      </c>
      <c r="AR882" s="309">
        <f t="shared" si="936"/>
        <v>0</v>
      </c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 s="7"/>
      <c r="BH882" s="7"/>
      <c r="BI882" s="7"/>
      <c r="BJ882" s="7"/>
      <c r="BK882" s="7"/>
      <c r="BL882" s="7"/>
      <c r="BN882" s="74"/>
    </row>
    <row r="883" spans="1:66" s="16" customFormat="1" ht="12" customHeight="1" x14ac:dyDescent="0.25">
      <c r="A883" s="122">
        <v>23201173</v>
      </c>
      <c r="B883" s="87" t="str">
        <f t="shared" si="927"/>
        <v>23201173</v>
      </c>
      <c r="C883" s="74" t="s">
        <v>123</v>
      </c>
      <c r="D883" s="89" t="s">
        <v>1277</v>
      </c>
      <c r="E883" s="89"/>
      <c r="F883" s="74"/>
      <c r="G883" s="89"/>
      <c r="H883" s="75">
        <v>-756975.75</v>
      </c>
      <c r="I883" s="75">
        <v>-756998.3</v>
      </c>
      <c r="J883" s="75">
        <v>-757032.75</v>
      </c>
      <c r="K883" s="75">
        <v>-757032.75</v>
      </c>
      <c r="L883" s="75">
        <v>-757032.75</v>
      </c>
      <c r="M883" s="75">
        <v>-788088.72</v>
      </c>
      <c r="N883" s="75">
        <v>-788088.72</v>
      </c>
      <c r="O883" s="75">
        <v>-788088.72</v>
      </c>
      <c r="P883" s="75">
        <v>-788088.72</v>
      </c>
      <c r="Q883" s="75">
        <v>-788088.72</v>
      </c>
      <c r="R883" s="75">
        <v>-788123.17</v>
      </c>
      <c r="S883" s="75">
        <v>-788123.17</v>
      </c>
      <c r="T883" s="75">
        <v>-788123.17</v>
      </c>
      <c r="U883" s="75"/>
      <c r="V883" s="75">
        <f t="shared" si="945"/>
        <v>-776444.66249999998</v>
      </c>
      <c r="W883" s="81"/>
      <c r="X883" s="80"/>
      <c r="Y883" s="92">
        <f t="shared" si="944"/>
        <v>0</v>
      </c>
      <c r="Z883" s="319">
        <f t="shared" si="944"/>
        <v>-788123.17</v>
      </c>
      <c r="AA883" s="319">
        <f t="shared" si="944"/>
        <v>0</v>
      </c>
      <c r="AB883" s="320">
        <f t="shared" si="930"/>
        <v>0</v>
      </c>
      <c r="AC883" s="309">
        <f t="shared" si="931"/>
        <v>0</v>
      </c>
      <c r="AD883" s="319">
        <f t="shared" si="942"/>
        <v>0</v>
      </c>
      <c r="AE883" s="326">
        <f t="shared" si="938"/>
        <v>0</v>
      </c>
      <c r="AF883" s="320">
        <f t="shared" si="939"/>
        <v>0</v>
      </c>
      <c r="AG883" s="173">
        <f t="shared" si="946"/>
        <v>0</v>
      </c>
      <c r="AH883" s="309">
        <f t="shared" si="932"/>
        <v>0</v>
      </c>
      <c r="AI883" s="318">
        <f t="shared" si="943"/>
        <v>0</v>
      </c>
      <c r="AJ883" s="319">
        <f t="shared" si="943"/>
        <v>-776444.66249999998</v>
      </c>
      <c r="AK883" s="319">
        <f t="shared" si="943"/>
        <v>0</v>
      </c>
      <c r="AL883" s="320">
        <f t="shared" si="933"/>
        <v>0</v>
      </c>
      <c r="AM883" s="309">
        <f t="shared" si="934"/>
        <v>0</v>
      </c>
      <c r="AN883" s="319">
        <f t="shared" si="940"/>
        <v>0</v>
      </c>
      <c r="AO883" s="319">
        <f t="shared" si="941"/>
        <v>0</v>
      </c>
      <c r="AP883" s="319">
        <f t="shared" si="935"/>
        <v>0</v>
      </c>
      <c r="AQ883" s="173">
        <f t="shared" si="922"/>
        <v>0</v>
      </c>
      <c r="AR883" s="309">
        <f t="shared" si="936"/>
        <v>0</v>
      </c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 s="7"/>
      <c r="BH883" s="7"/>
      <c r="BI883" s="7"/>
      <c r="BJ883" s="7"/>
      <c r="BK883" s="7"/>
      <c r="BL883" s="7"/>
      <c r="BN883" s="74"/>
    </row>
    <row r="884" spans="1:66" s="16" customFormat="1" ht="12" customHeight="1" x14ac:dyDescent="0.25">
      <c r="A884" s="122">
        <v>23201193</v>
      </c>
      <c r="B884" s="87" t="str">
        <f t="shared" si="927"/>
        <v>23201193</v>
      </c>
      <c r="C884" s="74" t="s">
        <v>600</v>
      </c>
      <c r="D884" s="89" t="s">
        <v>1277</v>
      </c>
      <c r="E884" s="89"/>
      <c r="F884" s="74"/>
      <c r="G884" s="89"/>
      <c r="H884" s="75">
        <v>-2717646.71</v>
      </c>
      <c r="I884" s="75">
        <v>-2759228.49</v>
      </c>
      <c r="J884" s="75">
        <v>-2830054.78</v>
      </c>
      <c r="K884" s="75">
        <v>-2881270.49</v>
      </c>
      <c r="L884" s="75">
        <v>-2931950.73</v>
      </c>
      <c r="M884" s="75">
        <v>-2969356.63</v>
      </c>
      <c r="N884" s="75">
        <v>-2972680.31</v>
      </c>
      <c r="O884" s="75">
        <v>-2972658.35</v>
      </c>
      <c r="P884" s="75">
        <v>-18198.72</v>
      </c>
      <c r="Q884" s="75">
        <v>-17589.96</v>
      </c>
      <c r="R884" s="75">
        <v>-17589.96</v>
      </c>
      <c r="S884" s="75">
        <v>-18198.72</v>
      </c>
      <c r="T884" s="75">
        <v>-18198.72</v>
      </c>
      <c r="U884" s="75"/>
      <c r="V884" s="75">
        <f t="shared" si="945"/>
        <v>-1813058.32125</v>
      </c>
      <c r="W884" s="81"/>
      <c r="X884" s="80"/>
      <c r="Y884" s="92">
        <f t="shared" si="944"/>
        <v>0</v>
      </c>
      <c r="Z884" s="319">
        <f t="shared" si="944"/>
        <v>-18198.72</v>
      </c>
      <c r="AA884" s="319">
        <f t="shared" si="944"/>
        <v>0</v>
      </c>
      <c r="AB884" s="320">
        <f t="shared" si="930"/>
        <v>0</v>
      </c>
      <c r="AC884" s="309">
        <f t="shared" si="931"/>
        <v>0</v>
      </c>
      <c r="AD884" s="319">
        <f t="shared" si="942"/>
        <v>0</v>
      </c>
      <c r="AE884" s="326">
        <f t="shared" si="938"/>
        <v>0</v>
      </c>
      <c r="AF884" s="320">
        <f t="shared" si="939"/>
        <v>0</v>
      </c>
      <c r="AG884" s="173">
        <f t="shared" si="946"/>
        <v>0</v>
      </c>
      <c r="AH884" s="309">
        <f t="shared" si="932"/>
        <v>0</v>
      </c>
      <c r="AI884" s="318">
        <f t="shared" ref="AI884:AK905" si="947">IF($D884=AI$5,$V884,0)</f>
        <v>0</v>
      </c>
      <c r="AJ884" s="319">
        <f t="shared" si="947"/>
        <v>-1813058.32125</v>
      </c>
      <c r="AK884" s="319">
        <f t="shared" si="947"/>
        <v>0</v>
      </c>
      <c r="AL884" s="320">
        <f t="shared" si="933"/>
        <v>0</v>
      </c>
      <c r="AM884" s="309">
        <f t="shared" si="934"/>
        <v>0</v>
      </c>
      <c r="AN884" s="319">
        <f t="shared" si="940"/>
        <v>0</v>
      </c>
      <c r="AO884" s="319">
        <f t="shared" si="941"/>
        <v>0</v>
      </c>
      <c r="AP884" s="319">
        <f t="shared" si="935"/>
        <v>0</v>
      </c>
      <c r="AQ884" s="173">
        <f t="shared" si="922"/>
        <v>0</v>
      </c>
      <c r="AR884" s="309">
        <f t="shared" si="936"/>
        <v>0</v>
      </c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 s="7"/>
      <c r="BH884" s="7"/>
      <c r="BI884" s="7"/>
      <c r="BJ884" s="7"/>
      <c r="BK884" s="7"/>
      <c r="BL884" s="7"/>
      <c r="BN884" s="74"/>
    </row>
    <row r="885" spans="1:66" s="16" customFormat="1" ht="12" customHeight="1" x14ac:dyDescent="0.25">
      <c r="A885" s="122">
        <v>23201203</v>
      </c>
      <c r="B885" s="87" t="str">
        <f t="shared" si="927"/>
        <v>23201203</v>
      </c>
      <c r="C885" s="74" t="s">
        <v>599</v>
      </c>
      <c r="D885" s="89" t="s">
        <v>1277</v>
      </c>
      <c r="E885" s="89"/>
      <c r="F885" s="74"/>
      <c r="G885" s="89"/>
      <c r="H885" s="75">
        <v>-88.44</v>
      </c>
      <c r="I885" s="75">
        <v>-88.44</v>
      </c>
      <c r="J885" s="75">
        <v>-589.41999999999996</v>
      </c>
      <c r="K885" s="75">
        <v>-255.26</v>
      </c>
      <c r="L885" s="75">
        <v>-153.44</v>
      </c>
      <c r="M885" s="75">
        <v>-402.99</v>
      </c>
      <c r="N885" s="75">
        <v>-237.44</v>
      </c>
      <c r="O885" s="75">
        <v>-237.44</v>
      </c>
      <c r="P885" s="75">
        <v>-237.44</v>
      </c>
      <c r="Q885" s="75">
        <v>-237.44</v>
      </c>
      <c r="R885" s="75">
        <v>-237.44</v>
      </c>
      <c r="S885" s="75">
        <v>-237.44</v>
      </c>
      <c r="T885" s="75">
        <v>-237.44</v>
      </c>
      <c r="U885" s="75"/>
      <c r="V885" s="75">
        <f t="shared" si="945"/>
        <v>-256.42750000000001</v>
      </c>
      <c r="W885" s="81"/>
      <c r="X885" s="80"/>
      <c r="Y885" s="92">
        <f t="shared" si="944"/>
        <v>0</v>
      </c>
      <c r="Z885" s="319">
        <f t="shared" si="944"/>
        <v>-237.44</v>
      </c>
      <c r="AA885" s="319">
        <f t="shared" si="944"/>
        <v>0</v>
      </c>
      <c r="AB885" s="320">
        <f t="shared" si="930"/>
        <v>0</v>
      </c>
      <c r="AC885" s="309">
        <f t="shared" si="931"/>
        <v>0</v>
      </c>
      <c r="AD885" s="319">
        <f t="shared" si="942"/>
        <v>0</v>
      </c>
      <c r="AE885" s="326">
        <f t="shared" si="938"/>
        <v>0</v>
      </c>
      <c r="AF885" s="320">
        <f t="shared" si="939"/>
        <v>0</v>
      </c>
      <c r="AG885" s="173">
        <f t="shared" si="946"/>
        <v>0</v>
      </c>
      <c r="AH885" s="309">
        <f t="shared" si="932"/>
        <v>0</v>
      </c>
      <c r="AI885" s="318">
        <f t="shared" si="947"/>
        <v>0</v>
      </c>
      <c r="AJ885" s="319">
        <f t="shared" si="947"/>
        <v>-256.42750000000001</v>
      </c>
      <c r="AK885" s="319">
        <f t="shared" si="947"/>
        <v>0</v>
      </c>
      <c r="AL885" s="320">
        <f t="shared" si="933"/>
        <v>0</v>
      </c>
      <c r="AM885" s="309">
        <f t="shared" si="934"/>
        <v>0</v>
      </c>
      <c r="AN885" s="319">
        <f t="shared" si="940"/>
        <v>0</v>
      </c>
      <c r="AO885" s="319">
        <f t="shared" si="941"/>
        <v>0</v>
      </c>
      <c r="AP885" s="319">
        <f t="shared" si="935"/>
        <v>0</v>
      </c>
      <c r="AQ885" s="173">
        <f t="shared" ref="AQ885:AQ958" si="948">SUM(AN885:AP885)</f>
        <v>0</v>
      </c>
      <c r="AR885" s="309">
        <f t="shared" si="936"/>
        <v>0</v>
      </c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 s="7"/>
      <c r="BH885" s="7"/>
      <c r="BI885" s="7"/>
      <c r="BJ885" s="7"/>
      <c r="BK885" s="7"/>
      <c r="BL885" s="7"/>
      <c r="BN885" s="74"/>
    </row>
    <row r="886" spans="1:66" s="16" customFormat="1" ht="12" customHeight="1" x14ac:dyDescent="0.25">
      <c r="A886" s="122">
        <v>23201213</v>
      </c>
      <c r="B886" s="87" t="str">
        <f t="shared" si="927"/>
        <v>23201213</v>
      </c>
      <c r="C886" s="74" t="s">
        <v>826</v>
      </c>
      <c r="D886" s="89" t="s">
        <v>1277</v>
      </c>
      <c r="E886" s="89"/>
      <c r="F886" s="74"/>
      <c r="G886" s="89"/>
      <c r="H886" s="75">
        <v>0</v>
      </c>
      <c r="I886" s="75">
        <v>0</v>
      </c>
      <c r="J886" s="75">
        <v>0</v>
      </c>
      <c r="K886" s="75">
        <v>0</v>
      </c>
      <c r="L886" s="75">
        <v>0</v>
      </c>
      <c r="M886" s="75">
        <v>0</v>
      </c>
      <c r="N886" s="75">
        <v>0</v>
      </c>
      <c r="O886" s="75">
        <v>0</v>
      </c>
      <c r="P886" s="75">
        <v>0</v>
      </c>
      <c r="Q886" s="75">
        <v>0</v>
      </c>
      <c r="R886" s="75">
        <v>0</v>
      </c>
      <c r="S886" s="75">
        <v>0</v>
      </c>
      <c r="T886" s="75">
        <v>-500</v>
      </c>
      <c r="U886" s="75"/>
      <c r="V886" s="75">
        <f t="shared" si="945"/>
        <v>-20.833333333333332</v>
      </c>
      <c r="W886" s="81"/>
      <c r="X886" s="80"/>
      <c r="Y886" s="92">
        <f t="shared" si="944"/>
        <v>0</v>
      </c>
      <c r="Z886" s="319">
        <f t="shared" si="944"/>
        <v>-500</v>
      </c>
      <c r="AA886" s="319">
        <f t="shared" si="944"/>
        <v>0</v>
      </c>
      <c r="AB886" s="320">
        <f t="shared" si="930"/>
        <v>0</v>
      </c>
      <c r="AC886" s="309">
        <f t="shared" si="931"/>
        <v>0</v>
      </c>
      <c r="AD886" s="319">
        <f t="shared" si="942"/>
        <v>0</v>
      </c>
      <c r="AE886" s="326">
        <f t="shared" si="938"/>
        <v>0</v>
      </c>
      <c r="AF886" s="320">
        <f t="shared" si="939"/>
        <v>0</v>
      </c>
      <c r="AG886" s="173">
        <f t="shared" si="946"/>
        <v>0</v>
      </c>
      <c r="AH886" s="309">
        <f t="shared" si="932"/>
        <v>0</v>
      </c>
      <c r="AI886" s="318">
        <f t="shared" si="947"/>
        <v>0</v>
      </c>
      <c r="AJ886" s="319">
        <f t="shared" si="947"/>
        <v>-20.833333333333332</v>
      </c>
      <c r="AK886" s="319">
        <f t="shared" si="947"/>
        <v>0</v>
      </c>
      <c r="AL886" s="320">
        <f t="shared" si="933"/>
        <v>0</v>
      </c>
      <c r="AM886" s="309">
        <f t="shared" si="934"/>
        <v>0</v>
      </c>
      <c r="AN886" s="319">
        <f t="shared" si="940"/>
        <v>0</v>
      </c>
      <c r="AO886" s="319">
        <f t="shared" si="941"/>
        <v>0</v>
      </c>
      <c r="AP886" s="319">
        <f t="shared" si="935"/>
        <v>0</v>
      </c>
      <c r="AQ886" s="173">
        <f t="shared" si="948"/>
        <v>0</v>
      </c>
      <c r="AR886" s="309">
        <f t="shared" si="936"/>
        <v>0</v>
      </c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 s="7"/>
      <c r="BH886" s="7"/>
      <c r="BI886" s="7"/>
      <c r="BJ886" s="7"/>
      <c r="BK886" s="7"/>
      <c r="BL886" s="7"/>
      <c r="BN886" s="74"/>
    </row>
    <row r="887" spans="1:66" s="16" customFormat="1" ht="12" customHeight="1" x14ac:dyDescent="0.25">
      <c r="A887" s="189">
        <v>23201223</v>
      </c>
      <c r="B887" s="184" t="str">
        <f t="shared" si="927"/>
        <v>23201223</v>
      </c>
      <c r="C887" s="178" t="s">
        <v>1382</v>
      </c>
      <c r="D887" s="179" t="s">
        <v>1277</v>
      </c>
      <c r="E887" s="179"/>
      <c r="F887" s="185">
        <v>44152</v>
      </c>
      <c r="G887" s="179"/>
      <c r="H887" s="181"/>
      <c r="I887" s="181"/>
      <c r="J887" s="181"/>
      <c r="K887" s="181"/>
      <c r="L887" s="181"/>
      <c r="M887" s="181">
        <v>-972030.02</v>
      </c>
      <c r="N887" s="181">
        <v>-1752092.07</v>
      </c>
      <c r="O887" s="181">
        <v>-2616572.7000000002</v>
      </c>
      <c r="P887" s="181">
        <v>-634704.93999999994</v>
      </c>
      <c r="Q887" s="181">
        <v>0</v>
      </c>
      <c r="R887" s="181">
        <v>0</v>
      </c>
      <c r="S887" s="181">
        <v>0</v>
      </c>
      <c r="T887" s="181">
        <v>0</v>
      </c>
      <c r="U887" s="181"/>
      <c r="V887" s="181">
        <f t="shared" ref="V887" si="949">(H887+T887+SUM(I887:S887)*2)/24</f>
        <v>-497949.97750000004</v>
      </c>
      <c r="W887" s="204"/>
      <c r="X887" s="226"/>
      <c r="Y887" s="409">
        <f t="shared" si="944"/>
        <v>0</v>
      </c>
      <c r="Z887" s="410">
        <f t="shared" si="944"/>
        <v>0</v>
      </c>
      <c r="AA887" s="410">
        <f t="shared" si="944"/>
        <v>0</v>
      </c>
      <c r="AB887" s="411">
        <f t="shared" ref="AB887" si="950">T887-SUM(Y887:AA887)</f>
        <v>0</v>
      </c>
      <c r="AC887" s="412">
        <f t="shared" ref="AC887" si="951">T887-SUM(Y887:AA887)-AB887</f>
        <v>0</v>
      </c>
      <c r="AD887" s="410">
        <f t="shared" si="942"/>
        <v>0</v>
      </c>
      <c r="AE887" s="413">
        <f t="shared" si="938"/>
        <v>0</v>
      </c>
      <c r="AF887" s="411">
        <f t="shared" si="939"/>
        <v>0</v>
      </c>
      <c r="AG887" s="414">
        <f t="shared" ref="AG887" si="952">SUM(AD887:AF887)</f>
        <v>0</v>
      </c>
      <c r="AH887" s="412">
        <f t="shared" ref="AH887" si="953">AG887-AB887</f>
        <v>0</v>
      </c>
      <c r="AI887" s="415">
        <f t="shared" si="947"/>
        <v>0</v>
      </c>
      <c r="AJ887" s="410">
        <f t="shared" si="947"/>
        <v>-497949.97750000004</v>
      </c>
      <c r="AK887" s="410">
        <f t="shared" si="947"/>
        <v>0</v>
      </c>
      <c r="AL887" s="411">
        <f t="shared" ref="AL887" si="954">V887-SUM(AI887:AK887)</f>
        <v>0</v>
      </c>
      <c r="AM887" s="412">
        <f t="shared" ref="AM887" si="955">V887-SUM(AI887:AK887)-AL887</f>
        <v>0</v>
      </c>
      <c r="AN887" s="410">
        <f t="shared" si="940"/>
        <v>0</v>
      </c>
      <c r="AO887" s="410">
        <f t="shared" si="941"/>
        <v>0</v>
      </c>
      <c r="AP887" s="410">
        <f t="shared" si="935"/>
        <v>0</v>
      </c>
      <c r="AQ887" s="414">
        <f t="shared" ref="AQ887" si="956">SUM(AN887:AP887)</f>
        <v>0</v>
      </c>
      <c r="AR887" s="412">
        <f t="shared" ref="AR887" si="957">AQ887-AL887</f>
        <v>0</v>
      </c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 s="7"/>
      <c r="BH887" s="7"/>
      <c r="BI887" s="7"/>
      <c r="BJ887" s="7"/>
      <c r="BK887" s="7"/>
      <c r="BL887" s="7"/>
      <c r="BN887" s="74"/>
    </row>
    <row r="888" spans="1:66" s="16" customFormat="1" ht="12" customHeight="1" x14ac:dyDescent="0.25">
      <c r="A888" s="189">
        <v>23201233</v>
      </c>
      <c r="B888" s="184" t="str">
        <f t="shared" si="927"/>
        <v>23201233</v>
      </c>
      <c r="C888" s="178" t="s">
        <v>1282</v>
      </c>
      <c r="D888" s="179" t="s">
        <v>1277</v>
      </c>
      <c r="E888" s="179"/>
      <c r="F888" s="185">
        <v>44060</v>
      </c>
      <c r="G888" s="179"/>
      <c r="H888" s="181"/>
      <c r="I888" s="181"/>
      <c r="J888" s="181">
        <v>-3.52</v>
      </c>
      <c r="K888" s="181">
        <v>-7.22</v>
      </c>
      <c r="L888" s="181">
        <v>-7.22</v>
      </c>
      <c r="M888" s="181">
        <v>-13.56</v>
      </c>
      <c r="N888" s="181">
        <v>-20.6</v>
      </c>
      <c r="O888" s="181">
        <v>-27.99</v>
      </c>
      <c r="P888" s="181">
        <v>-13.56</v>
      </c>
      <c r="Q888" s="181">
        <v>-20.6</v>
      </c>
      <c r="R888" s="181">
        <v>-7.94</v>
      </c>
      <c r="S888" s="181">
        <v>-15.32</v>
      </c>
      <c r="T888" s="181">
        <v>-22.02</v>
      </c>
      <c r="U888" s="181"/>
      <c r="V888" s="181">
        <f t="shared" si="945"/>
        <v>-12.378333333333332</v>
      </c>
      <c r="W888" s="204"/>
      <c r="X888" s="226"/>
      <c r="Y888" s="409">
        <f t="shared" si="944"/>
        <v>0</v>
      </c>
      <c r="Z888" s="410">
        <f t="shared" si="944"/>
        <v>-22.02</v>
      </c>
      <c r="AA888" s="410">
        <f t="shared" si="944"/>
        <v>0</v>
      </c>
      <c r="AB888" s="411">
        <f t="shared" si="930"/>
        <v>0</v>
      </c>
      <c r="AC888" s="412">
        <f t="shared" si="931"/>
        <v>0</v>
      </c>
      <c r="AD888" s="410">
        <f t="shared" si="942"/>
        <v>0</v>
      </c>
      <c r="AE888" s="413">
        <f t="shared" si="938"/>
        <v>0</v>
      </c>
      <c r="AF888" s="411">
        <f t="shared" si="939"/>
        <v>0</v>
      </c>
      <c r="AG888" s="414">
        <f t="shared" si="946"/>
        <v>0</v>
      </c>
      <c r="AH888" s="412">
        <f t="shared" si="932"/>
        <v>0</v>
      </c>
      <c r="AI888" s="415">
        <f t="shared" si="947"/>
        <v>0</v>
      </c>
      <c r="AJ888" s="410">
        <f t="shared" si="947"/>
        <v>-12.378333333333332</v>
      </c>
      <c r="AK888" s="410">
        <f t="shared" si="947"/>
        <v>0</v>
      </c>
      <c r="AL888" s="411">
        <f t="shared" si="933"/>
        <v>0</v>
      </c>
      <c r="AM888" s="412">
        <f t="shared" si="934"/>
        <v>0</v>
      </c>
      <c r="AN888" s="410">
        <f t="shared" si="940"/>
        <v>0</v>
      </c>
      <c r="AO888" s="410">
        <f t="shared" si="941"/>
        <v>0</v>
      </c>
      <c r="AP888" s="410">
        <f t="shared" si="935"/>
        <v>0</v>
      </c>
      <c r="AQ888" s="414">
        <f t="shared" ref="AQ888" si="958">SUM(AN888:AP888)</f>
        <v>0</v>
      </c>
      <c r="AR888" s="412">
        <f t="shared" si="936"/>
        <v>0</v>
      </c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 s="7"/>
      <c r="BH888" s="7"/>
      <c r="BI888" s="7"/>
      <c r="BJ888" s="7"/>
      <c r="BK888" s="7"/>
      <c r="BL888" s="7"/>
      <c r="BN888" s="74"/>
    </row>
    <row r="889" spans="1:66" s="16" customFormat="1" ht="12" customHeight="1" x14ac:dyDescent="0.25">
      <c r="A889" s="122">
        <v>23201251</v>
      </c>
      <c r="B889" s="87" t="str">
        <f t="shared" si="927"/>
        <v>23201251</v>
      </c>
      <c r="C889" s="74" t="s">
        <v>697</v>
      </c>
      <c r="D889" s="89" t="s">
        <v>1277</v>
      </c>
      <c r="E889" s="89"/>
      <c r="F889" s="74"/>
      <c r="G889" s="89"/>
      <c r="H889" s="75">
        <v>-305046</v>
      </c>
      <c r="I889" s="75">
        <v>-305046</v>
      </c>
      <c r="J889" s="75">
        <v>-305046</v>
      </c>
      <c r="K889" s="75">
        <v>-455854</v>
      </c>
      <c r="L889" s="75">
        <v>-455854</v>
      </c>
      <c r="M889" s="75">
        <v>-455854</v>
      </c>
      <c r="N889" s="75">
        <v>-593984</v>
      </c>
      <c r="O889" s="75">
        <v>-593984</v>
      </c>
      <c r="P889" s="75">
        <v>0</v>
      </c>
      <c r="Q889" s="75">
        <v>-153062</v>
      </c>
      <c r="R889" s="75">
        <v>-153062</v>
      </c>
      <c r="S889" s="75">
        <v>-153062</v>
      </c>
      <c r="T889" s="75">
        <v>-306124</v>
      </c>
      <c r="U889" s="75"/>
      <c r="V889" s="75">
        <f t="shared" si="945"/>
        <v>-327532.75</v>
      </c>
      <c r="W889" s="81"/>
      <c r="X889" s="80"/>
      <c r="Y889" s="92">
        <f t="shared" si="944"/>
        <v>0</v>
      </c>
      <c r="Z889" s="319">
        <f t="shared" si="944"/>
        <v>-306124</v>
      </c>
      <c r="AA889" s="319">
        <f t="shared" si="944"/>
        <v>0</v>
      </c>
      <c r="AB889" s="320">
        <f t="shared" si="930"/>
        <v>0</v>
      </c>
      <c r="AC889" s="309">
        <f t="shared" si="931"/>
        <v>0</v>
      </c>
      <c r="AD889" s="319">
        <f t="shared" si="942"/>
        <v>0</v>
      </c>
      <c r="AE889" s="326">
        <f t="shared" si="938"/>
        <v>0</v>
      </c>
      <c r="AF889" s="320">
        <f t="shared" si="939"/>
        <v>0</v>
      </c>
      <c r="AG889" s="173">
        <f t="shared" si="946"/>
        <v>0</v>
      </c>
      <c r="AH889" s="309">
        <f t="shared" si="932"/>
        <v>0</v>
      </c>
      <c r="AI889" s="318">
        <f t="shared" si="947"/>
        <v>0</v>
      </c>
      <c r="AJ889" s="319">
        <f t="shared" si="947"/>
        <v>-327532.75</v>
      </c>
      <c r="AK889" s="319">
        <f t="shared" si="947"/>
        <v>0</v>
      </c>
      <c r="AL889" s="320">
        <f t="shared" si="933"/>
        <v>0</v>
      </c>
      <c r="AM889" s="309">
        <f t="shared" si="934"/>
        <v>0</v>
      </c>
      <c r="AN889" s="319">
        <f t="shared" si="940"/>
        <v>0</v>
      </c>
      <c r="AO889" s="319">
        <f t="shared" si="941"/>
        <v>0</v>
      </c>
      <c r="AP889" s="319">
        <f t="shared" si="935"/>
        <v>0</v>
      </c>
      <c r="AQ889" s="173">
        <f t="shared" si="948"/>
        <v>0</v>
      </c>
      <c r="AR889" s="309">
        <f t="shared" si="936"/>
        <v>0</v>
      </c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 s="7"/>
      <c r="BH889" s="7"/>
      <c r="BI889" s="7"/>
      <c r="BJ889" s="7"/>
      <c r="BK889" s="7"/>
      <c r="BL889" s="7"/>
      <c r="BN889" s="74"/>
    </row>
    <row r="890" spans="1:66" s="16" customFormat="1" ht="12" customHeight="1" x14ac:dyDescent="0.25">
      <c r="A890" s="122">
        <v>23202173</v>
      </c>
      <c r="B890" s="87" t="str">
        <f t="shared" si="927"/>
        <v>23202173</v>
      </c>
      <c r="C890" s="74" t="s">
        <v>106</v>
      </c>
      <c r="D890" s="89" t="s">
        <v>1277</v>
      </c>
      <c r="E890" s="89"/>
      <c r="F890" s="74"/>
      <c r="G890" s="89"/>
      <c r="H890" s="75">
        <v>1007</v>
      </c>
      <c r="I890" s="75">
        <v>995.1</v>
      </c>
      <c r="J890" s="75">
        <v>1029.55</v>
      </c>
      <c r="K890" s="75">
        <v>1029.55</v>
      </c>
      <c r="L890" s="75">
        <v>1064</v>
      </c>
      <c r="M890" s="75">
        <v>1098.45</v>
      </c>
      <c r="N890" s="75">
        <v>1131.3499999999999</v>
      </c>
      <c r="O890" s="75">
        <v>1071.44</v>
      </c>
      <c r="P890" s="75">
        <v>1165.8</v>
      </c>
      <c r="Q890" s="75">
        <v>1200.25</v>
      </c>
      <c r="R890" s="75">
        <v>1234.7</v>
      </c>
      <c r="S890" s="75">
        <v>1269.1500000000001</v>
      </c>
      <c r="T890" s="75">
        <v>1303.5999999999999</v>
      </c>
      <c r="U890" s="75"/>
      <c r="V890" s="75">
        <f t="shared" si="945"/>
        <v>1120.3866666666665</v>
      </c>
      <c r="W890" s="81"/>
      <c r="X890" s="80"/>
      <c r="Y890" s="92">
        <f t="shared" si="944"/>
        <v>0</v>
      </c>
      <c r="Z890" s="319">
        <f t="shared" si="944"/>
        <v>1303.5999999999999</v>
      </c>
      <c r="AA890" s="319">
        <f t="shared" si="944"/>
        <v>0</v>
      </c>
      <c r="AB890" s="320">
        <f t="shared" si="930"/>
        <v>0</v>
      </c>
      <c r="AC890" s="309">
        <f t="shared" si="931"/>
        <v>0</v>
      </c>
      <c r="AD890" s="319">
        <f t="shared" si="942"/>
        <v>0</v>
      </c>
      <c r="AE890" s="326">
        <f t="shared" si="938"/>
        <v>0</v>
      </c>
      <c r="AF890" s="320">
        <f t="shared" si="939"/>
        <v>0</v>
      </c>
      <c r="AG890" s="173">
        <f t="shared" si="946"/>
        <v>0</v>
      </c>
      <c r="AH890" s="309">
        <f t="shared" si="932"/>
        <v>0</v>
      </c>
      <c r="AI890" s="318">
        <f t="shared" si="947"/>
        <v>0</v>
      </c>
      <c r="AJ890" s="319">
        <f t="shared" si="947"/>
        <v>1120.3866666666665</v>
      </c>
      <c r="AK890" s="319">
        <f t="shared" si="947"/>
        <v>0</v>
      </c>
      <c r="AL890" s="320">
        <f t="shared" si="933"/>
        <v>0</v>
      </c>
      <c r="AM890" s="309">
        <f t="shared" si="934"/>
        <v>0</v>
      </c>
      <c r="AN890" s="319">
        <f t="shared" si="940"/>
        <v>0</v>
      </c>
      <c r="AO890" s="319">
        <f t="shared" si="941"/>
        <v>0</v>
      </c>
      <c r="AP890" s="319">
        <f t="shared" si="935"/>
        <v>0</v>
      </c>
      <c r="AQ890" s="173">
        <f t="shared" si="948"/>
        <v>0</v>
      </c>
      <c r="AR890" s="309">
        <f t="shared" si="936"/>
        <v>0</v>
      </c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 s="7"/>
      <c r="BH890" s="7"/>
      <c r="BI890" s="7"/>
      <c r="BJ890" s="7"/>
      <c r="BK890" s="7"/>
      <c r="BL890" s="7"/>
      <c r="BN890" s="74"/>
    </row>
    <row r="891" spans="1:66" s="16" customFormat="1" ht="12" customHeight="1" x14ac:dyDescent="0.25">
      <c r="A891" s="122">
        <v>23202183</v>
      </c>
      <c r="B891" s="87" t="str">
        <f t="shared" si="927"/>
        <v>23202183</v>
      </c>
      <c r="C891" s="74" t="s">
        <v>329</v>
      </c>
      <c r="D891" s="89" t="s">
        <v>1277</v>
      </c>
      <c r="E891" s="89"/>
      <c r="F891" s="74"/>
      <c r="G891" s="89"/>
      <c r="H891" s="75">
        <v>-83368.13</v>
      </c>
      <c r="I891" s="75">
        <v>-219332.31</v>
      </c>
      <c r="J891" s="75">
        <v>-6296.92</v>
      </c>
      <c r="K891" s="75">
        <v>-743.02</v>
      </c>
      <c r="L891" s="75">
        <v>-50483.98</v>
      </c>
      <c r="M891" s="75">
        <v>-3920.12</v>
      </c>
      <c r="N891" s="75">
        <v>-461085.05</v>
      </c>
      <c r="O891" s="75">
        <v>-144987.45000000001</v>
      </c>
      <c r="P891" s="75">
        <v>-85126.46</v>
      </c>
      <c r="Q891" s="75">
        <v>-312.29000000000002</v>
      </c>
      <c r="R891" s="75">
        <v>-71751.259999999995</v>
      </c>
      <c r="S891" s="75">
        <v>-206334.43</v>
      </c>
      <c r="T891" s="75">
        <v>-1901.59</v>
      </c>
      <c r="U891" s="75"/>
      <c r="V891" s="75">
        <f t="shared" si="945"/>
        <v>-107750.67916666665</v>
      </c>
      <c r="W891" s="81"/>
      <c r="X891" s="80"/>
      <c r="Y891" s="92">
        <f t="shared" ref="Y891:AA909" si="959">IF($D891=Y$5,$T891,0)</f>
        <v>0</v>
      </c>
      <c r="Z891" s="319">
        <f t="shared" si="959"/>
        <v>-1901.59</v>
      </c>
      <c r="AA891" s="319">
        <f t="shared" si="959"/>
        <v>0</v>
      </c>
      <c r="AB891" s="320">
        <f t="shared" si="930"/>
        <v>0</v>
      </c>
      <c r="AC891" s="309">
        <f t="shared" si="931"/>
        <v>0</v>
      </c>
      <c r="AD891" s="319">
        <f t="shared" si="942"/>
        <v>0</v>
      </c>
      <c r="AE891" s="326">
        <f t="shared" si="938"/>
        <v>0</v>
      </c>
      <c r="AF891" s="320">
        <f t="shared" si="939"/>
        <v>0</v>
      </c>
      <c r="AG891" s="173">
        <f t="shared" si="946"/>
        <v>0</v>
      </c>
      <c r="AH891" s="309">
        <f t="shared" si="932"/>
        <v>0</v>
      </c>
      <c r="AI891" s="318">
        <f t="shared" si="947"/>
        <v>0</v>
      </c>
      <c r="AJ891" s="319">
        <f t="shared" si="947"/>
        <v>-107750.67916666665</v>
      </c>
      <c r="AK891" s="319">
        <f t="shared" si="947"/>
        <v>0</v>
      </c>
      <c r="AL891" s="320">
        <f t="shared" si="933"/>
        <v>0</v>
      </c>
      <c r="AM891" s="309">
        <f t="shared" si="934"/>
        <v>0</v>
      </c>
      <c r="AN891" s="319">
        <f t="shared" si="940"/>
        <v>0</v>
      </c>
      <c r="AO891" s="319">
        <f t="shared" si="941"/>
        <v>0</v>
      </c>
      <c r="AP891" s="319">
        <f t="shared" si="935"/>
        <v>0</v>
      </c>
      <c r="AQ891" s="173">
        <f t="shared" si="948"/>
        <v>0</v>
      </c>
      <c r="AR891" s="309">
        <f t="shared" si="936"/>
        <v>0</v>
      </c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 s="7"/>
      <c r="BH891" s="7"/>
      <c r="BI891" s="7"/>
      <c r="BJ891" s="7"/>
      <c r="BK891" s="7"/>
      <c r="BL891" s="7"/>
      <c r="BN891" s="74"/>
    </row>
    <row r="892" spans="1:66" s="16" customFormat="1" ht="12" customHeight="1" x14ac:dyDescent="0.25">
      <c r="A892" s="122">
        <v>23202213</v>
      </c>
      <c r="B892" s="87" t="str">
        <f t="shared" si="927"/>
        <v>23202213</v>
      </c>
      <c r="C892" s="74" t="s">
        <v>620</v>
      </c>
      <c r="D892" s="89" t="s">
        <v>1277</v>
      </c>
      <c r="E892" s="89"/>
      <c r="F892" s="74"/>
      <c r="G892" s="89"/>
      <c r="H892" s="75">
        <v>-1151.78</v>
      </c>
      <c r="I892" s="75">
        <v>0</v>
      </c>
      <c r="J892" s="75">
        <v>0</v>
      </c>
      <c r="K892" s="75">
        <v>0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-560.97</v>
      </c>
      <c r="U892" s="75"/>
      <c r="V892" s="75">
        <f t="shared" si="945"/>
        <v>-71.364583333333329</v>
      </c>
      <c r="W892" s="81"/>
      <c r="X892" s="80"/>
      <c r="Y892" s="92">
        <f t="shared" si="959"/>
        <v>0</v>
      </c>
      <c r="Z892" s="319">
        <f t="shared" si="959"/>
        <v>-560.97</v>
      </c>
      <c r="AA892" s="319">
        <f t="shared" si="959"/>
        <v>0</v>
      </c>
      <c r="AB892" s="320">
        <f t="shared" si="930"/>
        <v>0</v>
      </c>
      <c r="AC892" s="309">
        <f t="shared" si="931"/>
        <v>0</v>
      </c>
      <c r="AD892" s="319">
        <f t="shared" si="942"/>
        <v>0</v>
      </c>
      <c r="AE892" s="326">
        <f t="shared" si="938"/>
        <v>0</v>
      </c>
      <c r="AF892" s="320">
        <f t="shared" si="939"/>
        <v>0</v>
      </c>
      <c r="AG892" s="173">
        <f t="shared" si="946"/>
        <v>0</v>
      </c>
      <c r="AH892" s="309">
        <f t="shared" si="932"/>
        <v>0</v>
      </c>
      <c r="AI892" s="318">
        <f t="shared" si="947"/>
        <v>0</v>
      </c>
      <c r="AJ892" s="319">
        <f t="shared" si="947"/>
        <v>-71.364583333333329</v>
      </c>
      <c r="AK892" s="319">
        <f t="shared" si="947"/>
        <v>0</v>
      </c>
      <c r="AL892" s="320">
        <f t="shared" si="933"/>
        <v>0</v>
      </c>
      <c r="AM892" s="309">
        <f t="shared" si="934"/>
        <v>0</v>
      </c>
      <c r="AN892" s="319">
        <f t="shared" si="940"/>
        <v>0</v>
      </c>
      <c r="AO892" s="319">
        <f t="shared" si="941"/>
        <v>0</v>
      </c>
      <c r="AP892" s="319">
        <f t="shared" si="935"/>
        <v>0</v>
      </c>
      <c r="AQ892" s="173">
        <f t="shared" si="948"/>
        <v>0</v>
      </c>
      <c r="AR892" s="309">
        <f t="shared" si="936"/>
        <v>0</v>
      </c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 s="7"/>
      <c r="BH892" s="7"/>
      <c r="BI892" s="7"/>
      <c r="BJ892" s="7"/>
      <c r="BK892" s="7"/>
      <c r="BL892" s="7"/>
      <c r="BN892" s="74"/>
    </row>
    <row r="893" spans="1:66" s="16" customFormat="1" ht="12" customHeight="1" x14ac:dyDescent="0.25">
      <c r="A893" s="122">
        <v>23202233</v>
      </c>
      <c r="B893" s="87" t="str">
        <f t="shared" si="927"/>
        <v>23202233</v>
      </c>
      <c r="C893" s="74" t="s">
        <v>861</v>
      </c>
      <c r="D893" s="89" t="s">
        <v>1277</v>
      </c>
      <c r="E893" s="89"/>
      <c r="F893" s="74"/>
      <c r="G893" s="89"/>
      <c r="H893" s="75">
        <v>-1179790.3700000001</v>
      </c>
      <c r="I893" s="75">
        <v>-1295867.02</v>
      </c>
      <c r="J893" s="75">
        <v>-2251288.4</v>
      </c>
      <c r="K893" s="75">
        <v>-3046108.6</v>
      </c>
      <c r="L893" s="75">
        <v>-3631606.24</v>
      </c>
      <c r="M893" s="75">
        <v>-4035399.81</v>
      </c>
      <c r="N893" s="75">
        <v>-4137788.1</v>
      </c>
      <c r="O893" s="75">
        <v>-3090023.38</v>
      </c>
      <c r="P893" s="75">
        <v>-3036226.16</v>
      </c>
      <c r="Q893" s="75">
        <v>-3199545.7</v>
      </c>
      <c r="R893" s="75">
        <v>-3963120.06</v>
      </c>
      <c r="S893" s="75">
        <v>-5486397.0899999999</v>
      </c>
      <c r="T893" s="75">
        <v>-6037323.6200000001</v>
      </c>
      <c r="U893" s="75"/>
      <c r="V893" s="75">
        <f t="shared" si="945"/>
        <v>-3398493.9629166666</v>
      </c>
      <c r="W893" s="81"/>
      <c r="X893" s="80"/>
      <c r="Y893" s="92">
        <f t="shared" si="959"/>
        <v>0</v>
      </c>
      <c r="Z893" s="319">
        <f t="shared" si="959"/>
        <v>-6037323.6200000001</v>
      </c>
      <c r="AA893" s="319">
        <f t="shared" si="959"/>
        <v>0</v>
      </c>
      <c r="AB893" s="320">
        <f t="shared" si="930"/>
        <v>0</v>
      </c>
      <c r="AC893" s="309">
        <f t="shared" si="931"/>
        <v>0</v>
      </c>
      <c r="AD893" s="319">
        <f t="shared" si="942"/>
        <v>0</v>
      </c>
      <c r="AE893" s="326">
        <f t="shared" si="938"/>
        <v>0</v>
      </c>
      <c r="AF893" s="320">
        <f t="shared" si="939"/>
        <v>0</v>
      </c>
      <c r="AG893" s="173">
        <f t="shared" si="946"/>
        <v>0</v>
      </c>
      <c r="AH893" s="309">
        <f t="shared" si="932"/>
        <v>0</v>
      </c>
      <c r="AI893" s="318">
        <f t="shared" si="947"/>
        <v>0</v>
      </c>
      <c r="AJ893" s="319">
        <f t="shared" si="947"/>
        <v>-3398493.9629166666</v>
      </c>
      <c r="AK893" s="319">
        <f t="shared" si="947"/>
        <v>0</v>
      </c>
      <c r="AL893" s="320">
        <f t="shared" si="933"/>
        <v>0</v>
      </c>
      <c r="AM893" s="309">
        <f t="shared" si="934"/>
        <v>0</v>
      </c>
      <c r="AN893" s="319">
        <f t="shared" si="940"/>
        <v>0</v>
      </c>
      <c r="AO893" s="319">
        <f t="shared" si="941"/>
        <v>0</v>
      </c>
      <c r="AP893" s="319">
        <f t="shared" si="935"/>
        <v>0</v>
      </c>
      <c r="AQ893" s="173">
        <f t="shared" si="948"/>
        <v>0</v>
      </c>
      <c r="AR893" s="309">
        <f t="shared" si="936"/>
        <v>0</v>
      </c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 s="7"/>
      <c r="BH893" s="7"/>
      <c r="BI893" s="7"/>
      <c r="BJ893" s="7"/>
      <c r="BK893" s="7"/>
      <c r="BL893" s="7"/>
      <c r="BN893" s="74"/>
    </row>
    <row r="894" spans="1:66" s="16" customFormat="1" ht="12" customHeight="1" x14ac:dyDescent="0.25">
      <c r="A894" s="122">
        <v>23202353</v>
      </c>
      <c r="B894" s="87" t="str">
        <f t="shared" si="927"/>
        <v>23202353</v>
      </c>
      <c r="C894" s="74" t="s">
        <v>862</v>
      </c>
      <c r="D894" s="89" t="s">
        <v>1277</v>
      </c>
      <c r="E894" s="89"/>
      <c r="F894" s="74"/>
      <c r="G894" s="89"/>
      <c r="H894" s="75">
        <v>-28173584.73</v>
      </c>
      <c r="I894" s="75">
        <v>-28104329.609999999</v>
      </c>
      <c r="J894" s="75">
        <v>-27860647.390000001</v>
      </c>
      <c r="K894" s="75">
        <v>-27910182.93</v>
      </c>
      <c r="L894" s="75">
        <v>-27514898.859999999</v>
      </c>
      <c r="M894" s="75">
        <v>-28438580.68</v>
      </c>
      <c r="N894" s="75">
        <v>-29026895.879999999</v>
      </c>
      <c r="O894" s="75">
        <v>-20662453.93</v>
      </c>
      <c r="P894" s="75">
        <v>-19427871.25</v>
      </c>
      <c r="Q894" s="75">
        <v>-20457946.949999999</v>
      </c>
      <c r="R894" s="75">
        <v>-19468912.66</v>
      </c>
      <c r="S894" s="75">
        <v>-19776200.77</v>
      </c>
      <c r="T894" s="75">
        <v>-21192564.739999998</v>
      </c>
      <c r="U894" s="75"/>
      <c r="V894" s="75">
        <f t="shared" si="945"/>
        <v>-24444332.970416665</v>
      </c>
      <c r="W894" s="81"/>
      <c r="X894" s="80"/>
      <c r="Y894" s="92">
        <f t="shared" si="959"/>
        <v>0</v>
      </c>
      <c r="Z894" s="319">
        <f t="shared" si="959"/>
        <v>-21192564.739999998</v>
      </c>
      <c r="AA894" s="319">
        <f t="shared" si="959"/>
        <v>0</v>
      </c>
      <c r="AB894" s="320">
        <f t="shared" si="930"/>
        <v>0</v>
      </c>
      <c r="AC894" s="309">
        <f t="shared" si="931"/>
        <v>0</v>
      </c>
      <c r="AD894" s="319">
        <f t="shared" si="942"/>
        <v>0</v>
      </c>
      <c r="AE894" s="326">
        <f t="shared" si="938"/>
        <v>0</v>
      </c>
      <c r="AF894" s="320">
        <f t="shared" si="939"/>
        <v>0</v>
      </c>
      <c r="AG894" s="173">
        <f t="shared" si="946"/>
        <v>0</v>
      </c>
      <c r="AH894" s="309">
        <f t="shared" si="932"/>
        <v>0</v>
      </c>
      <c r="AI894" s="318">
        <f t="shared" si="947"/>
        <v>0</v>
      </c>
      <c r="AJ894" s="319">
        <f t="shared" si="947"/>
        <v>-24444332.970416665</v>
      </c>
      <c r="AK894" s="319">
        <f t="shared" si="947"/>
        <v>0</v>
      </c>
      <c r="AL894" s="320">
        <f t="shared" si="933"/>
        <v>0</v>
      </c>
      <c r="AM894" s="309">
        <f t="shared" si="934"/>
        <v>0</v>
      </c>
      <c r="AN894" s="319">
        <f t="shared" si="940"/>
        <v>0</v>
      </c>
      <c r="AO894" s="319">
        <f t="shared" si="941"/>
        <v>0</v>
      </c>
      <c r="AP894" s="319">
        <f t="shared" si="935"/>
        <v>0</v>
      </c>
      <c r="AQ894" s="173">
        <f t="shared" si="948"/>
        <v>0</v>
      </c>
      <c r="AR894" s="309">
        <f t="shared" si="936"/>
        <v>0</v>
      </c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 s="7"/>
      <c r="BH894" s="7"/>
      <c r="BI894" s="7"/>
      <c r="BJ894" s="7"/>
      <c r="BK894" s="7"/>
      <c r="BL894" s="7"/>
      <c r="BN894" s="74"/>
    </row>
    <row r="895" spans="1:66" s="16" customFormat="1" ht="12" customHeight="1" x14ac:dyDescent="0.25">
      <c r="A895" s="189">
        <v>23202393</v>
      </c>
      <c r="B895" s="184" t="str">
        <f t="shared" si="927"/>
        <v>23202393</v>
      </c>
      <c r="C895" s="178" t="s">
        <v>1214</v>
      </c>
      <c r="D895" s="179" t="s">
        <v>1277</v>
      </c>
      <c r="E895" s="179"/>
      <c r="F895" s="185">
        <v>43816</v>
      </c>
      <c r="G895" s="179"/>
      <c r="H895" s="181">
        <v>-897112.6</v>
      </c>
      <c r="I895" s="181">
        <v>-897112.6</v>
      </c>
      <c r="J895" s="181">
        <v>-897112.6</v>
      </c>
      <c r="K895" s="181">
        <v>-897112.6</v>
      </c>
      <c r="L895" s="181">
        <v>-113179.29</v>
      </c>
      <c r="M895" s="181">
        <v>-113179.29</v>
      </c>
      <c r="N895" s="181">
        <v>-113179.29</v>
      </c>
      <c r="O895" s="181">
        <v>-1041954.69</v>
      </c>
      <c r="P895" s="181">
        <v>-1041954.69</v>
      </c>
      <c r="Q895" s="181">
        <v>-1041954.69</v>
      </c>
      <c r="R895" s="181">
        <v>-1041954.69</v>
      </c>
      <c r="S895" s="181">
        <v>-1041954.69</v>
      </c>
      <c r="T895" s="181">
        <v>-1041954.69</v>
      </c>
      <c r="U895" s="181"/>
      <c r="V895" s="181">
        <f t="shared" si="945"/>
        <v>-767515.2304166666</v>
      </c>
      <c r="W895" s="204"/>
      <c r="X895" s="226"/>
      <c r="Y895" s="409">
        <f t="shared" si="959"/>
        <v>0</v>
      </c>
      <c r="Z895" s="410">
        <f t="shared" si="959"/>
        <v>-1041954.69</v>
      </c>
      <c r="AA895" s="410">
        <f t="shared" si="959"/>
        <v>0</v>
      </c>
      <c r="AB895" s="411">
        <f t="shared" si="930"/>
        <v>0</v>
      </c>
      <c r="AC895" s="412">
        <f t="shared" si="931"/>
        <v>0</v>
      </c>
      <c r="AD895" s="410">
        <f t="shared" si="942"/>
        <v>0</v>
      </c>
      <c r="AE895" s="413">
        <f t="shared" si="938"/>
        <v>0</v>
      </c>
      <c r="AF895" s="411">
        <f t="shared" si="939"/>
        <v>0</v>
      </c>
      <c r="AG895" s="414">
        <f t="shared" si="946"/>
        <v>0</v>
      </c>
      <c r="AH895" s="412">
        <f t="shared" si="932"/>
        <v>0</v>
      </c>
      <c r="AI895" s="415">
        <f t="shared" si="947"/>
        <v>0</v>
      </c>
      <c r="AJ895" s="410">
        <f t="shared" si="947"/>
        <v>-767515.2304166666</v>
      </c>
      <c r="AK895" s="410">
        <f t="shared" si="947"/>
        <v>0</v>
      </c>
      <c r="AL895" s="411">
        <f t="shared" si="933"/>
        <v>0</v>
      </c>
      <c r="AM895" s="412">
        <f t="shared" si="934"/>
        <v>0</v>
      </c>
      <c r="AN895" s="410">
        <f t="shared" si="940"/>
        <v>0</v>
      </c>
      <c r="AO895" s="410">
        <f t="shared" si="941"/>
        <v>0</v>
      </c>
      <c r="AP895" s="410">
        <f t="shared" si="935"/>
        <v>0</v>
      </c>
      <c r="AQ895" s="414">
        <f t="shared" si="948"/>
        <v>0</v>
      </c>
      <c r="AR895" s="412">
        <f t="shared" si="936"/>
        <v>0</v>
      </c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 s="7"/>
      <c r="BH895" s="7"/>
      <c r="BI895" s="7"/>
      <c r="BJ895" s="7"/>
      <c r="BK895" s="7"/>
      <c r="BL895" s="7"/>
      <c r="BN895" s="74"/>
    </row>
    <row r="896" spans="1:66" s="16" customFormat="1" ht="12" customHeight="1" x14ac:dyDescent="0.25">
      <c r="A896" s="189">
        <v>23202403</v>
      </c>
      <c r="B896" s="184" t="str">
        <f t="shared" si="927"/>
        <v>23202403</v>
      </c>
      <c r="C896" s="178" t="s">
        <v>1262</v>
      </c>
      <c r="D896" s="179" t="s">
        <v>1277</v>
      </c>
      <c r="E896" s="179"/>
      <c r="F896" s="185">
        <v>43999</v>
      </c>
      <c r="G896" s="179"/>
      <c r="H896" s="181">
        <v>-835117.92</v>
      </c>
      <c r="I896" s="181">
        <v>-835117.92</v>
      </c>
      <c r="J896" s="181">
        <v>-835117.92</v>
      </c>
      <c r="K896" s="181">
        <v>-835117.92</v>
      </c>
      <c r="L896" s="181">
        <v>-835117.92</v>
      </c>
      <c r="M896" s="181">
        <v>-835117.92</v>
      </c>
      <c r="N896" s="181">
        <v>-835117.92</v>
      </c>
      <c r="O896" s="181">
        <v>-835117.92</v>
      </c>
      <c r="P896" s="181">
        <v>-835117.92</v>
      </c>
      <c r="Q896" s="181">
        <v>-835117.92</v>
      </c>
      <c r="R896" s="181">
        <v>-835117.92</v>
      </c>
      <c r="S896" s="181">
        <v>48929.26</v>
      </c>
      <c r="T896" s="181">
        <v>-884047.18</v>
      </c>
      <c r="U896" s="181"/>
      <c r="V896" s="181">
        <f t="shared" si="945"/>
        <v>-763486.04083333339</v>
      </c>
      <c r="W896" s="204"/>
      <c r="X896" s="226"/>
      <c r="Y896" s="409">
        <f t="shared" si="959"/>
        <v>0</v>
      </c>
      <c r="Z896" s="410">
        <f t="shared" si="959"/>
        <v>-884047.18</v>
      </c>
      <c r="AA896" s="410">
        <f t="shared" si="959"/>
        <v>0</v>
      </c>
      <c r="AB896" s="411">
        <f t="shared" si="930"/>
        <v>0</v>
      </c>
      <c r="AC896" s="412">
        <f t="shared" si="931"/>
        <v>0</v>
      </c>
      <c r="AD896" s="410">
        <f t="shared" si="942"/>
        <v>0</v>
      </c>
      <c r="AE896" s="413">
        <f t="shared" si="938"/>
        <v>0</v>
      </c>
      <c r="AF896" s="411">
        <f t="shared" si="939"/>
        <v>0</v>
      </c>
      <c r="AG896" s="414">
        <f t="shared" si="946"/>
        <v>0</v>
      </c>
      <c r="AH896" s="412">
        <f t="shared" si="932"/>
        <v>0</v>
      </c>
      <c r="AI896" s="415">
        <f t="shared" si="947"/>
        <v>0</v>
      </c>
      <c r="AJ896" s="410">
        <f t="shared" si="947"/>
        <v>-763486.04083333339</v>
      </c>
      <c r="AK896" s="410">
        <f t="shared" si="947"/>
        <v>0</v>
      </c>
      <c r="AL896" s="411">
        <f t="shared" si="933"/>
        <v>0</v>
      </c>
      <c r="AM896" s="412">
        <f t="shared" si="934"/>
        <v>0</v>
      </c>
      <c r="AN896" s="410">
        <f t="shared" si="940"/>
        <v>0</v>
      </c>
      <c r="AO896" s="410">
        <f t="shared" si="941"/>
        <v>0</v>
      </c>
      <c r="AP896" s="410">
        <f t="shared" si="935"/>
        <v>0</v>
      </c>
      <c r="AQ896" s="414">
        <f t="shared" ref="AQ896" si="960">SUM(AN896:AP896)</f>
        <v>0</v>
      </c>
      <c r="AR896" s="412">
        <f t="shared" si="936"/>
        <v>0</v>
      </c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 s="7"/>
      <c r="BH896" s="7"/>
      <c r="BI896" s="7"/>
      <c r="BJ896" s="7"/>
      <c r="BK896" s="7"/>
      <c r="BL896" s="7"/>
      <c r="BN896" s="74"/>
    </row>
    <row r="897" spans="1:66" s="16" customFormat="1" ht="12" customHeight="1" x14ac:dyDescent="0.35">
      <c r="A897" s="128">
        <v>23402502</v>
      </c>
      <c r="B897" s="87" t="str">
        <f t="shared" si="927"/>
        <v>23402502</v>
      </c>
      <c r="C897" s="382" t="s">
        <v>1115</v>
      </c>
      <c r="D897" s="89" t="s">
        <v>158</v>
      </c>
      <c r="E897" s="89"/>
      <c r="F897" s="139">
        <v>43451</v>
      </c>
      <c r="G897" s="89"/>
      <c r="H897" s="75">
        <v>-1526126.59</v>
      </c>
      <c r="I897" s="75">
        <v>0</v>
      </c>
      <c r="J897" s="75">
        <v>0</v>
      </c>
      <c r="K897" s="75">
        <v>-14931731.99</v>
      </c>
      <c r="L897" s="75">
        <v>-13958825.91</v>
      </c>
      <c r="M897" s="75">
        <v>0</v>
      </c>
      <c r="N897" s="75">
        <v>-2973.63</v>
      </c>
      <c r="O897" s="75">
        <v>-54082.43</v>
      </c>
      <c r="P897" s="75">
        <v>-108547.27</v>
      </c>
      <c r="Q897" s="75">
        <v>-17426.21</v>
      </c>
      <c r="R897" s="75">
        <v>-77264.08</v>
      </c>
      <c r="S897" s="75">
        <v>-188.79</v>
      </c>
      <c r="T897" s="75">
        <v>-13913365.460000001</v>
      </c>
      <c r="U897" s="75"/>
      <c r="V897" s="75">
        <f t="shared" si="945"/>
        <v>-3072565.5279166661</v>
      </c>
      <c r="W897" s="81"/>
      <c r="X897" s="335"/>
      <c r="Y897" s="92">
        <f t="shared" si="959"/>
        <v>0</v>
      </c>
      <c r="Z897" s="319">
        <f t="shared" si="959"/>
        <v>0</v>
      </c>
      <c r="AA897" s="319">
        <f t="shared" si="959"/>
        <v>0</v>
      </c>
      <c r="AB897" s="320">
        <f t="shared" si="930"/>
        <v>-13913365.460000001</v>
      </c>
      <c r="AC897" s="309">
        <f t="shared" si="931"/>
        <v>0</v>
      </c>
      <c r="AD897" s="319">
        <f t="shared" si="942"/>
        <v>0</v>
      </c>
      <c r="AE897" s="326">
        <f t="shared" si="938"/>
        <v>0</v>
      </c>
      <c r="AF897" s="320">
        <f t="shared" si="939"/>
        <v>-13913365.460000001</v>
      </c>
      <c r="AG897" s="173">
        <f t="shared" si="946"/>
        <v>-13913365.460000001</v>
      </c>
      <c r="AH897" s="309">
        <f t="shared" si="932"/>
        <v>0</v>
      </c>
      <c r="AI897" s="318">
        <f t="shared" si="947"/>
        <v>0</v>
      </c>
      <c r="AJ897" s="319">
        <f t="shared" si="947"/>
        <v>0</v>
      </c>
      <c r="AK897" s="319">
        <f t="shared" si="947"/>
        <v>0</v>
      </c>
      <c r="AL897" s="320">
        <f t="shared" si="933"/>
        <v>-3072565.5279166661</v>
      </c>
      <c r="AM897" s="309">
        <f t="shared" si="934"/>
        <v>0</v>
      </c>
      <c r="AN897" s="319">
        <f t="shared" si="940"/>
        <v>0</v>
      </c>
      <c r="AO897" s="319">
        <f t="shared" si="941"/>
        <v>0</v>
      </c>
      <c r="AP897" s="319">
        <f t="shared" si="935"/>
        <v>-3072565.5279166661</v>
      </c>
      <c r="AQ897" s="173">
        <f t="shared" ref="AQ897" si="961">SUM(AN897:AP897)</f>
        <v>-3072565.5279166661</v>
      </c>
      <c r="AR897" s="309">
        <f t="shared" si="936"/>
        <v>0</v>
      </c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 s="7"/>
      <c r="BH897" s="7"/>
      <c r="BI897" s="7"/>
      <c r="BJ897" s="7"/>
      <c r="BK897" s="7"/>
      <c r="BL897" s="7"/>
      <c r="BN897" s="74"/>
    </row>
    <row r="898" spans="1:66" s="16" customFormat="1" ht="12" customHeight="1" x14ac:dyDescent="0.35">
      <c r="A898" s="128">
        <v>23409470</v>
      </c>
      <c r="B898" s="87" t="str">
        <f t="shared" si="927"/>
        <v>23409470</v>
      </c>
      <c r="C898" s="384" t="s">
        <v>1089</v>
      </c>
      <c r="D898" s="89" t="s">
        <v>158</v>
      </c>
      <c r="E898" s="89"/>
      <c r="F898" s="139">
        <v>43298</v>
      </c>
      <c r="G898" s="89"/>
      <c r="H898" s="75">
        <v>-355430.31</v>
      </c>
      <c r="I898" s="75">
        <v>-355430.31</v>
      </c>
      <c r="J898" s="75">
        <v>-355430.31</v>
      </c>
      <c r="K898" s="75">
        <v>-355430.31</v>
      </c>
      <c r="L898" s="75">
        <v>-355750.31</v>
      </c>
      <c r="M898" s="75">
        <v>-355750.31</v>
      </c>
      <c r="N898" s="75">
        <v>-355750.31</v>
      </c>
      <c r="O898" s="75">
        <v>-355750.31</v>
      </c>
      <c r="P898" s="75">
        <v>-355750.31</v>
      </c>
      <c r="Q898" s="75">
        <v>-355750.31</v>
      </c>
      <c r="R898" s="75">
        <v>-355774.53</v>
      </c>
      <c r="S898" s="75">
        <v>-355774.53</v>
      </c>
      <c r="T898" s="75">
        <v>-355774.53</v>
      </c>
      <c r="U898" s="75"/>
      <c r="V898" s="75">
        <f t="shared" si="945"/>
        <v>-355662.02250000002</v>
      </c>
      <c r="W898" s="81"/>
      <c r="X898" s="335"/>
      <c r="Y898" s="92">
        <f t="shared" si="959"/>
        <v>0</v>
      </c>
      <c r="Z898" s="319">
        <f t="shared" si="959"/>
        <v>0</v>
      </c>
      <c r="AA898" s="319">
        <f t="shared" si="959"/>
        <v>0</v>
      </c>
      <c r="AB898" s="320">
        <f t="shared" si="930"/>
        <v>-355774.53</v>
      </c>
      <c r="AC898" s="309">
        <f t="shared" si="931"/>
        <v>0</v>
      </c>
      <c r="AD898" s="319">
        <f t="shared" si="942"/>
        <v>0</v>
      </c>
      <c r="AE898" s="326">
        <f t="shared" si="938"/>
        <v>0</v>
      </c>
      <c r="AF898" s="320">
        <f t="shared" si="939"/>
        <v>-355774.53</v>
      </c>
      <c r="AG898" s="173">
        <f t="shared" si="946"/>
        <v>-355774.53</v>
      </c>
      <c r="AH898" s="309">
        <f t="shared" si="932"/>
        <v>0</v>
      </c>
      <c r="AI898" s="318">
        <f t="shared" si="947"/>
        <v>0</v>
      </c>
      <c r="AJ898" s="319">
        <f t="shared" si="947"/>
        <v>0</v>
      </c>
      <c r="AK898" s="319">
        <f t="shared" si="947"/>
        <v>0</v>
      </c>
      <c r="AL898" s="320">
        <f t="shared" si="933"/>
        <v>-355662.02250000002</v>
      </c>
      <c r="AM898" s="309">
        <f t="shared" si="934"/>
        <v>0</v>
      </c>
      <c r="AN898" s="319">
        <f t="shared" si="940"/>
        <v>0</v>
      </c>
      <c r="AO898" s="319">
        <f t="shared" si="941"/>
        <v>0</v>
      </c>
      <c r="AP898" s="319">
        <f t="shared" si="935"/>
        <v>-355662.02250000002</v>
      </c>
      <c r="AQ898" s="173">
        <f t="shared" ref="AQ898" si="962">SUM(AN898:AP898)</f>
        <v>-355662.02250000002</v>
      </c>
      <c r="AR898" s="309">
        <f t="shared" si="936"/>
        <v>0</v>
      </c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 s="7"/>
      <c r="BH898" s="7"/>
      <c r="BI898" s="7"/>
      <c r="BJ898" s="7"/>
      <c r="BK898" s="7"/>
      <c r="BL898" s="7"/>
      <c r="BN898" s="74"/>
    </row>
    <row r="899" spans="1:66" s="16" customFormat="1" ht="12" customHeight="1" x14ac:dyDescent="0.35">
      <c r="A899" s="128">
        <v>23409500</v>
      </c>
      <c r="B899" s="87" t="str">
        <f t="shared" ref="B899:B969" si="963">TEXT(A899,"##")</f>
        <v>23409500</v>
      </c>
      <c r="C899" s="384" t="s">
        <v>1090</v>
      </c>
      <c r="D899" s="89" t="s">
        <v>158</v>
      </c>
      <c r="E899" s="89"/>
      <c r="F899" s="139">
        <v>43298</v>
      </c>
      <c r="G899" s="89"/>
      <c r="H899" s="75">
        <v>-96591.64</v>
      </c>
      <c r="I899" s="75">
        <v>-96591.64</v>
      </c>
      <c r="J899" s="75">
        <v>-96591.64</v>
      </c>
      <c r="K899" s="75">
        <v>-96591.64</v>
      </c>
      <c r="L899" s="75">
        <v>-96911.64</v>
      </c>
      <c r="M899" s="75">
        <v>-96911.64</v>
      </c>
      <c r="N899" s="75">
        <v>-96911.64</v>
      </c>
      <c r="O899" s="75">
        <v>-96911.64</v>
      </c>
      <c r="P899" s="75">
        <v>-96911.64</v>
      </c>
      <c r="Q899" s="75">
        <v>-96911.64</v>
      </c>
      <c r="R899" s="75">
        <v>-96911.64</v>
      </c>
      <c r="S899" s="75">
        <v>-96911.64</v>
      </c>
      <c r="T899" s="75">
        <v>-96911.64</v>
      </c>
      <c r="U899" s="75"/>
      <c r="V899" s="75">
        <f t="shared" si="945"/>
        <v>-96818.306666666656</v>
      </c>
      <c r="W899" s="81"/>
      <c r="X899" s="335"/>
      <c r="Y899" s="92">
        <f t="shared" si="959"/>
        <v>0</v>
      </c>
      <c r="Z899" s="319">
        <f t="shared" si="959"/>
        <v>0</v>
      </c>
      <c r="AA899" s="319">
        <f t="shared" si="959"/>
        <v>0</v>
      </c>
      <c r="AB899" s="320">
        <f t="shared" si="930"/>
        <v>-96911.64</v>
      </c>
      <c r="AC899" s="309">
        <f t="shared" si="931"/>
        <v>0</v>
      </c>
      <c r="AD899" s="319">
        <f t="shared" si="942"/>
        <v>0</v>
      </c>
      <c r="AE899" s="326">
        <f t="shared" si="938"/>
        <v>0</v>
      </c>
      <c r="AF899" s="320">
        <f t="shared" si="939"/>
        <v>-96911.64</v>
      </c>
      <c r="AG899" s="173">
        <f t="shared" si="946"/>
        <v>-96911.64</v>
      </c>
      <c r="AH899" s="309">
        <f t="shared" si="932"/>
        <v>0</v>
      </c>
      <c r="AI899" s="318">
        <f t="shared" si="947"/>
        <v>0</v>
      </c>
      <c r="AJ899" s="319">
        <f t="shared" si="947"/>
        <v>0</v>
      </c>
      <c r="AK899" s="319">
        <f t="shared" si="947"/>
        <v>0</v>
      </c>
      <c r="AL899" s="320">
        <f t="shared" si="933"/>
        <v>-96818.306666666656</v>
      </c>
      <c r="AM899" s="309">
        <f t="shared" si="934"/>
        <v>0</v>
      </c>
      <c r="AN899" s="319">
        <f t="shared" si="940"/>
        <v>0</v>
      </c>
      <c r="AO899" s="319">
        <f t="shared" si="941"/>
        <v>0</v>
      </c>
      <c r="AP899" s="319">
        <f t="shared" si="935"/>
        <v>-96818.306666666656</v>
      </c>
      <c r="AQ899" s="173">
        <f t="shared" ref="AQ899" si="964">SUM(AN899:AP899)</f>
        <v>-96818.306666666656</v>
      </c>
      <c r="AR899" s="309">
        <f t="shared" si="936"/>
        <v>0</v>
      </c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 s="7"/>
      <c r="BH899" s="7"/>
      <c r="BI899" s="7"/>
      <c r="BJ899" s="7"/>
      <c r="BK899" s="7"/>
      <c r="BL899" s="7"/>
      <c r="BN899" s="74"/>
    </row>
    <row r="900" spans="1:66" s="16" customFormat="1" ht="12" customHeight="1" x14ac:dyDescent="0.25">
      <c r="A900" s="126">
        <v>23500003</v>
      </c>
      <c r="B900" s="86" t="str">
        <f t="shared" si="963"/>
        <v>23500003</v>
      </c>
      <c r="C900" s="74" t="s">
        <v>716</v>
      </c>
      <c r="D900" s="89" t="s">
        <v>1279</v>
      </c>
      <c r="E900" s="89"/>
      <c r="F900" s="74"/>
      <c r="G900" s="89"/>
      <c r="H900" s="75">
        <v>-25605391.699999999</v>
      </c>
      <c r="I900" s="75">
        <v>-25124601.809999999</v>
      </c>
      <c r="J900" s="75">
        <v>-24462581.5</v>
      </c>
      <c r="K900" s="75">
        <v>-23751509.420000002</v>
      </c>
      <c r="L900" s="75">
        <v>-22932033.059999999</v>
      </c>
      <c r="M900" s="75">
        <v>-22145630.469999999</v>
      </c>
      <c r="N900" s="75">
        <v>-21292063.600000001</v>
      </c>
      <c r="O900" s="75">
        <v>-20551471.239999998</v>
      </c>
      <c r="P900" s="75">
        <v>-19823667.140000001</v>
      </c>
      <c r="Q900" s="75">
        <v>-19070007.940000001</v>
      </c>
      <c r="R900" s="75">
        <v>-18376241.059999999</v>
      </c>
      <c r="S900" s="75">
        <v>-17780920.719999999</v>
      </c>
      <c r="T900" s="75">
        <v>-17192948.859999999</v>
      </c>
      <c r="U900" s="75"/>
      <c r="V900" s="75">
        <f t="shared" si="945"/>
        <v>-21392491.52</v>
      </c>
      <c r="W900" s="81" t="s">
        <v>729</v>
      </c>
      <c r="X900" s="80" t="s">
        <v>728</v>
      </c>
      <c r="Y900" s="92">
        <f t="shared" si="959"/>
        <v>0</v>
      </c>
      <c r="Z900" s="319">
        <f t="shared" si="959"/>
        <v>0</v>
      </c>
      <c r="AA900" s="319">
        <f t="shared" si="959"/>
        <v>0</v>
      </c>
      <c r="AB900" s="320">
        <f t="shared" si="930"/>
        <v>-17192948.859999999</v>
      </c>
      <c r="AC900" s="309">
        <f t="shared" si="931"/>
        <v>0</v>
      </c>
      <c r="AD900" s="319">
        <f t="shared" si="942"/>
        <v>-11337030.478283999</v>
      </c>
      <c r="AE900" s="326">
        <f t="shared" si="938"/>
        <v>-5855918.3817159999</v>
      </c>
      <c r="AF900" s="320">
        <f t="shared" si="939"/>
        <v>0</v>
      </c>
      <c r="AG900" s="173">
        <f t="shared" si="946"/>
        <v>-17192948.859999999</v>
      </c>
      <c r="AH900" s="309">
        <f t="shared" si="932"/>
        <v>0</v>
      </c>
      <c r="AI900" s="318">
        <f t="shared" si="947"/>
        <v>0</v>
      </c>
      <c r="AJ900" s="319">
        <f t="shared" si="947"/>
        <v>0</v>
      </c>
      <c r="AK900" s="319">
        <f t="shared" si="947"/>
        <v>0</v>
      </c>
      <c r="AL900" s="320">
        <f t="shared" si="933"/>
        <v>-21392491.52</v>
      </c>
      <c r="AM900" s="309">
        <f t="shared" si="934"/>
        <v>0</v>
      </c>
      <c r="AN900" s="319">
        <f t="shared" si="940"/>
        <v>-14106208.908288</v>
      </c>
      <c r="AO900" s="319">
        <f t="shared" si="941"/>
        <v>-7286282.6117120003</v>
      </c>
      <c r="AP900" s="319">
        <f t="shared" si="935"/>
        <v>0</v>
      </c>
      <c r="AQ900" s="173">
        <f t="shared" si="948"/>
        <v>-21392491.52</v>
      </c>
      <c r="AR900" s="309">
        <f t="shared" si="936"/>
        <v>0</v>
      </c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 s="7"/>
      <c r="BH900" s="7"/>
      <c r="BI900" s="7"/>
      <c r="BJ900" s="7"/>
      <c r="BK900" s="7"/>
      <c r="BL900" s="7"/>
      <c r="BN900" s="74"/>
    </row>
    <row r="901" spans="1:66" s="16" customFormat="1" ht="12" customHeight="1" x14ac:dyDescent="0.25">
      <c r="A901" s="132">
        <v>23500011</v>
      </c>
      <c r="B901" s="149" t="str">
        <f t="shared" si="963"/>
        <v>23500011</v>
      </c>
      <c r="C901" s="74" t="s">
        <v>271</v>
      </c>
      <c r="D901" s="89" t="s">
        <v>865</v>
      </c>
      <c r="E901" s="89"/>
      <c r="F901" s="74"/>
      <c r="G901" s="89"/>
      <c r="H901" s="75">
        <v>-5115931.6399999997</v>
      </c>
      <c r="I901" s="75">
        <v>-5355931.6399999997</v>
      </c>
      <c r="J901" s="75">
        <v>-5457734.0700000003</v>
      </c>
      <c r="K901" s="75">
        <v>-5379544.0700000003</v>
      </c>
      <c r="L901" s="75">
        <v>-5399544.0700000003</v>
      </c>
      <c r="M901" s="75">
        <v>-5489544.0700000003</v>
      </c>
      <c r="N901" s="75">
        <v>-5196544.07</v>
      </c>
      <c r="O901" s="75">
        <v>-5344073.8499999996</v>
      </c>
      <c r="P901" s="75">
        <v>-5514073.8499999996</v>
      </c>
      <c r="Q901" s="75">
        <v>-5534073.8499999996</v>
      </c>
      <c r="R901" s="75">
        <v>-5734073.8499999996</v>
      </c>
      <c r="S901" s="75">
        <v>-5804073.8499999996</v>
      </c>
      <c r="T901" s="75">
        <v>-5884073.8499999996</v>
      </c>
      <c r="U901" s="75"/>
      <c r="V901" s="75">
        <f t="shared" si="945"/>
        <v>-5475767.8320833342</v>
      </c>
      <c r="W901" s="81">
        <v>28</v>
      </c>
      <c r="X901" s="80"/>
      <c r="Y901" s="92">
        <f t="shared" si="959"/>
        <v>0</v>
      </c>
      <c r="Z901" s="319">
        <f t="shared" si="959"/>
        <v>0</v>
      </c>
      <c r="AA901" s="319">
        <f t="shared" si="959"/>
        <v>0</v>
      </c>
      <c r="AB901" s="320">
        <f t="shared" si="930"/>
        <v>-5884073.8499999996</v>
      </c>
      <c r="AC901" s="309">
        <f t="shared" si="931"/>
        <v>0</v>
      </c>
      <c r="AD901" s="319">
        <f t="shared" si="942"/>
        <v>-5884073.8499999996</v>
      </c>
      <c r="AE901" s="326">
        <f t="shared" si="938"/>
        <v>0</v>
      </c>
      <c r="AF901" s="320">
        <f t="shared" si="939"/>
        <v>0</v>
      </c>
      <c r="AG901" s="173">
        <f t="shared" si="946"/>
        <v>-5884073.8499999996</v>
      </c>
      <c r="AH901" s="309">
        <f t="shared" si="932"/>
        <v>0</v>
      </c>
      <c r="AI901" s="318">
        <f t="shared" si="947"/>
        <v>0</v>
      </c>
      <c r="AJ901" s="319">
        <f t="shared" si="947"/>
        <v>0</v>
      </c>
      <c r="AK901" s="319">
        <f t="shared" si="947"/>
        <v>0</v>
      </c>
      <c r="AL901" s="320">
        <f t="shared" si="933"/>
        <v>-5475767.8320833342</v>
      </c>
      <c r="AM901" s="309">
        <f t="shared" si="934"/>
        <v>0</v>
      </c>
      <c r="AN901" s="319">
        <f t="shared" si="940"/>
        <v>-5475767.8320833342</v>
      </c>
      <c r="AO901" s="319">
        <f t="shared" si="941"/>
        <v>0</v>
      </c>
      <c r="AP901" s="319">
        <f t="shared" si="935"/>
        <v>0</v>
      </c>
      <c r="AQ901" s="173">
        <f t="shared" si="948"/>
        <v>-5475767.8320833342</v>
      </c>
      <c r="AR901" s="309">
        <f t="shared" si="936"/>
        <v>0</v>
      </c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 s="7"/>
      <c r="BH901" s="7"/>
      <c r="BI901" s="7"/>
      <c r="BJ901" s="7"/>
      <c r="BK901" s="7"/>
      <c r="BL901" s="7"/>
      <c r="BN901" s="74"/>
    </row>
    <row r="902" spans="1:66" s="16" customFormat="1" ht="12" customHeight="1" x14ac:dyDescent="0.25">
      <c r="A902" s="122">
        <v>23600021</v>
      </c>
      <c r="B902" s="87" t="str">
        <f t="shared" si="963"/>
        <v>23600021</v>
      </c>
      <c r="C902" s="74" t="s">
        <v>639</v>
      </c>
      <c r="D902" s="89" t="s">
        <v>1277</v>
      </c>
      <c r="E902" s="89"/>
      <c r="F902" s="74"/>
      <c r="G902" s="89"/>
      <c r="H902" s="75">
        <v>-3516165.29</v>
      </c>
      <c r="I902" s="75">
        <v>-3884126.83</v>
      </c>
      <c r="J902" s="75">
        <v>-4004080.41</v>
      </c>
      <c r="K902" s="75">
        <v>-3697170.1</v>
      </c>
      <c r="L902" s="75">
        <v>-4405030.6399999997</v>
      </c>
      <c r="M902" s="75">
        <v>-5318866.8099999996</v>
      </c>
      <c r="N902" s="75">
        <v>-5799933.6699999999</v>
      </c>
      <c r="O902" s="75">
        <v>-5885089.2199999997</v>
      </c>
      <c r="P902" s="75">
        <v>-5994131.7199999997</v>
      </c>
      <c r="Q902" s="75">
        <v>-5837689.3399999999</v>
      </c>
      <c r="R902" s="75">
        <v>-4775096.68</v>
      </c>
      <c r="S902" s="75">
        <v>-4752481.04</v>
      </c>
      <c r="T902" s="75">
        <v>-5132165.62</v>
      </c>
      <c r="U902" s="75"/>
      <c r="V902" s="75">
        <f t="shared" si="945"/>
        <v>-4889821.826249999</v>
      </c>
      <c r="W902" s="81"/>
      <c r="X902" s="80"/>
      <c r="Y902" s="92">
        <f t="shared" si="959"/>
        <v>0</v>
      </c>
      <c r="Z902" s="319">
        <f t="shared" si="959"/>
        <v>-5132165.62</v>
      </c>
      <c r="AA902" s="319">
        <f t="shared" si="959"/>
        <v>0</v>
      </c>
      <c r="AB902" s="320">
        <f t="shared" si="930"/>
        <v>0</v>
      </c>
      <c r="AC902" s="309">
        <f t="shared" si="931"/>
        <v>0</v>
      </c>
      <c r="AD902" s="319">
        <f t="shared" si="942"/>
        <v>0</v>
      </c>
      <c r="AE902" s="326">
        <f t="shared" si="938"/>
        <v>0</v>
      </c>
      <c r="AF902" s="320">
        <f t="shared" si="939"/>
        <v>0</v>
      </c>
      <c r="AG902" s="173">
        <f t="shared" si="946"/>
        <v>0</v>
      </c>
      <c r="AH902" s="309">
        <f t="shared" si="932"/>
        <v>0</v>
      </c>
      <c r="AI902" s="318">
        <f t="shared" si="947"/>
        <v>0</v>
      </c>
      <c r="AJ902" s="319">
        <f t="shared" si="947"/>
        <v>-4889821.826249999</v>
      </c>
      <c r="AK902" s="319">
        <f t="shared" si="947"/>
        <v>0</v>
      </c>
      <c r="AL902" s="320">
        <f t="shared" si="933"/>
        <v>0</v>
      </c>
      <c r="AM902" s="309">
        <f t="shared" si="934"/>
        <v>0</v>
      </c>
      <c r="AN902" s="319">
        <f t="shared" si="940"/>
        <v>0</v>
      </c>
      <c r="AO902" s="319">
        <f t="shared" si="941"/>
        <v>0</v>
      </c>
      <c r="AP902" s="319">
        <f t="shared" si="935"/>
        <v>0</v>
      </c>
      <c r="AQ902" s="173">
        <f t="shared" si="948"/>
        <v>0</v>
      </c>
      <c r="AR902" s="309">
        <f t="shared" si="936"/>
        <v>0</v>
      </c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 s="7"/>
      <c r="BH902" s="7"/>
      <c r="BI902" s="7"/>
      <c r="BJ902" s="7"/>
      <c r="BK902" s="7"/>
      <c r="BL902" s="7"/>
      <c r="BN902" s="74"/>
    </row>
    <row r="903" spans="1:66" s="16" customFormat="1" ht="12" customHeight="1" x14ac:dyDescent="0.25">
      <c r="A903" s="122">
        <v>23600022</v>
      </c>
      <c r="B903" s="87" t="str">
        <f t="shared" si="963"/>
        <v>23600022</v>
      </c>
      <c r="C903" s="74" t="s">
        <v>640</v>
      </c>
      <c r="D903" s="89" t="s">
        <v>1277</v>
      </c>
      <c r="E903" s="89"/>
      <c r="F903" s="74"/>
      <c r="G903" s="89"/>
      <c r="H903" s="75">
        <v>-980260.83</v>
      </c>
      <c r="I903" s="75">
        <v>-854354.08</v>
      </c>
      <c r="J903" s="75">
        <v>-883420.1</v>
      </c>
      <c r="K903" s="75">
        <v>-944138.75</v>
      </c>
      <c r="L903" s="75">
        <v>-1638608.43</v>
      </c>
      <c r="M903" s="75">
        <v>-2393003.9500000002</v>
      </c>
      <c r="N903" s="75">
        <v>-2778554.23</v>
      </c>
      <c r="O903" s="75">
        <v>-2839592.77</v>
      </c>
      <c r="P903" s="75">
        <v>-2904454.04</v>
      </c>
      <c r="Q903" s="75">
        <v>-2647774.5</v>
      </c>
      <c r="R903" s="75">
        <v>-1658122.25</v>
      </c>
      <c r="S903" s="75">
        <v>-1456838.99</v>
      </c>
      <c r="T903" s="75">
        <v>-1097128.47</v>
      </c>
      <c r="U903" s="75"/>
      <c r="V903" s="75">
        <f t="shared" si="945"/>
        <v>-1836463.0616666663</v>
      </c>
      <c r="W903" s="81"/>
      <c r="X903" s="80"/>
      <c r="Y903" s="92">
        <f t="shared" si="959"/>
        <v>0</v>
      </c>
      <c r="Z903" s="319">
        <f t="shared" si="959"/>
        <v>-1097128.47</v>
      </c>
      <c r="AA903" s="319">
        <f t="shared" si="959"/>
        <v>0</v>
      </c>
      <c r="AB903" s="320">
        <f t="shared" si="930"/>
        <v>0</v>
      </c>
      <c r="AC903" s="309">
        <f t="shared" si="931"/>
        <v>0</v>
      </c>
      <c r="AD903" s="319">
        <f t="shared" si="942"/>
        <v>0</v>
      </c>
      <c r="AE903" s="326">
        <f t="shared" si="938"/>
        <v>0</v>
      </c>
      <c r="AF903" s="320">
        <f t="shared" si="939"/>
        <v>0</v>
      </c>
      <c r="AG903" s="173">
        <f t="shared" si="946"/>
        <v>0</v>
      </c>
      <c r="AH903" s="309">
        <f t="shared" si="932"/>
        <v>0</v>
      </c>
      <c r="AI903" s="318">
        <f t="shared" si="947"/>
        <v>0</v>
      </c>
      <c r="AJ903" s="319">
        <f t="shared" si="947"/>
        <v>-1836463.0616666663</v>
      </c>
      <c r="AK903" s="319">
        <f t="shared" si="947"/>
        <v>0</v>
      </c>
      <c r="AL903" s="320">
        <f t="shared" si="933"/>
        <v>0</v>
      </c>
      <c r="AM903" s="309">
        <f t="shared" si="934"/>
        <v>0</v>
      </c>
      <c r="AN903" s="319">
        <f t="shared" si="940"/>
        <v>0</v>
      </c>
      <c r="AO903" s="319">
        <f t="shared" si="941"/>
        <v>0</v>
      </c>
      <c r="AP903" s="319">
        <f t="shared" si="935"/>
        <v>0</v>
      </c>
      <c r="AQ903" s="173">
        <f t="shared" si="948"/>
        <v>0</v>
      </c>
      <c r="AR903" s="309">
        <f t="shared" si="936"/>
        <v>0</v>
      </c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 s="7"/>
      <c r="BH903" s="7"/>
      <c r="BI903" s="7"/>
      <c r="BJ903" s="7"/>
      <c r="BK903" s="7"/>
      <c r="BL903" s="7"/>
      <c r="BN903" s="74"/>
    </row>
    <row r="904" spans="1:66" s="16" customFormat="1" ht="12" customHeight="1" x14ac:dyDescent="0.25">
      <c r="A904" s="189">
        <v>23600031</v>
      </c>
      <c r="B904" s="184" t="str">
        <f t="shared" si="963"/>
        <v>23600031</v>
      </c>
      <c r="C904" s="178" t="s">
        <v>1283</v>
      </c>
      <c r="D904" s="179" t="s">
        <v>1277</v>
      </c>
      <c r="E904" s="179"/>
      <c r="F904" s="185">
        <v>44060</v>
      </c>
      <c r="G904" s="179"/>
      <c r="H904" s="181"/>
      <c r="I904" s="181"/>
      <c r="J904" s="181">
        <v>-4606.6099999999997</v>
      </c>
      <c r="K904" s="181">
        <v>588.77</v>
      </c>
      <c r="L904" s="181">
        <v>-228.28</v>
      </c>
      <c r="M904" s="181">
        <v>-3440.79</v>
      </c>
      <c r="N904" s="181">
        <v>-5303.81</v>
      </c>
      <c r="O904" s="181">
        <v>-9250.77</v>
      </c>
      <c r="P904" s="181">
        <v>-14396.95</v>
      </c>
      <c r="Q904" s="181">
        <v>-17292.099999999999</v>
      </c>
      <c r="R904" s="181">
        <v>-18301.7</v>
      </c>
      <c r="S904" s="181">
        <v>-8483.32</v>
      </c>
      <c r="T904" s="181">
        <v>-8364.44</v>
      </c>
      <c r="U904" s="181"/>
      <c r="V904" s="181">
        <f t="shared" si="945"/>
        <v>-7074.8149999999996</v>
      </c>
      <c r="W904" s="204"/>
      <c r="X904" s="226"/>
      <c r="Y904" s="409">
        <f t="shared" si="959"/>
        <v>0</v>
      </c>
      <c r="Z904" s="410">
        <f t="shared" si="959"/>
        <v>-8364.44</v>
      </c>
      <c r="AA904" s="410">
        <f t="shared" si="959"/>
        <v>0</v>
      </c>
      <c r="AB904" s="411">
        <f t="shared" si="930"/>
        <v>0</v>
      </c>
      <c r="AC904" s="412">
        <f t="shared" si="931"/>
        <v>0</v>
      </c>
      <c r="AD904" s="410">
        <f t="shared" si="942"/>
        <v>0</v>
      </c>
      <c r="AE904" s="413">
        <f t="shared" si="938"/>
        <v>0</v>
      </c>
      <c r="AF904" s="411">
        <f t="shared" si="939"/>
        <v>0</v>
      </c>
      <c r="AG904" s="414">
        <f t="shared" si="946"/>
        <v>0</v>
      </c>
      <c r="AH904" s="412">
        <f t="shared" si="932"/>
        <v>0</v>
      </c>
      <c r="AI904" s="415">
        <f t="shared" si="947"/>
        <v>0</v>
      </c>
      <c r="AJ904" s="410">
        <f t="shared" si="947"/>
        <v>-7074.8149999999996</v>
      </c>
      <c r="AK904" s="410">
        <f t="shared" si="947"/>
        <v>0</v>
      </c>
      <c r="AL904" s="411">
        <f t="shared" si="933"/>
        <v>0</v>
      </c>
      <c r="AM904" s="412">
        <f t="shared" si="934"/>
        <v>0</v>
      </c>
      <c r="AN904" s="410">
        <f t="shared" si="940"/>
        <v>0</v>
      </c>
      <c r="AO904" s="410">
        <f t="shared" si="941"/>
        <v>0</v>
      </c>
      <c r="AP904" s="410">
        <f t="shared" si="935"/>
        <v>0</v>
      </c>
      <c r="AQ904" s="414">
        <f t="shared" ref="AQ904" si="965">SUM(AN904:AP904)</f>
        <v>0</v>
      </c>
      <c r="AR904" s="412">
        <f t="shared" si="936"/>
        <v>0</v>
      </c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 s="7"/>
      <c r="BH904" s="7"/>
      <c r="BI904" s="7"/>
      <c r="BJ904" s="7"/>
      <c r="BK904" s="7"/>
      <c r="BL904" s="7"/>
      <c r="BN904" s="74"/>
    </row>
    <row r="905" spans="1:66" s="16" customFormat="1" ht="12" customHeight="1" x14ac:dyDescent="0.25">
      <c r="A905" s="128">
        <v>23600033</v>
      </c>
      <c r="B905" s="145" t="str">
        <f t="shared" si="963"/>
        <v>23600033</v>
      </c>
      <c r="C905" s="74" t="s">
        <v>508</v>
      </c>
      <c r="D905" s="89" t="s">
        <v>1277</v>
      </c>
      <c r="E905" s="89"/>
      <c r="F905" s="74"/>
      <c r="G905" s="89"/>
      <c r="H905" s="75">
        <v>-4126231.82</v>
      </c>
      <c r="I905" s="75">
        <v>444484.6</v>
      </c>
      <c r="J905" s="75">
        <v>741153.54</v>
      </c>
      <c r="K905" s="75">
        <v>239008.18</v>
      </c>
      <c r="L905" s="75">
        <v>-431460.88</v>
      </c>
      <c r="M905" s="75">
        <v>-2168234.17</v>
      </c>
      <c r="N905" s="75">
        <v>1412276.71</v>
      </c>
      <c r="O905" s="75">
        <v>3374939.23</v>
      </c>
      <c r="P905" s="75">
        <v>6764981.1799999997</v>
      </c>
      <c r="Q905" s="75">
        <v>6268031.9000000004</v>
      </c>
      <c r="R905" s="75">
        <v>22994207.449999999</v>
      </c>
      <c r="S905" s="75">
        <v>18580252.77</v>
      </c>
      <c r="T905" s="75">
        <v>20064167.649999999</v>
      </c>
      <c r="U905" s="75"/>
      <c r="V905" s="75">
        <f t="shared" si="945"/>
        <v>5515717.3687500004</v>
      </c>
      <c r="W905" s="81"/>
      <c r="X905" s="80"/>
      <c r="Y905" s="92">
        <f t="shared" si="959"/>
        <v>0</v>
      </c>
      <c r="Z905" s="319">
        <f t="shared" si="959"/>
        <v>20064167.649999999</v>
      </c>
      <c r="AA905" s="319">
        <f t="shared" si="959"/>
        <v>0</v>
      </c>
      <c r="AB905" s="320">
        <f t="shared" si="930"/>
        <v>0</v>
      </c>
      <c r="AC905" s="309">
        <f t="shared" si="931"/>
        <v>0</v>
      </c>
      <c r="AD905" s="319">
        <f t="shared" si="942"/>
        <v>0</v>
      </c>
      <c r="AE905" s="326">
        <f t="shared" si="938"/>
        <v>0</v>
      </c>
      <c r="AF905" s="320">
        <f t="shared" si="939"/>
        <v>0</v>
      </c>
      <c r="AG905" s="173">
        <f t="shared" si="946"/>
        <v>0</v>
      </c>
      <c r="AH905" s="309">
        <f t="shared" si="932"/>
        <v>0</v>
      </c>
      <c r="AI905" s="318">
        <f t="shared" si="947"/>
        <v>0</v>
      </c>
      <c r="AJ905" s="319">
        <f t="shared" si="947"/>
        <v>5515717.3687500004</v>
      </c>
      <c r="AK905" s="319">
        <f t="shared" si="947"/>
        <v>0</v>
      </c>
      <c r="AL905" s="320">
        <f t="shared" si="933"/>
        <v>0</v>
      </c>
      <c r="AM905" s="309">
        <f t="shared" si="934"/>
        <v>0</v>
      </c>
      <c r="AN905" s="319">
        <f t="shared" si="940"/>
        <v>0</v>
      </c>
      <c r="AO905" s="319">
        <f t="shared" si="941"/>
        <v>0</v>
      </c>
      <c r="AP905" s="319">
        <f t="shared" si="935"/>
        <v>0</v>
      </c>
      <c r="AQ905" s="173">
        <f t="shared" si="948"/>
        <v>0</v>
      </c>
      <c r="AR905" s="309">
        <f t="shared" si="936"/>
        <v>0</v>
      </c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 s="7"/>
      <c r="BH905" s="7"/>
      <c r="BI905" s="7"/>
      <c r="BJ905" s="7"/>
      <c r="BK905" s="7"/>
      <c r="BL905" s="7"/>
      <c r="BN905" s="74"/>
    </row>
    <row r="906" spans="1:66" s="16" customFormat="1" ht="12" customHeight="1" x14ac:dyDescent="0.25">
      <c r="A906" s="122">
        <v>23600093</v>
      </c>
      <c r="B906" s="87" t="str">
        <f t="shared" si="963"/>
        <v>23600093</v>
      </c>
      <c r="C906" s="74" t="s">
        <v>83</v>
      </c>
      <c r="D906" s="89" t="s">
        <v>1277</v>
      </c>
      <c r="E906" s="89"/>
      <c r="F906" s="74"/>
      <c r="G906" s="89"/>
      <c r="H906" s="75">
        <v>-384736.04</v>
      </c>
      <c r="I906" s="75">
        <v>0</v>
      </c>
      <c r="J906" s="75">
        <v>0</v>
      </c>
      <c r="K906" s="75">
        <v>0</v>
      </c>
      <c r="L906" s="75">
        <v>0</v>
      </c>
      <c r="M906" s="75">
        <v>-275158.84999999998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-394195.26</v>
      </c>
      <c r="U906" s="75"/>
      <c r="V906" s="75">
        <f t="shared" si="945"/>
        <v>-55385.375</v>
      </c>
      <c r="W906" s="81"/>
      <c r="X906" s="80"/>
      <c r="Y906" s="92">
        <f t="shared" si="959"/>
        <v>0</v>
      </c>
      <c r="Z906" s="319">
        <f t="shared" si="959"/>
        <v>-394195.26</v>
      </c>
      <c r="AA906" s="319">
        <f t="shared" si="959"/>
        <v>0</v>
      </c>
      <c r="AB906" s="320">
        <f t="shared" si="930"/>
        <v>0</v>
      </c>
      <c r="AC906" s="309">
        <f t="shared" si="931"/>
        <v>0</v>
      </c>
      <c r="AD906" s="319">
        <f t="shared" si="942"/>
        <v>0</v>
      </c>
      <c r="AE906" s="326">
        <f t="shared" si="938"/>
        <v>0</v>
      </c>
      <c r="AF906" s="320">
        <f t="shared" si="939"/>
        <v>0</v>
      </c>
      <c r="AG906" s="173">
        <f t="shared" si="946"/>
        <v>0</v>
      </c>
      <c r="AH906" s="309">
        <f t="shared" si="932"/>
        <v>0</v>
      </c>
      <c r="AI906" s="318">
        <f t="shared" ref="AI906:AK927" si="966">IF($D906=AI$5,$V906,0)</f>
        <v>0</v>
      </c>
      <c r="AJ906" s="319">
        <f t="shared" si="966"/>
        <v>-55385.375</v>
      </c>
      <c r="AK906" s="319">
        <f t="shared" si="966"/>
        <v>0</v>
      </c>
      <c r="AL906" s="320">
        <f t="shared" si="933"/>
        <v>0</v>
      </c>
      <c r="AM906" s="309">
        <f t="shared" si="934"/>
        <v>0</v>
      </c>
      <c r="AN906" s="319">
        <f t="shared" si="940"/>
        <v>0</v>
      </c>
      <c r="AO906" s="319">
        <f t="shared" si="941"/>
        <v>0</v>
      </c>
      <c r="AP906" s="319">
        <f t="shared" si="935"/>
        <v>0</v>
      </c>
      <c r="AQ906" s="173">
        <f t="shared" si="948"/>
        <v>0</v>
      </c>
      <c r="AR906" s="309">
        <f t="shared" si="936"/>
        <v>0</v>
      </c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 s="7"/>
      <c r="BH906" s="7"/>
      <c r="BI906" s="7"/>
      <c r="BJ906" s="7"/>
      <c r="BK906" s="7"/>
      <c r="BL906" s="7"/>
      <c r="BN906" s="74"/>
    </row>
    <row r="907" spans="1:66" s="16" customFormat="1" ht="12" customHeight="1" x14ac:dyDescent="0.25">
      <c r="A907" s="122">
        <v>23600201</v>
      </c>
      <c r="B907" s="87" t="str">
        <f t="shared" si="963"/>
        <v>23600201</v>
      </c>
      <c r="C907" s="74" t="s">
        <v>120</v>
      </c>
      <c r="D907" s="89" t="s">
        <v>1277</v>
      </c>
      <c r="E907" s="89"/>
      <c r="F907" s="74"/>
      <c r="G907" s="89"/>
      <c r="H907" s="75">
        <v>-43908375.350000001</v>
      </c>
      <c r="I907" s="75">
        <v>-47656016.350000001</v>
      </c>
      <c r="J907" s="75">
        <v>-50408144.170000002</v>
      </c>
      <c r="K907" s="75">
        <v>-54031345.409999996</v>
      </c>
      <c r="L907" s="75">
        <v>-36232018.340000004</v>
      </c>
      <c r="M907" s="75">
        <v>-39855220.289999999</v>
      </c>
      <c r="N907" s="75">
        <v>-43004966.270000003</v>
      </c>
      <c r="O907" s="75">
        <v>-46766620.979999997</v>
      </c>
      <c r="P907" s="75">
        <v>-50528275.039999999</v>
      </c>
      <c r="Q907" s="75">
        <v>-54289929.280000001</v>
      </c>
      <c r="R907" s="75">
        <v>-36974957.719999999</v>
      </c>
      <c r="S907" s="75">
        <v>-40883535.299999997</v>
      </c>
      <c r="T907" s="75">
        <v>-44724204.920000002</v>
      </c>
      <c r="U907" s="75"/>
      <c r="V907" s="75">
        <f t="shared" si="945"/>
        <v>-45412276.607083343</v>
      </c>
      <c r="W907" s="81"/>
      <c r="X907" s="80"/>
      <c r="Y907" s="92">
        <f t="shared" si="959"/>
        <v>0</v>
      </c>
      <c r="Z907" s="319">
        <f t="shared" si="959"/>
        <v>-44724204.920000002</v>
      </c>
      <c r="AA907" s="319">
        <f t="shared" si="959"/>
        <v>0</v>
      </c>
      <c r="AB907" s="320">
        <f t="shared" si="930"/>
        <v>0</v>
      </c>
      <c r="AC907" s="309">
        <f t="shared" si="931"/>
        <v>0</v>
      </c>
      <c r="AD907" s="319">
        <f t="shared" si="942"/>
        <v>0</v>
      </c>
      <c r="AE907" s="326">
        <f t="shared" si="938"/>
        <v>0</v>
      </c>
      <c r="AF907" s="320">
        <f t="shared" si="939"/>
        <v>0</v>
      </c>
      <c r="AG907" s="173">
        <f t="shared" si="946"/>
        <v>0</v>
      </c>
      <c r="AH907" s="309">
        <f t="shared" si="932"/>
        <v>0</v>
      </c>
      <c r="AI907" s="318">
        <f t="shared" si="966"/>
        <v>0</v>
      </c>
      <c r="AJ907" s="319">
        <f t="shared" si="966"/>
        <v>-45412276.607083343</v>
      </c>
      <c r="AK907" s="319">
        <f t="shared" si="966"/>
        <v>0</v>
      </c>
      <c r="AL907" s="320">
        <f t="shared" si="933"/>
        <v>0</v>
      </c>
      <c r="AM907" s="309">
        <f t="shared" si="934"/>
        <v>0</v>
      </c>
      <c r="AN907" s="319">
        <f t="shared" si="940"/>
        <v>0</v>
      </c>
      <c r="AO907" s="319">
        <f t="shared" si="941"/>
        <v>0</v>
      </c>
      <c r="AP907" s="319">
        <f t="shared" si="935"/>
        <v>0</v>
      </c>
      <c r="AQ907" s="173">
        <f t="shared" si="948"/>
        <v>0</v>
      </c>
      <c r="AR907" s="309">
        <f t="shared" si="936"/>
        <v>0</v>
      </c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 s="7"/>
      <c r="BH907" s="7"/>
      <c r="BI907" s="7"/>
      <c r="BJ907" s="7"/>
      <c r="BK907" s="7"/>
      <c r="BL907" s="7"/>
      <c r="BN907" s="74"/>
    </row>
    <row r="908" spans="1:66" s="16" customFormat="1" ht="12" customHeight="1" x14ac:dyDescent="0.25">
      <c r="A908" s="122">
        <v>23600211</v>
      </c>
      <c r="B908" s="87" t="str">
        <f t="shared" si="963"/>
        <v>23600211</v>
      </c>
      <c r="C908" s="74" t="s">
        <v>121</v>
      </c>
      <c r="D908" s="89" t="s">
        <v>1277</v>
      </c>
      <c r="E908" s="89"/>
      <c r="F908" s="74"/>
      <c r="G908" s="89"/>
      <c r="H908" s="75">
        <v>-3388832.62</v>
      </c>
      <c r="I908" s="75">
        <v>-4367918.62</v>
      </c>
      <c r="J908" s="75">
        <v>-4341491.62</v>
      </c>
      <c r="K908" s="75">
        <v>-4884178.62</v>
      </c>
      <c r="L908" s="75">
        <v>-5426864.6200000001</v>
      </c>
      <c r="M908" s="75">
        <v>-2707861.7</v>
      </c>
      <c r="N908" s="75">
        <v>-3831064.7</v>
      </c>
      <c r="O908" s="75">
        <v>-4479068.7</v>
      </c>
      <c r="P908" s="75">
        <v>-5127072.7</v>
      </c>
      <c r="Q908" s="75">
        <v>-5775076.7000000002</v>
      </c>
      <c r="R908" s="75">
        <v>-6423080.2999999998</v>
      </c>
      <c r="S908" s="75">
        <v>-3240019.21</v>
      </c>
      <c r="T908" s="75">
        <v>-3499220.21</v>
      </c>
      <c r="U908" s="75"/>
      <c r="V908" s="75">
        <f t="shared" si="945"/>
        <v>-4503976.9920833334</v>
      </c>
      <c r="W908" s="81"/>
      <c r="X908" s="80"/>
      <c r="Y908" s="92">
        <f t="shared" si="959"/>
        <v>0</v>
      </c>
      <c r="Z908" s="319">
        <f t="shared" si="959"/>
        <v>-3499220.21</v>
      </c>
      <c r="AA908" s="319">
        <f t="shared" si="959"/>
        <v>0</v>
      </c>
      <c r="AB908" s="320">
        <f t="shared" si="930"/>
        <v>0</v>
      </c>
      <c r="AC908" s="309">
        <f t="shared" si="931"/>
        <v>0</v>
      </c>
      <c r="AD908" s="319">
        <f t="shared" si="942"/>
        <v>0</v>
      </c>
      <c r="AE908" s="326">
        <f t="shared" si="938"/>
        <v>0</v>
      </c>
      <c r="AF908" s="320">
        <f t="shared" si="939"/>
        <v>0</v>
      </c>
      <c r="AG908" s="173">
        <f t="shared" si="946"/>
        <v>0</v>
      </c>
      <c r="AH908" s="309">
        <f t="shared" si="932"/>
        <v>0</v>
      </c>
      <c r="AI908" s="318">
        <f t="shared" si="966"/>
        <v>0</v>
      </c>
      <c r="AJ908" s="319">
        <f t="shared" si="966"/>
        <v>-4503976.9920833334</v>
      </c>
      <c r="AK908" s="319">
        <f t="shared" si="966"/>
        <v>0</v>
      </c>
      <c r="AL908" s="320">
        <f t="shared" si="933"/>
        <v>0</v>
      </c>
      <c r="AM908" s="309">
        <f t="shared" si="934"/>
        <v>0</v>
      </c>
      <c r="AN908" s="319">
        <f t="shared" si="940"/>
        <v>0</v>
      </c>
      <c r="AO908" s="319">
        <f t="shared" si="941"/>
        <v>0</v>
      </c>
      <c r="AP908" s="319">
        <f t="shared" si="935"/>
        <v>0</v>
      </c>
      <c r="AQ908" s="173">
        <f t="shared" si="948"/>
        <v>0</v>
      </c>
      <c r="AR908" s="309">
        <f t="shared" si="936"/>
        <v>0</v>
      </c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 s="7"/>
      <c r="BH908" s="7"/>
      <c r="BI908" s="7"/>
      <c r="BJ908" s="7"/>
      <c r="BK908" s="7"/>
      <c r="BL908" s="7"/>
      <c r="BN908" s="74"/>
    </row>
    <row r="909" spans="1:66" s="16" customFormat="1" ht="12" customHeight="1" x14ac:dyDescent="0.25">
      <c r="A909" s="122">
        <v>23600213</v>
      </c>
      <c r="B909" s="87" t="str">
        <f t="shared" si="963"/>
        <v>23600213</v>
      </c>
      <c r="C909" s="74" t="s">
        <v>175</v>
      </c>
      <c r="D909" s="89" t="s">
        <v>1277</v>
      </c>
      <c r="E909" s="89"/>
      <c r="F909" s="74"/>
      <c r="G909" s="89"/>
      <c r="H909" s="75">
        <v>-174310</v>
      </c>
      <c r="I909" s="75">
        <v>-28155.14</v>
      </c>
      <c r="J909" s="75">
        <v>-41042.74</v>
      </c>
      <c r="K909" s="75">
        <v>-48671.28</v>
      </c>
      <c r="L909" s="75">
        <v>-4984.7299999999996</v>
      </c>
      <c r="M909" s="75">
        <v>-9753.86</v>
      </c>
      <c r="N909" s="75">
        <v>-12626.62</v>
      </c>
      <c r="O909" s="75">
        <v>-245702</v>
      </c>
      <c r="P909" s="75">
        <v>-446486.14</v>
      </c>
      <c r="Q909" s="75">
        <v>-516808.1</v>
      </c>
      <c r="R909" s="75">
        <v>-125249.17</v>
      </c>
      <c r="S909" s="75">
        <v>-220184.84</v>
      </c>
      <c r="T909" s="75">
        <v>-294710.92</v>
      </c>
      <c r="U909" s="75"/>
      <c r="V909" s="75">
        <f t="shared" si="945"/>
        <v>-161181.25666666665</v>
      </c>
      <c r="W909" s="81"/>
      <c r="X909" s="80"/>
      <c r="Y909" s="92">
        <f t="shared" si="959"/>
        <v>0</v>
      </c>
      <c r="Z909" s="319">
        <f t="shared" si="959"/>
        <v>-294710.92</v>
      </c>
      <c r="AA909" s="319">
        <f t="shared" si="959"/>
        <v>0</v>
      </c>
      <c r="AB909" s="320">
        <f t="shared" si="930"/>
        <v>0</v>
      </c>
      <c r="AC909" s="309">
        <f t="shared" si="931"/>
        <v>0</v>
      </c>
      <c r="AD909" s="319">
        <f t="shared" si="942"/>
        <v>0</v>
      </c>
      <c r="AE909" s="326">
        <f t="shared" si="938"/>
        <v>0</v>
      </c>
      <c r="AF909" s="320">
        <f t="shared" si="939"/>
        <v>0</v>
      </c>
      <c r="AG909" s="173">
        <f t="shared" si="946"/>
        <v>0</v>
      </c>
      <c r="AH909" s="309">
        <f t="shared" si="932"/>
        <v>0</v>
      </c>
      <c r="AI909" s="318">
        <f t="shared" si="966"/>
        <v>0</v>
      </c>
      <c r="AJ909" s="319">
        <f t="shared" si="966"/>
        <v>-161181.25666666665</v>
      </c>
      <c r="AK909" s="319">
        <f t="shared" si="966"/>
        <v>0</v>
      </c>
      <c r="AL909" s="320">
        <f t="shared" si="933"/>
        <v>0</v>
      </c>
      <c r="AM909" s="309">
        <f t="shared" si="934"/>
        <v>0</v>
      </c>
      <c r="AN909" s="319">
        <f t="shared" si="940"/>
        <v>0</v>
      </c>
      <c r="AO909" s="319">
        <f t="shared" si="941"/>
        <v>0</v>
      </c>
      <c r="AP909" s="319">
        <f t="shared" si="935"/>
        <v>0</v>
      </c>
      <c r="AQ909" s="173">
        <f t="shared" si="948"/>
        <v>0</v>
      </c>
      <c r="AR909" s="309">
        <f t="shared" si="936"/>
        <v>0</v>
      </c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 s="7"/>
      <c r="BH909" s="7"/>
      <c r="BI909" s="7"/>
      <c r="BJ909" s="7"/>
      <c r="BK909" s="7"/>
      <c r="BL909" s="7"/>
      <c r="BN909" s="74"/>
    </row>
    <row r="910" spans="1:66" s="16" customFormat="1" ht="12" customHeight="1" x14ac:dyDescent="0.25">
      <c r="A910" s="122">
        <v>23600221</v>
      </c>
      <c r="B910" s="87" t="str">
        <f t="shared" si="963"/>
        <v>23600221</v>
      </c>
      <c r="C910" s="74" t="s">
        <v>193</v>
      </c>
      <c r="D910" s="89" t="s">
        <v>1277</v>
      </c>
      <c r="E910" s="89"/>
      <c r="F910" s="74"/>
      <c r="G910" s="89"/>
      <c r="H910" s="75">
        <v>0</v>
      </c>
      <c r="I910" s="75">
        <v>-42116</v>
      </c>
      <c r="J910" s="75">
        <v>-89673</v>
      </c>
      <c r="K910" s="75">
        <v>-134509</v>
      </c>
      <c r="L910" s="75">
        <v>-179346</v>
      </c>
      <c r="M910" s="75">
        <v>316209.33</v>
      </c>
      <c r="N910" s="75">
        <v>271042.33</v>
      </c>
      <c r="O910" s="75">
        <v>225871.33</v>
      </c>
      <c r="P910" s="75">
        <v>180700.33</v>
      </c>
      <c r="Q910" s="75">
        <v>135529.32999999999</v>
      </c>
      <c r="R910" s="75">
        <v>90358.33</v>
      </c>
      <c r="S910" s="75">
        <v>45187.33</v>
      </c>
      <c r="T910" s="75">
        <v>0</v>
      </c>
      <c r="U910" s="75"/>
      <c r="V910" s="75">
        <f t="shared" si="945"/>
        <v>68271.19249999999</v>
      </c>
      <c r="W910" s="81"/>
      <c r="X910" s="80"/>
      <c r="Y910" s="92">
        <f t="shared" ref="Y910:AA931" si="967">IF($D910=Y$5,$T910,0)</f>
        <v>0</v>
      </c>
      <c r="Z910" s="319">
        <f t="shared" si="967"/>
        <v>0</v>
      </c>
      <c r="AA910" s="319">
        <f t="shared" si="967"/>
        <v>0</v>
      </c>
      <c r="AB910" s="320">
        <f t="shared" ref="AB910:AB970" si="968">T910-SUM(Y910:AA910)</f>
        <v>0</v>
      </c>
      <c r="AC910" s="309">
        <f t="shared" ref="AC910:AC970" si="969">T910-SUM(Y910:AA910)-AB910</f>
        <v>0</v>
      </c>
      <c r="AD910" s="319">
        <f t="shared" si="942"/>
        <v>0</v>
      </c>
      <c r="AE910" s="326">
        <f t="shared" si="938"/>
        <v>0</v>
      </c>
      <c r="AF910" s="320">
        <f t="shared" si="939"/>
        <v>0</v>
      </c>
      <c r="AG910" s="173">
        <f t="shared" si="946"/>
        <v>0</v>
      </c>
      <c r="AH910" s="309">
        <f t="shared" ref="AH910:AH970" si="970">AG910-AB910</f>
        <v>0</v>
      </c>
      <c r="AI910" s="318">
        <f t="shared" si="966"/>
        <v>0</v>
      </c>
      <c r="AJ910" s="319">
        <f t="shared" si="966"/>
        <v>68271.19249999999</v>
      </c>
      <c r="AK910" s="319">
        <f t="shared" si="966"/>
        <v>0</v>
      </c>
      <c r="AL910" s="320">
        <f t="shared" ref="AL910:AL970" si="971">V910-SUM(AI910:AK910)</f>
        <v>0</v>
      </c>
      <c r="AM910" s="309">
        <f t="shared" ref="AM910:AM970" si="972">V910-SUM(AI910:AK910)-AL910</f>
        <v>0</v>
      </c>
      <c r="AN910" s="319">
        <f t="shared" si="940"/>
        <v>0</v>
      </c>
      <c r="AO910" s="319">
        <f t="shared" si="941"/>
        <v>0</v>
      </c>
      <c r="AP910" s="319">
        <f t="shared" si="935"/>
        <v>0</v>
      </c>
      <c r="AQ910" s="173">
        <f t="shared" si="948"/>
        <v>0</v>
      </c>
      <c r="AR910" s="309">
        <f t="shared" ref="AR910:AR970" si="973">AQ910-AL910</f>
        <v>0</v>
      </c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 s="7"/>
      <c r="BH910" s="7"/>
      <c r="BI910" s="7"/>
      <c r="BJ910" s="7"/>
      <c r="BK910" s="7"/>
      <c r="BL910" s="7"/>
      <c r="BN910" s="74"/>
    </row>
    <row r="911" spans="1:66" s="16" customFormat="1" ht="12" customHeight="1" x14ac:dyDescent="0.25">
      <c r="A911" s="128">
        <v>23600223</v>
      </c>
      <c r="B911" s="145" t="str">
        <f t="shared" si="963"/>
        <v>23600223</v>
      </c>
      <c r="C911" s="74" t="s">
        <v>939</v>
      </c>
      <c r="D911" s="89" t="s">
        <v>1277</v>
      </c>
      <c r="E911" s="89"/>
      <c r="F911" s="139">
        <v>42842</v>
      </c>
      <c r="G911" s="89"/>
      <c r="H911" s="75">
        <v>-8988.6200000000008</v>
      </c>
      <c r="I911" s="75">
        <v>-8988.6200000000008</v>
      </c>
      <c r="J911" s="75">
        <v>-8988.6200000000008</v>
      </c>
      <c r="K911" s="75">
        <v>-10367.870000000001</v>
      </c>
      <c r="L911" s="75">
        <v>-10343.870000000001</v>
      </c>
      <c r="M911" s="75">
        <v>-10343.870000000001</v>
      </c>
      <c r="N911" s="75">
        <v>-12318.1</v>
      </c>
      <c r="O911" s="75">
        <v>-12318.1</v>
      </c>
      <c r="P911" s="75">
        <v>-12318.1</v>
      </c>
      <c r="Q911" s="75">
        <v>-13023.85</v>
      </c>
      <c r="R911" s="75">
        <v>-13023.85</v>
      </c>
      <c r="S911" s="75">
        <v>-13023.85</v>
      </c>
      <c r="T911" s="75">
        <v>-13717.6</v>
      </c>
      <c r="U911" s="75"/>
      <c r="V911" s="75">
        <f t="shared" si="945"/>
        <v>-11367.650833333335</v>
      </c>
      <c r="W911" s="81"/>
      <c r="X911" s="80"/>
      <c r="Y911" s="92">
        <f t="shared" si="967"/>
        <v>0</v>
      </c>
      <c r="Z911" s="319">
        <f t="shared" si="967"/>
        <v>-13717.6</v>
      </c>
      <c r="AA911" s="319">
        <f t="shared" si="967"/>
        <v>0</v>
      </c>
      <c r="AB911" s="320">
        <f t="shared" si="968"/>
        <v>0</v>
      </c>
      <c r="AC911" s="309">
        <f t="shared" si="969"/>
        <v>0</v>
      </c>
      <c r="AD911" s="319">
        <f t="shared" si="942"/>
        <v>0</v>
      </c>
      <c r="AE911" s="326">
        <f t="shared" si="938"/>
        <v>0</v>
      </c>
      <c r="AF911" s="320">
        <f t="shared" si="939"/>
        <v>0</v>
      </c>
      <c r="AG911" s="173">
        <f t="shared" si="946"/>
        <v>0</v>
      </c>
      <c r="AH911" s="309">
        <f t="shared" si="970"/>
        <v>0</v>
      </c>
      <c r="AI911" s="318">
        <f t="shared" si="966"/>
        <v>0</v>
      </c>
      <c r="AJ911" s="319">
        <f t="shared" si="966"/>
        <v>-11367.650833333335</v>
      </c>
      <c r="AK911" s="319">
        <f t="shared" si="966"/>
        <v>0</v>
      </c>
      <c r="AL911" s="320">
        <f t="shared" si="971"/>
        <v>0</v>
      </c>
      <c r="AM911" s="309">
        <f t="shared" si="972"/>
        <v>0</v>
      </c>
      <c r="AN911" s="319">
        <f t="shared" si="940"/>
        <v>0</v>
      </c>
      <c r="AO911" s="319">
        <f t="shared" si="941"/>
        <v>0</v>
      </c>
      <c r="AP911" s="319">
        <f t="shared" si="935"/>
        <v>0</v>
      </c>
      <c r="AQ911" s="173">
        <f t="shared" si="948"/>
        <v>0</v>
      </c>
      <c r="AR911" s="309">
        <f t="shared" si="973"/>
        <v>0</v>
      </c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 s="7"/>
      <c r="BH911" s="7"/>
      <c r="BI911" s="7"/>
      <c r="BJ911" s="7"/>
      <c r="BK911" s="7"/>
      <c r="BL911" s="7"/>
      <c r="BN911" s="74"/>
    </row>
    <row r="912" spans="1:66" s="16" customFormat="1" ht="12" customHeight="1" x14ac:dyDescent="0.25">
      <c r="A912" s="122">
        <v>23600232</v>
      </c>
      <c r="B912" s="87" t="str">
        <f t="shared" si="963"/>
        <v>23600232</v>
      </c>
      <c r="C912" s="74" t="s">
        <v>122</v>
      </c>
      <c r="D912" s="89" t="s">
        <v>1277</v>
      </c>
      <c r="E912" s="89"/>
      <c r="F912" s="74"/>
      <c r="G912" s="89"/>
      <c r="H912" s="75">
        <v>-18510326.199999999</v>
      </c>
      <c r="I912" s="75">
        <v>-20119911.199999999</v>
      </c>
      <c r="J912" s="75">
        <v>-22211257.199999999</v>
      </c>
      <c r="K912" s="75">
        <v>-23881063.199999999</v>
      </c>
      <c r="L912" s="75">
        <v>-16698060.130000001</v>
      </c>
      <c r="M912" s="75">
        <v>-18367864.59</v>
      </c>
      <c r="N912" s="75">
        <v>-19905486.59</v>
      </c>
      <c r="O912" s="75">
        <v>-21719978.609999999</v>
      </c>
      <c r="P912" s="75">
        <v>-23534469.609999999</v>
      </c>
      <c r="Q912" s="75">
        <v>-25348962.210000001</v>
      </c>
      <c r="R912" s="75">
        <v>-16944391.739999998</v>
      </c>
      <c r="S912" s="75">
        <v>-18741545.739999998</v>
      </c>
      <c r="T912" s="75">
        <v>-20538699.739999998</v>
      </c>
      <c r="U912" s="75"/>
      <c r="V912" s="75">
        <f t="shared" si="945"/>
        <v>-20583125.315833334</v>
      </c>
      <c r="W912" s="81"/>
      <c r="X912" s="80"/>
      <c r="Y912" s="92">
        <f t="shared" si="967"/>
        <v>0</v>
      </c>
      <c r="Z912" s="319">
        <f t="shared" si="967"/>
        <v>-20538699.739999998</v>
      </c>
      <c r="AA912" s="319">
        <f t="shared" si="967"/>
        <v>0</v>
      </c>
      <c r="AB912" s="320">
        <f t="shared" si="968"/>
        <v>0</v>
      </c>
      <c r="AC912" s="309">
        <f t="shared" si="969"/>
        <v>0</v>
      </c>
      <c r="AD912" s="319">
        <f t="shared" si="942"/>
        <v>0</v>
      </c>
      <c r="AE912" s="326">
        <f t="shared" si="938"/>
        <v>0</v>
      </c>
      <c r="AF912" s="320">
        <f t="shared" si="939"/>
        <v>0</v>
      </c>
      <c r="AG912" s="173">
        <f t="shared" si="946"/>
        <v>0</v>
      </c>
      <c r="AH912" s="309">
        <f t="shared" si="970"/>
        <v>0</v>
      </c>
      <c r="AI912" s="318">
        <f t="shared" si="966"/>
        <v>0</v>
      </c>
      <c r="AJ912" s="319">
        <f t="shared" si="966"/>
        <v>-20583125.315833334</v>
      </c>
      <c r="AK912" s="319">
        <f t="shared" si="966"/>
        <v>0</v>
      </c>
      <c r="AL912" s="320">
        <f t="shared" si="971"/>
        <v>0</v>
      </c>
      <c r="AM912" s="309">
        <f t="shared" si="972"/>
        <v>0</v>
      </c>
      <c r="AN912" s="319">
        <f t="shared" si="940"/>
        <v>0</v>
      </c>
      <c r="AO912" s="319">
        <f t="shared" si="941"/>
        <v>0</v>
      </c>
      <c r="AP912" s="319">
        <f t="shared" ref="AP912:AP973" si="974">IF($D912=AP$5,$V912,IF($D912=AP$4, $V912*$AL$2,0))</f>
        <v>0</v>
      </c>
      <c r="AQ912" s="173">
        <f t="shared" si="948"/>
        <v>0</v>
      </c>
      <c r="AR912" s="309">
        <f t="shared" si="973"/>
        <v>0</v>
      </c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 s="7"/>
      <c r="BH912" s="7"/>
      <c r="BI912" s="7"/>
      <c r="BJ912" s="7"/>
      <c r="BK912" s="7"/>
      <c r="BL912" s="7"/>
      <c r="BN912" s="74"/>
    </row>
    <row r="913" spans="1:66" s="16" customFormat="1" ht="12" customHeight="1" x14ac:dyDescent="0.25">
      <c r="A913" s="189">
        <v>23600233</v>
      </c>
      <c r="B913" s="184" t="str">
        <f t="shared" ref="B913" si="975">TEXT(A913,"##")</f>
        <v>23600233</v>
      </c>
      <c r="C913" s="178" t="s">
        <v>1295</v>
      </c>
      <c r="D913" s="179" t="s">
        <v>1277</v>
      </c>
      <c r="E913" s="179"/>
      <c r="F913" s="185">
        <v>44091</v>
      </c>
      <c r="G913" s="179"/>
      <c r="H913" s="181"/>
      <c r="I913" s="181"/>
      <c r="J913" s="181"/>
      <c r="K913" s="181">
        <v>-138.07</v>
      </c>
      <c r="L913" s="181">
        <v>-243</v>
      </c>
      <c r="M913" s="181">
        <v>-113.93</v>
      </c>
      <c r="N913" s="181">
        <v>-113.93</v>
      </c>
      <c r="O913" s="181">
        <v>-593.47</v>
      </c>
      <c r="P913" s="181">
        <v>-842.93</v>
      </c>
      <c r="Q913" s="181">
        <v>-729</v>
      </c>
      <c r="R913" s="181">
        <v>-729</v>
      </c>
      <c r="S913" s="181">
        <v>0</v>
      </c>
      <c r="T913" s="181">
        <v>0</v>
      </c>
      <c r="U913" s="181"/>
      <c r="V913" s="181">
        <f t="shared" ref="V913" si="976">(H913+T913+SUM(I913:S913)*2)/24</f>
        <v>-291.94416666666666</v>
      </c>
      <c r="W913" s="204"/>
      <c r="X913" s="226"/>
      <c r="Y913" s="409">
        <f t="shared" si="967"/>
        <v>0</v>
      </c>
      <c r="Z913" s="410">
        <f t="shared" si="967"/>
        <v>0</v>
      </c>
      <c r="AA913" s="410">
        <f t="shared" si="967"/>
        <v>0</v>
      </c>
      <c r="AB913" s="411">
        <f t="shared" ref="AB913" si="977">T913-SUM(Y913:AA913)</f>
        <v>0</v>
      </c>
      <c r="AC913" s="412">
        <f t="shared" ref="AC913" si="978">T913-SUM(Y913:AA913)-AB913</f>
        <v>0</v>
      </c>
      <c r="AD913" s="410">
        <f t="shared" si="942"/>
        <v>0</v>
      </c>
      <c r="AE913" s="413">
        <f t="shared" si="938"/>
        <v>0</v>
      </c>
      <c r="AF913" s="411">
        <f t="shared" si="939"/>
        <v>0</v>
      </c>
      <c r="AG913" s="414">
        <f t="shared" ref="AG913" si="979">SUM(AD913:AF913)</f>
        <v>0</v>
      </c>
      <c r="AH913" s="412">
        <f t="shared" ref="AH913" si="980">AG913-AB913</f>
        <v>0</v>
      </c>
      <c r="AI913" s="415">
        <f t="shared" si="966"/>
        <v>0</v>
      </c>
      <c r="AJ913" s="410">
        <f t="shared" si="966"/>
        <v>-291.94416666666666</v>
      </c>
      <c r="AK913" s="410">
        <f t="shared" si="966"/>
        <v>0</v>
      </c>
      <c r="AL913" s="411">
        <f t="shared" ref="AL913" si="981">V913-SUM(AI913:AK913)</f>
        <v>0</v>
      </c>
      <c r="AM913" s="412">
        <f t="shared" ref="AM913" si="982">V913-SUM(AI913:AK913)-AL913</f>
        <v>0</v>
      </c>
      <c r="AN913" s="410">
        <f t="shared" si="940"/>
        <v>0</v>
      </c>
      <c r="AO913" s="410">
        <f t="shared" si="941"/>
        <v>0</v>
      </c>
      <c r="AP913" s="410">
        <f t="shared" si="974"/>
        <v>0</v>
      </c>
      <c r="AQ913" s="414">
        <f t="shared" ref="AQ913" si="983">SUM(AN913:AP913)</f>
        <v>0</v>
      </c>
      <c r="AR913" s="412">
        <f t="shared" ref="AR913" si="984">AQ913-AL913</f>
        <v>0</v>
      </c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 s="7"/>
      <c r="BH913" s="7"/>
      <c r="BI913" s="7"/>
      <c r="BJ913" s="7"/>
      <c r="BK913" s="7"/>
      <c r="BL913" s="7"/>
      <c r="BN913" s="74"/>
    </row>
    <row r="914" spans="1:66" s="16" customFormat="1" ht="12" customHeight="1" x14ac:dyDescent="0.25">
      <c r="A914" s="189">
        <v>23600242</v>
      </c>
      <c r="B914" s="184" t="str">
        <f t="shared" si="963"/>
        <v>23600242</v>
      </c>
      <c r="C914" s="178" t="s">
        <v>1138</v>
      </c>
      <c r="D914" s="179" t="s">
        <v>158</v>
      </c>
      <c r="E914" s="179"/>
      <c r="F914" s="185">
        <v>43541</v>
      </c>
      <c r="G914" s="179"/>
      <c r="H914" s="181">
        <v>-1164660.82</v>
      </c>
      <c r="I914" s="181">
        <v>-1267885.82</v>
      </c>
      <c r="J914" s="181">
        <v>-1371110.82</v>
      </c>
      <c r="K914" s="181">
        <v>-1474335.82</v>
      </c>
      <c r="L914" s="181">
        <v>-1032249.82</v>
      </c>
      <c r="M914" s="181">
        <v>-1135475.82</v>
      </c>
      <c r="N914" s="181">
        <v>-1238700.82</v>
      </c>
      <c r="O914" s="181">
        <v>-1362267.82</v>
      </c>
      <c r="P914" s="181">
        <v>-1485833.82</v>
      </c>
      <c r="Q914" s="181">
        <v>-1609400.82</v>
      </c>
      <c r="R914" s="181">
        <v>-1208766.82</v>
      </c>
      <c r="S914" s="181">
        <v>-1339201.82</v>
      </c>
      <c r="T914" s="181">
        <v>-1469637.82</v>
      </c>
      <c r="U914" s="181"/>
      <c r="V914" s="181">
        <f t="shared" si="945"/>
        <v>-1320198.2783333336</v>
      </c>
      <c r="W914" s="204"/>
      <c r="X914" s="226"/>
      <c r="Y914" s="409">
        <f t="shared" si="967"/>
        <v>0</v>
      </c>
      <c r="Z914" s="410">
        <f t="shared" si="967"/>
        <v>0</v>
      </c>
      <c r="AA914" s="410">
        <f t="shared" si="967"/>
        <v>0</v>
      </c>
      <c r="AB914" s="411">
        <f t="shared" si="968"/>
        <v>-1469637.82</v>
      </c>
      <c r="AC914" s="412">
        <f t="shared" si="969"/>
        <v>0</v>
      </c>
      <c r="AD914" s="410">
        <f t="shared" si="942"/>
        <v>0</v>
      </c>
      <c r="AE914" s="413">
        <f t="shared" si="938"/>
        <v>0</v>
      </c>
      <c r="AF914" s="411">
        <f t="shared" si="939"/>
        <v>-1469637.82</v>
      </c>
      <c r="AG914" s="414">
        <f t="shared" si="946"/>
        <v>-1469637.82</v>
      </c>
      <c r="AH914" s="412">
        <f t="shared" si="970"/>
        <v>0</v>
      </c>
      <c r="AI914" s="415">
        <f t="shared" si="966"/>
        <v>0</v>
      </c>
      <c r="AJ914" s="410">
        <f t="shared" si="966"/>
        <v>0</v>
      </c>
      <c r="AK914" s="410">
        <f t="shared" si="966"/>
        <v>0</v>
      </c>
      <c r="AL914" s="411">
        <f t="shared" si="971"/>
        <v>-1320198.2783333336</v>
      </c>
      <c r="AM914" s="412">
        <f t="shared" si="972"/>
        <v>0</v>
      </c>
      <c r="AN914" s="410">
        <f t="shared" si="940"/>
        <v>0</v>
      </c>
      <c r="AO914" s="410">
        <f t="shared" si="941"/>
        <v>0</v>
      </c>
      <c r="AP914" s="410">
        <f t="shared" si="974"/>
        <v>-1320198.2783333336</v>
      </c>
      <c r="AQ914" s="414">
        <f t="shared" ref="AQ914" si="985">SUM(AN914:AP914)</f>
        <v>-1320198.2783333336</v>
      </c>
      <c r="AR914" s="412">
        <f t="shared" si="973"/>
        <v>0</v>
      </c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 s="7"/>
      <c r="BH914" s="7"/>
      <c r="BI914" s="7"/>
      <c r="BJ914" s="7"/>
      <c r="BK914" s="7"/>
      <c r="BL914" s="7"/>
      <c r="BN914" s="74"/>
    </row>
    <row r="915" spans="1:66" s="16" customFormat="1" ht="12" customHeight="1" x14ac:dyDescent="0.25">
      <c r="A915" s="122">
        <v>23600351</v>
      </c>
      <c r="B915" s="87" t="str">
        <f t="shared" si="963"/>
        <v>23600351</v>
      </c>
      <c r="C915" s="74" t="s">
        <v>906</v>
      </c>
      <c r="D915" s="89" t="s">
        <v>1277</v>
      </c>
      <c r="E915" s="89"/>
      <c r="F915" s="74"/>
      <c r="G915" s="89"/>
      <c r="H915" s="75">
        <v>-9215970.5600000005</v>
      </c>
      <c r="I915" s="75">
        <v>-5641925.1500000004</v>
      </c>
      <c r="J915" s="75">
        <v>-7455739.5499999998</v>
      </c>
      <c r="K915" s="75">
        <v>-9054451.9299999997</v>
      </c>
      <c r="L915" s="75">
        <v>-6308710</v>
      </c>
      <c r="M915" s="75">
        <v>-8855493.5099999998</v>
      </c>
      <c r="N915" s="75">
        <v>-11753351.48</v>
      </c>
      <c r="O915" s="75">
        <v>-7924024.4299999997</v>
      </c>
      <c r="P915" s="75">
        <v>-10385410.41</v>
      </c>
      <c r="Q915" s="75">
        <v>-12240754.109999999</v>
      </c>
      <c r="R915" s="75">
        <v>-7705692.3799999999</v>
      </c>
      <c r="S915" s="75">
        <v>-8322252.0300000003</v>
      </c>
      <c r="T915" s="75">
        <v>-10368968.48</v>
      </c>
      <c r="U915" s="75"/>
      <c r="V915" s="75">
        <f t="shared" si="945"/>
        <v>-8786689.541666666</v>
      </c>
      <c r="W915" s="81"/>
      <c r="X915" s="80"/>
      <c r="Y915" s="92">
        <f t="shared" si="967"/>
        <v>0</v>
      </c>
      <c r="Z915" s="319">
        <f t="shared" si="967"/>
        <v>-10368968.48</v>
      </c>
      <c r="AA915" s="319">
        <f t="shared" si="967"/>
        <v>0</v>
      </c>
      <c r="AB915" s="320">
        <f t="shared" si="968"/>
        <v>0</v>
      </c>
      <c r="AC915" s="309">
        <f t="shared" si="969"/>
        <v>0</v>
      </c>
      <c r="AD915" s="319">
        <f t="shared" si="942"/>
        <v>0</v>
      </c>
      <c r="AE915" s="326">
        <f t="shared" si="938"/>
        <v>0</v>
      </c>
      <c r="AF915" s="320">
        <f t="shared" si="939"/>
        <v>0</v>
      </c>
      <c r="AG915" s="173">
        <f t="shared" si="946"/>
        <v>0</v>
      </c>
      <c r="AH915" s="309">
        <f t="shared" si="970"/>
        <v>0</v>
      </c>
      <c r="AI915" s="318">
        <f t="shared" si="966"/>
        <v>0</v>
      </c>
      <c r="AJ915" s="319">
        <f t="shared" si="966"/>
        <v>-8786689.541666666</v>
      </c>
      <c r="AK915" s="319">
        <f t="shared" si="966"/>
        <v>0</v>
      </c>
      <c r="AL915" s="320">
        <f t="shared" si="971"/>
        <v>0</v>
      </c>
      <c r="AM915" s="309">
        <f t="shared" si="972"/>
        <v>0</v>
      </c>
      <c r="AN915" s="319">
        <f t="shared" si="940"/>
        <v>0</v>
      </c>
      <c r="AO915" s="319">
        <f t="shared" si="941"/>
        <v>0</v>
      </c>
      <c r="AP915" s="319">
        <f t="shared" si="974"/>
        <v>0</v>
      </c>
      <c r="AQ915" s="173">
        <f t="shared" si="948"/>
        <v>0</v>
      </c>
      <c r="AR915" s="309">
        <f t="shared" si="973"/>
        <v>0</v>
      </c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 s="7"/>
      <c r="BH915" s="7"/>
      <c r="BI915" s="7"/>
      <c r="BJ915" s="7"/>
      <c r="BK915" s="7"/>
      <c r="BL915" s="7"/>
      <c r="BN915" s="74"/>
    </row>
    <row r="916" spans="1:66" s="16" customFormat="1" ht="12" customHeight="1" x14ac:dyDescent="0.25">
      <c r="A916" s="122">
        <v>23600391</v>
      </c>
      <c r="B916" s="87" t="str">
        <f t="shared" si="963"/>
        <v>23600391</v>
      </c>
      <c r="C916" s="74" t="s">
        <v>355</v>
      </c>
      <c r="D916" s="89" t="s">
        <v>1277</v>
      </c>
      <c r="E916" s="89"/>
      <c r="F916" s="74"/>
      <c r="G916" s="89"/>
      <c r="H916" s="75">
        <v>-186258.52</v>
      </c>
      <c r="I916" s="75">
        <v>-139058.26</v>
      </c>
      <c r="J916" s="75">
        <v>-213036.26</v>
      </c>
      <c r="K916" s="75">
        <v>-287014.26</v>
      </c>
      <c r="L916" s="75">
        <v>-150586.6</v>
      </c>
      <c r="M916" s="75">
        <v>-192313.60000000001</v>
      </c>
      <c r="N916" s="75">
        <v>-234039.6</v>
      </c>
      <c r="O916" s="75">
        <v>-60004</v>
      </c>
      <c r="P916" s="75">
        <v>-120009</v>
      </c>
      <c r="Q916" s="75">
        <v>-180013</v>
      </c>
      <c r="R916" s="75">
        <v>11545</v>
      </c>
      <c r="S916" s="75">
        <v>-51881</v>
      </c>
      <c r="T916" s="75">
        <v>-107489</v>
      </c>
      <c r="U916" s="75"/>
      <c r="V916" s="75">
        <f t="shared" si="945"/>
        <v>-146940.36166666666</v>
      </c>
      <c r="W916" s="81"/>
      <c r="X916" s="80"/>
      <c r="Y916" s="92">
        <f t="shared" si="967"/>
        <v>0</v>
      </c>
      <c r="Z916" s="319">
        <f t="shared" si="967"/>
        <v>-107489</v>
      </c>
      <c r="AA916" s="319">
        <f t="shared" si="967"/>
        <v>0</v>
      </c>
      <c r="AB916" s="320">
        <f t="shared" si="968"/>
        <v>0</v>
      </c>
      <c r="AC916" s="309">
        <f t="shared" si="969"/>
        <v>0</v>
      </c>
      <c r="AD916" s="319">
        <f t="shared" si="942"/>
        <v>0</v>
      </c>
      <c r="AE916" s="326">
        <f t="shared" si="938"/>
        <v>0</v>
      </c>
      <c r="AF916" s="320">
        <f t="shared" si="939"/>
        <v>0</v>
      </c>
      <c r="AG916" s="173">
        <f t="shared" si="946"/>
        <v>0</v>
      </c>
      <c r="AH916" s="309">
        <f t="shared" si="970"/>
        <v>0</v>
      </c>
      <c r="AI916" s="318">
        <f t="shared" si="966"/>
        <v>0</v>
      </c>
      <c r="AJ916" s="319">
        <f t="shared" si="966"/>
        <v>-146940.36166666666</v>
      </c>
      <c r="AK916" s="319">
        <f t="shared" si="966"/>
        <v>0</v>
      </c>
      <c r="AL916" s="320">
        <f t="shared" si="971"/>
        <v>0</v>
      </c>
      <c r="AM916" s="309">
        <f t="shared" si="972"/>
        <v>0</v>
      </c>
      <c r="AN916" s="319">
        <f t="shared" si="940"/>
        <v>0</v>
      </c>
      <c r="AO916" s="319">
        <f t="shared" si="941"/>
        <v>0</v>
      </c>
      <c r="AP916" s="319">
        <f t="shared" si="974"/>
        <v>0</v>
      </c>
      <c r="AQ916" s="173">
        <f t="shared" si="948"/>
        <v>0</v>
      </c>
      <c r="AR916" s="309">
        <f t="shared" si="973"/>
        <v>0</v>
      </c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 s="7"/>
      <c r="BH916" s="7"/>
      <c r="BI916" s="7"/>
      <c r="BJ916" s="7"/>
      <c r="BK916" s="7"/>
      <c r="BL916" s="7"/>
      <c r="BN916" s="74"/>
    </row>
    <row r="917" spans="1:66" s="16" customFormat="1" ht="12" customHeight="1" x14ac:dyDescent="0.25">
      <c r="A917" s="122">
        <v>23600431</v>
      </c>
      <c r="B917" s="87" t="str">
        <f t="shared" si="963"/>
        <v>23600431</v>
      </c>
      <c r="C917" s="74" t="s">
        <v>806</v>
      </c>
      <c r="D917" s="89" t="s">
        <v>1277</v>
      </c>
      <c r="E917" s="89"/>
      <c r="F917" s="74"/>
      <c r="G917" s="89"/>
      <c r="H917" s="75">
        <v>34868.550000000003</v>
      </c>
      <c r="I917" s="75">
        <v>31004.19</v>
      </c>
      <c r="J917" s="75">
        <v>52489.55</v>
      </c>
      <c r="K917" s="75">
        <v>88704.74</v>
      </c>
      <c r="L917" s="75">
        <v>79293.289999999994</v>
      </c>
      <c r="M917" s="75">
        <v>78467.16</v>
      </c>
      <c r="N917" s="75">
        <v>41646.589999999997</v>
      </c>
      <c r="O917" s="75">
        <v>-5400.33</v>
      </c>
      <c r="P917" s="75">
        <v>-67174.210000000006</v>
      </c>
      <c r="Q917" s="75">
        <v>-98817.52</v>
      </c>
      <c r="R917" s="75">
        <v>-108962.97</v>
      </c>
      <c r="S917" s="75">
        <v>-108940.5</v>
      </c>
      <c r="T917" s="75">
        <v>-104690.12</v>
      </c>
      <c r="U917" s="75"/>
      <c r="V917" s="75">
        <f t="shared" si="945"/>
        <v>-4383.3995833333365</v>
      </c>
      <c r="W917" s="81"/>
      <c r="X917" s="80"/>
      <c r="Y917" s="92">
        <f t="shared" si="967"/>
        <v>0</v>
      </c>
      <c r="Z917" s="319">
        <f t="shared" si="967"/>
        <v>-104690.12</v>
      </c>
      <c r="AA917" s="319">
        <f t="shared" si="967"/>
        <v>0</v>
      </c>
      <c r="AB917" s="320">
        <f t="shared" si="968"/>
        <v>0</v>
      </c>
      <c r="AC917" s="309">
        <f t="shared" si="969"/>
        <v>0</v>
      </c>
      <c r="AD917" s="319">
        <f t="shared" si="942"/>
        <v>0</v>
      </c>
      <c r="AE917" s="326">
        <f t="shared" ref="AE917:AE976" si="986">IF($D917=AE$5,$T917,IF($D917=AE$4, $T917*$AK$2,0))</f>
        <v>0</v>
      </c>
      <c r="AF917" s="320">
        <f t="shared" ref="AF917:AF976" si="987">IF($D917=AF$5,$T917,IF($D917=AF$4, $T917*$AL$2,0))</f>
        <v>0</v>
      </c>
      <c r="AG917" s="173">
        <f t="shared" si="946"/>
        <v>0</v>
      </c>
      <c r="AH917" s="309">
        <f t="shared" si="970"/>
        <v>0</v>
      </c>
      <c r="AI917" s="318">
        <f t="shared" si="966"/>
        <v>0</v>
      </c>
      <c r="AJ917" s="319">
        <f t="shared" si="966"/>
        <v>-4383.3995833333365</v>
      </c>
      <c r="AK917" s="319">
        <f t="shared" si="966"/>
        <v>0</v>
      </c>
      <c r="AL917" s="320">
        <f t="shared" si="971"/>
        <v>0</v>
      </c>
      <c r="AM917" s="309">
        <f t="shared" si="972"/>
        <v>0</v>
      </c>
      <c r="AN917" s="319">
        <f t="shared" ref="AN917:AN977" si="988">IF($D917=AN$5,$V917,IF($D917=AN$4, $V917*$AK$1,0))</f>
        <v>0</v>
      </c>
      <c r="AO917" s="319">
        <f t="shared" ref="AO917:AO977" si="989">IF($D917=AO$5,$V917,IF($D917=AO$4, $V917*$AK$2,0))</f>
        <v>0</v>
      </c>
      <c r="AP917" s="319">
        <f t="shared" si="974"/>
        <v>0</v>
      </c>
      <c r="AQ917" s="173">
        <f t="shared" si="948"/>
        <v>0</v>
      </c>
      <c r="AR917" s="309">
        <f t="shared" si="973"/>
        <v>0</v>
      </c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 s="7"/>
      <c r="BH917" s="7"/>
      <c r="BI917" s="7"/>
      <c r="BJ917" s="7"/>
      <c r="BK917" s="7"/>
      <c r="BL917" s="7"/>
      <c r="BN917" s="74"/>
    </row>
    <row r="918" spans="1:66" s="16" customFormat="1" ht="12" customHeight="1" x14ac:dyDescent="0.25">
      <c r="A918" s="122">
        <v>23600451</v>
      </c>
      <c r="B918" s="87" t="str">
        <f t="shared" si="963"/>
        <v>23600451</v>
      </c>
      <c r="C918" s="74" t="s">
        <v>356</v>
      </c>
      <c r="D918" s="89" t="s">
        <v>1277</v>
      </c>
      <c r="E918" s="89"/>
      <c r="F918" s="74"/>
      <c r="G918" s="89"/>
      <c r="H918" s="75">
        <v>135999.6</v>
      </c>
      <c r="I918" s="75">
        <v>119788.5</v>
      </c>
      <c r="J918" s="75">
        <v>114068.54</v>
      </c>
      <c r="K918" s="75">
        <v>292757.13</v>
      </c>
      <c r="L918" s="75">
        <v>272933.95</v>
      </c>
      <c r="M918" s="75">
        <v>194993.1</v>
      </c>
      <c r="N918" s="75">
        <v>149793.32999999999</v>
      </c>
      <c r="O918" s="75">
        <v>54033.54</v>
      </c>
      <c r="P918" s="75">
        <v>-70821.06</v>
      </c>
      <c r="Q918" s="75">
        <v>-141062.31</v>
      </c>
      <c r="R918" s="75">
        <v>-165556.76999999999</v>
      </c>
      <c r="S918" s="75">
        <v>-169963.36</v>
      </c>
      <c r="T918" s="75">
        <v>-167078.98000000001</v>
      </c>
      <c r="U918" s="75"/>
      <c r="V918" s="75">
        <f t="shared" si="945"/>
        <v>52952.074999999975</v>
      </c>
      <c r="W918" s="81"/>
      <c r="X918" s="80"/>
      <c r="Y918" s="92">
        <f t="shared" si="967"/>
        <v>0</v>
      </c>
      <c r="Z918" s="319">
        <f t="shared" si="967"/>
        <v>-167078.98000000001</v>
      </c>
      <c r="AA918" s="319">
        <f t="shared" si="967"/>
        <v>0</v>
      </c>
      <c r="AB918" s="320">
        <f t="shared" si="968"/>
        <v>0</v>
      </c>
      <c r="AC918" s="309">
        <f t="shared" si="969"/>
        <v>0</v>
      </c>
      <c r="AD918" s="319">
        <f t="shared" si="942"/>
        <v>0</v>
      </c>
      <c r="AE918" s="326">
        <f t="shared" si="986"/>
        <v>0</v>
      </c>
      <c r="AF918" s="320">
        <f t="shared" si="987"/>
        <v>0</v>
      </c>
      <c r="AG918" s="173">
        <f t="shared" si="946"/>
        <v>0</v>
      </c>
      <c r="AH918" s="309">
        <f t="shared" si="970"/>
        <v>0</v>
      </c>
      <c r="AI918" s="318">
        <f t="shared" si="966"/>
        <v>0</v>
      </c>
      <c r="AJ918" s="319">
        <f t="shared" si="966"/>
        <v>52952.074999999975</v>
      </c>
      <c r="AK918" s="319">
        <f t="shared" si="966"/>
        <v>0</v>
      </c>
      <c r="AL918" s="320">
        <f t="shared" si="971"/>
        <v>0</v>
      </c>
      <c r="AM918" s="309">
        <f t="shared" si="972"/>
        <v>0</v>
      </c>
      <c r="AN918" s="319">
        <f t="shared" si="988"/>
        <v>0</v>
      </c>
      <c r="AO918" s="319">
        <f t="shared" si="989"/>
        <v>0</v>
      </c>
      <c r="AP918" s="319">
        <f t="shared" si="974"/>
        <v>0</v>
      </c>
      <c r="AQ918" s="173">
        <f t="shared" si="948"/>
        <v>0</v>
      </c>
      <c r="AR918" s="309">
        <f t="shared" si="973"/>
        <v>0</v>
      </c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 s="7"/>
      <c r="BH918" s="7"/>
      <c r="BI918" s="7"/>
      <c r="BJ918" s="7"/>
      <c r="BK918" s="7"/>
      <c r="BL918" s="7"/>
      <c r="BN918" s="74"/>
    </row>
    <row r="919" spans="1:66" s="16" customFormat="1" ht="12" customHeight="1" x14ac:dyDescent="0.25">
      <c r="A919" s="122">
        <v>23600471</v>
      </c>
      <c r="B919" s="87" t="str">
        <f t="shared" si="963"/>
        <v>23600471</v>
      </c>
      <c r="C919" s="74" t="s">
        <v>907</v>
      </c>
      <c r="D919" s="89" t="s">
        <v>1277</v>
      </c>
      <c r="E919" s="89"/>
      <c r="F919" s="74"/>
      <c r="G919" s="89"/>
      <c r="H919" s="75">
        <v>-5894886.9800000004</v>
      </c>
      <c r="I919" s="75">
        <v>-5696379.96</v>
      </c>
      <c r="J919" s="75">
        <v>-5924439.2999999998</v>
      </c>
      <c r="K919" s="75">
        <v>-6004629.3600000003</v>
      </c>
      <c r="L919" s="75">
        <v>5674231.3399999999</v>
      </c>
      <c r="M919" s="75">
        <v>4789527.8899999997</v>
      </c>
      <c r="N919" s="75">
        <v>-6793419.6600000001</v>
      </c>
      <c r="O919" s="75">
        <v>-8471319.7200000007</v>
      </c>
      <c r="P919" s="75">
        <v>-8579163.5399999991</v>
      </c>
      <c r="Q919" s="75">
        <v>-8477408.9700000007</v>
      </c>
      <c r="R919" s="75">
        <v>-7626014.6900000004</v>
      </c>
      <c r="S919" s="75">
        <v>-6231105.6100000003</v>
      </c>
      <c r="T919" s="75">
        <v>-6504631.3300000001</v>
      </c>
      <c r="U919" s="75"/>
      <c r="V919" s="75">
        <f t="shared" si="945"/>
        <v>-4961656.7279166663</v>
      </c>
      <c r="W919" s="81"/>
      <c r="X919" s="80"/>
      <c r="Y919" s="92">
        <f t="shared" si="967"/>
        <v>0</v>
      </c>
      <c r="Z919" s="319">
        <f t="shared" si="967"/>
        <v>-6504631.3300000001</v>
      </c>
      <c r="AA919" s="319">
        <f t="shared" si="967"/>
        <v>0</v>
      </c>
      <c r="AB919" s="320">
        <f t="shared" si="968"/>
        <v>0</v>
      </c>
      <c r="AC919" s="309">
        <f t="shared" si="969"/>
        <v>0</v>
      </c>
      <c r="AD919" s="319">
        <f t="shared" si="942"/>
        <v>0</v>
      </c>
      <c r="AE919" s="326">
        <f t="shared" si="986"/>
        <v>0</v>
      </c>
      <c r="AF919" s="320">
        <f t="shared" si="987"/>
        <v>0</v>
      </c>
      <c r="AG919" s="173">
        <f t="shared" si="946"/>
        <v>0</v>
      </c>
      <c r="AH919" s="309">
        <f t="shared" si="970"/>
        <v>0</v>
      </c>
      <c r="AI919" s="318">
        <f t="shared" si="966"/>
        <v>0</v>
      </c>
      <c r="AJ919" s="319">
        <f t="shared" si="966"/>
        <v>-4961656.7279166663</v>
      </c>
      <c r="AK919" s="319">
        <f t="shared" si="966"/>
        <v>0</v>
      </c>
      <c r="AL919" s="320">
        <f t="shared" si="971"/>
        <v>0</v>
      </c>
      <c r="AM919" s="309">
        <f t="shared" si="972"/>
        <v>0</v>
      </c>
      <c r="AN919" s="319">
        <f t="shared" si="988"/>
        <v>0</v>
      </c>
      <c r="AO919" s="319">
        <f t="shared" si="989"/>
        <v>0</v>
      </c>
      <c r="AP919" s="319">
        <f t="shared" si="974"/>
        <v>0</v>
      </c>
      <c r="AQ919" s="173">
        <f t="shared" si="948"/>
        <v>0</v>
      </c>
      <c r="AR919" s="309">
        <f t="shared" si="973"/>
        <v>0</v>
      </c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 s="7"/>
      <c r="BH919" s="7"/>
      <c r="BI919" s="7"/>
      <c r="BJ919" s="7"/>
      <c r="BK919" s="7"/>
      <c r="BL919" s="7"/>
      <c r="BN919" s="74"/>
    </row>
    <row r="920" spans="1:66" s="16" customFormat="1" ht="12" customHeight="1" x14ac:dyDescent="0.25">
      <c r="A920" s="189">
        <v>23600521</v>
      </c>
      <c r="B920" s="184" t="str">
        <f t="shared" ref="B920" si="990">TEXT(A920,"##")</f>
        <v>23600521</v>
      </c>
      <c r="C920" s="178" t="s">
        <v>1284</v>
      </c>
      <c r="D920" s="179" t="s">
        <v>1277</v>
      </c>
      <c r="E920" s="179"/>
      <c r="F920" s="185">
        <v>44060</v>
      </c>
      <c r="G920" s="179"/>
      <c r="H920" s="181"/>
      <c r="I920" s="181"/>
      <c r="J920" s="181">
        <v>-431.17</v>
      </c>
      <c r="K920" s="181">
        <v>-750.54</v>
      </c>
      <c r="L920" s="181">
        <v>-332.75</v>
      </c>
      <c r="M920" s="181">
        <v>-562.97</v>
      </c>
      <c r="N920" s="181">
        <v>-793.19</v>
      </c>
      <c r="O920" s="181">
        <v>-1456.64</v>
      </c>
      <c r="P920" s="181">
        <v>-1326.93</v>
      </c>
      <c r="Q920" s="181">
        <v>-2039.53</v>
      </c>
      <c r="R920" s="181">
        <v>-238.08</v>
      </c>
      <c r="S920" s="181">
        <v>-238.08</v>
      </c>
      <c r="T920" s="181">
        <v>-238.08</v>
      </c>
      <c r="U920" s="181"/>
      <c r="V920" s="181">
        <f t="shared" si="945"/>
        <v>-690.74333333333334</v>
      </c>
      <c r="W920" s="204"/>
      <c r="X920" s="226"/>
      <c r="Y920" s="409">
        <f t="shared" si="967"/>
        <v>0</v>
      </c>
      <c r="Z920" s="410">
        <f t="shared" si="967"/>
        <v>-238.08</v>
      </c>
      <c r="AA920" s="410">
        <f t="shared" si="967"/>
        <v>0</v>
      </c>
      <c r="AB920" s="411">
        <f t="shared" si="968"/>
        <v>0</v>
      </c>
      <c r="AC920" s="412">
        <f t="shared" si="969"/>
        <v>0</v>
      </c>
      <c r="AD920" s="410">
        <f t="shared" si="942"/>
        <v>0</v>
      </c>
      <c r="AE920" s="413">
        <f t="shared" si="986"/>
        <v>0</v>
      </c>
      <c r="AF920" s="411">
        <f t="shared" si="987"/>
        <v>0</v>
      </c>
      <c r="AG920" s="414">
        <f t="shared" si="946"/>
        <v>0</v>
      </c>
      <c r="AH920" s="412">
        <f t="shared" si="970"/>
        <v>0</v>
      </c>
      <c r="AI920" s="415">
        <f t="shared" si="966"/>
        <v>0</v>
      </c>
      <c r="AJ920" s="410">
        <f t="shared" si="966"/>
        <v>-690.74333333333334</v>
      </c>
      <c r="AK920" s="410">
        <f t="shared" si="966"/>
        <v>0</v>
      </c>
      <c r="AL920" s="411">
        <f t="shared" si="971"/>
        <v>0</v>
      </c>
      <c r="AM920" s="412">
        <f t="shared" si="972"/>
        <v>0</v>
      </c>
      <c r="AN920" s="410">
        <f t="shared" si="988"/>
        <v>0</v>
      </c>
      <c r="AO920" s="410">
        <f t="shared" si="989"/>
        <v>0</v>
      </c>
      <c r="AP920" s="410">
        <f t="shared" si="974"/>
        <v>0</v>
      </c>
      <c r="AQ920" s="414">
        <f t="shared" ref="AQ920" si="991">SUM(AN920:AP920)</f>
        <v>0</v>
      </c>
      <c r="AR920" s="412">
        <f t="shared" si="973"/>
        <v>0</v>
      </c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 s="7"/>
      <c r="BH920" s="7"/>
      <c r="BI920" s="7"/>
      <c r="BJ920" s="7"/>
      <c r="BK920" s="7"/>
      <c r="BL920" s="7"/>
      <c r="BN920" s="74"/>
    </row>
    <row r="921" spans="1:66" s="16" customFormat="1" ht="12" customHeight="1" x14ac:dyDescent="0.25">
      <c r="A921" s="189">
        <v>23600531</v>
      </c>
      <c r="B921" s="184" t="str">
        <f t="shared" ref="B921" si="992">TEXT(A921,"##")</f>
        <v>23600531</v>
      </c>
      <c r="C921" s="178" t="s">
        <v>1285</v>
      </c>
      <c r="D921" s="179" t="s">
        <v>1277</v>
      </c>
      <c r="E921" s="179"/>
      <c r="F921" s="185">
        <v>44060</v>
      </c>
      <c r="G921" s="179"/>
      <c r="H921" s="181"/>
      <c r="I921" s="181"/>
      <c r="J921" s="181">
        <v>-158.85</v>
      </c>
      <c r="K921" s="181">
        <v>-263.5</v>
      </c>
      <c r="L921" s="181">
        <v>-178.9</v>
      </c>
      <c r="M921" s="181">
        <v>-369.24</v>
      </c>
      <c r="N921" s="181">
        <v>-559.58000000000004</v>
      </c>
      <c r="O921" s="181">
        <v>-750.23</v>
      </c>
      <c r="P921" s="181">
        <v>-381.32</v>
      </c>
      <c r="Q921" s="181">
        <v>-605.44000000000005</v>
      </c>
      <c r="R921" s="181">
        <v>-181.44</v>
      </c>
      <c r="S921" s="181">
        <v>-393.06</v>
      </c>
      <c r="T921" s="181">
        <v>-589.70000000000005</v>
      </c>
      <c r="U921" s="181"/>
      <c r="V921" s="181">
        <f t="shared" ref="V921" si="993">(H921+T921+SUM(I921:S921)*2)/24</f>
        <v>-344.70083333333338</v>
      </c>
      <c r="W921" s="204"/>
      <c r="X921" s="226"/>
      <c r="Y921" s="409">
        <f t="shared" si="967"/>
        <v>0</v>
      </c>
      <c r="Z921" s="410">
        <f t="shared" si="967"/>
        <v>-589.70000000000005</v>
      </c>
      <c r="AA921" s="410">
        <f t="shared" si="967"/>
        <v>0</v>
      </c>
      <c r="AB921" s="411">
        <f t="shared" si="968"/>
        <v>0</v>
      </c>
      <c r="AC921" s="412">
        <f t="shared" si="969"/>
        <v>0</v>
      </c>
      <c r="AD921" s="410">
        <f t="shared" si="942"/>
        <v>0</v>
      </c>
      <c r="AE921" s="413">
        <f t="shared" si="986"/>
        <v>0</v>
      </c>
      <c r="AF921" s="411">
        <f t="shared" si="987"/>
        <v>0</v>
      </c>
      <c r="AG921" s="414">
        <f t="shared" si="946"/>
        <v>0</v>
      </c>
      <c r="AH921" s="412">
        <f t="shared" si="970"/>
        <v>0</v>
      </c>
      <c r="AI921" s="415">
        <f t="shared" si="966"/>
        <v>0</v>
      </c>
      <c r="AJ921" s="410">
        <f t="shared" si="966"/>
        <v>-344.70083333333338</v>
      </c>
      <c r="AK921" s="410">
        <f t="shared" si="966"/>
        <v>0</v>
      </c>
      <c r="AL921" s="411">
        <f t="shared" si="971"/>
        <v>0</v>
      </c>
      <c r="AM921" s="412">
        <f t="shared" si="972"/>
        <v>0</v>
      </c>
      <c r="AN921" s="410">
        <f t="shared" si="988"/>
        <v>0</v>
      </c>
      <c r="AO921" s="410">
        <f t="shared" si="989"/>
        <v>0</v>
      </c>
      <c r="AP921" s="410">
        <f t="shared" si="974"/>
        <v>0</v>
      </c>
      <c r="AQ921" s="414">
        <f t="shared" ref="AQ921" si="994">SUM(AN921:AP921)</f>
        <v>0</v>
      </c>
      <c r="AR921" s="412">
        <f t="shared" si="973"/>
        <v>0</v>
      </c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 s="7"/>
      <c r="BH921" s="7"/>
      <c r="BI921" s="7"/>
      <c r="BJ921" s="7"/>
      <c r="BK921" s="7"/>
      <c r="BL921" s="7"/>
      <c r="BN921" s="74"/>
    </row>
    <row r="922" spans="1:66" s="16" customFormat="1" ht="12" customHeight="1" x14ac:dyDescent="0.25">
      <c r="A922" s="189">
        <v>23600543</v>
      </c>
      <c r="B922" s="184" t="str">
        <f t="shared" ref="B922" si="995">TEXT(A922,"##")</f>
        <v>23600543</v>
      </c>
      <c r="C922" s="178" t="s">
        <v>1428</v>
      </c>
      <c r="D922" s="179" t="s">
        <v>1277</v>
      </c>
      <c r="E922" s="179"/>
      <c r="F922" s="185">
        <v>44377</v>
      </c>
      <c r="G922" s="179"/>
      <c r="H922" s="181"/>
      <c r="I922" s="181"/>
      <c r="J922" s="181"/>
      <c r="K922" s="181"/>
      <c r="L922" s="181"/>
      <c r="M922" s="181"/>
      <c r="N922" s="181"/>
      <c r="O922" s="181"/>
      <c r="P922" s="181"/>
      <c r="Q922" s="181"/>
      <c r="R922" s="181"/>
      <c r="S922" s="181"/>
      <c r="T922" s="181">
        <v>-415</v>
      </c>
      <c r="U922" s="181"/>
      <c r="V922" s="181">
        <f t="shared" ref="V922" si="996">(H922+T922+SUM(I922:S922)*2)/24</f>
        <v>-17.291666666666668</v>
      </c>
      <c r="W922" s="204"/>
      <c r="X922" s="226"/>
      <c r="Y922" s="409">
        <f t="shared" si="967"/>
        <v>0</v>
      </c>
      <c r="Z922" s="410">
        <f t="shared" si="967"/>
        <v>-415</v>
      </c>
      <c r="AA922" s="410">
        <f t="shared" si="967"/>
        <v>0</v>
      </c>
      <c r="AB922" s="411">
        <f t="shared" ref="AB922" si="997">T922-SUM(Y922:AA922)</f>
        <v>0</v>
      </c>
      <c r="AC922" s="412">
        <f t="shared" ref="AC922" si="998">T922-SUM(Y922:AA922)-AB922</f>
        <v>0</v>
      </c>
      <c r="AD922" s="410">
        <f t="shared" si="942"/>
        <v>0</v>
      </c>
      <c r="AE922" s="413">
        <f t="shared" si="986"/>
        <v>0</v>
      </c>
      <c r="AF922" s="411">
        <f t="shared" si="987"/>
        <v>0</v>
      </c>
      <c r="AG922" s="414">
        <f t="shared" ref="AG922" si="999">SUM(AD922:AF922)</f>
        <v>0</v>
      </c>
      <c r="AH922" s="412">
        <f t="shared" ref="AH922" si="1000">AG922-AB922</f>
        <v>0</v>
      </c>
      <c r="AI922" s="415">
        <f t="shared" si="966"/>
        <v>0</v>
      </c>
      <c r="AJ922" s="410">
        <f t="shared" si="966"/>
        <v>-17.291666666666668</v>
      </c>
      <c r="AK922" s="410">
        <f t="shared" si="966"/>
        <v>0</v>
      </c>
      <c r="AL922" s="411">
        <f t="shared" ref="AL922" si="1001">V922-SUM(AI922:AK922)</f>
        <v>0</v>
      </c>
      <c r="AM922" s="412">
        <f t="shared" ref="AM922" si="1002">V922-SUM(AI922:AK922)-AL922</f>
        <v>0</v>
      </c>
      <c r="AN922" s="410">
        <f t="shared" si="988"/>
        <v>0</v>
      </c>
      <c r="AO922" s="410">
        <f t="shared" si="989"/>
        <v>0</v>
      </c>
      <c r="AP922" s="410">
        <f t="shared" si="974"/>
        <v>0</v>
      </c>
      <c r="AQ922" s="414">
        <f t="shared" ref="AQ922" si="1003">SUM(AN922:AP922)</f>
        <v>0</v>
      </c>
      <c r="AR922" s="412">
        <f t="shared" ref="AR922" si="1004">AQ922-AL922</f>
        <v>0</v>
      </c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 s="7"/>
      <c r="BH922" s="7"/>
      <c r="BI922" s="7"/>
      <c r="BJ922" s="7"/>
      <c r="BK922" s="7"/>
      <c r="BL922" s="7"/>
      <c r="BN922" s="74"/>
    </row>
    <row r="923" spans="1:66" s="16" customFormat="1" ht="12" customHeight="1" x14ac:dyDescent="0.25">
      <c r="A923" s="122">
        <v>23600552</v>
      </c>
      <c r="B923" s="87" t="str">
        <f t="shared" si="963"/>
        <v>23600552</v>
      </c>
      <c r="C923" s="74" t="s">
        <v>908</v>
      </c>
      <c r="D923" s="89" t="s">
        <v>1277</v>
      </c>
      <c r="E923" s="89"/>
      <c r="F923" s="74"/>
      <c r="G923" s="89"/>
      <c r="H923" s="75">
        <v>-1841394.32</v>
      </c>
      <c r="I923" s="75">
        <v>-1518405.54</v>
      </c>
      <c r="J923" s="75">
        <v>-1303327.02</v>
      </c>
      <c r="K923" s="75">
        <v>-1388193.6</v>
      </c>
      <c r="L923" s="75">
        <v>-1569911.22</v>
      </c>
      <c r="M923" s="75">
        <v>-3421195.81</v>
      </c>
      <c r="N923" s="75">
        <v>-4589676.84</v>
      </c>
      <c r="O923" s="75">
        <v>-4951956.62</v>
      </c>
      <c r="P923" s="75">
        <v>-5192913.46</v>
      </c>
      <c r="Q923" s="75">
        <v>-4971296.54</v>
      </c>
      <c r="R923" s="75">
        <v>-4002815.5</v>
      </c>
      <c r="S923" s="75">
        <v>-2487241.12</v>
      </c>
      <c r="T923" s="75">
        <v>-2058752.83</v>
      </c>
      <c r="U923" s="75"/>
      <c r="V923" s="75">
        <f t="shared" si="945"/>
        <v>-3112250.5704166666</v>
      </c>
      <c r="W923" s="81"/>
      <c r="X923" s="80"/>
      <c r="Y923" s="92">
        <f t="shared" si="967"/>
        <v>0</v>
      </c>
      <c r="Z923" s="319">
        <f t="shared" si="967"/>
        <v>-2058752.83</v>
      </c>
      <c r="AA923" s="319">
        <f t="shared" si="967"/>
        <v>0</v>
      </c>
      <c r="AB923" s="320">
        <f t="shared" si="968"/>
        <v>0</v>
      </c>
      <c r="AC923" s="309">
        <f t="shared" si="969"/>
        <v>0</v>
      </c>
      <c r="AD923" s="319">
        <f t="shared" si="942"/>
        <v>0</v>
      </c>
      <c r="AE923" s="326">
        <f t="shared" si="986"/>
        <v>0</v>
      </c>
      <c r="AF923" s="320">
        <f t="shared" si="987"/>
        <v>0</v>
      </c>
      <c r="AG923" s="173">
        <f t="shared" si="946"/>
        <v>0</v>
      </c>
      <c r="AH923" s="309">
        <f t="shared" si="970"/>
        <v>0</v>
      </c>
      <c r="AI923" s="318">
        <f t="shared" si="966"/>
        <v>0</v>
      </c>
      <c r="AJ923" s="319">
        <f t="shared" si="966"/>
        <v>-3112250.5704166666</v>
      </c>
      <c r="AK923" s="319">
        <f t="shared" si="966"/>
        <v>0</v>
      </c>
      <c r="AL923" s="320">
        <f t="shared" si="971"/>
        <v>0</v>
      </c>
      <c r="AM923" s="309">
        <f t="shared" si="972"/>
        <v>0</v>
      </c>
      <c r="AN923" s="319">
        <f t="shared" si="988"/>
        <v>0</v>
      </c>
      <c r="AO923" s="319">
        <f t="shared" si="989"/>
        <v>0</v>
      </c>
      <c r="AP923" s="319">
        <f t="shared" si="974"/>
        <v>0</v>
      </c>
      <c r="AQ923" s="173">
        <f t="shared" si="948"/>
        <v>0</v>
      </c>
      <c r="AR923" s="309">
        <f t="shared" si="973"/>
        <v>0</v>
      </c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 s="7"/>
      <c r="BH923" s="7"/>
      <c r="BI923" s="7"/>
      <c r="BJ923" s="7"/>
      <c r="BK923" s="7"/>
      <c r="BL923" s="7"/>
      <c r="BN923" s="74"/>
    </row>
    <row r="924" spans="1:66" s="16" customFormat="1" ht="12" customHeight="1" x14ac:dyDescent="0.25">
      <c r="A924" s="122">
        <v>23600602</v>
      </c>
      <c r="B924" s="87" t="str">
        <f t="shared" si="963"/>
        <v>23600602</v>
      </c>
      <c r="C924" s="74" t="s">
        <v>909</v>
      </c>
      <c r="D924" s="89" t="s">
        <v>1277</v>
      </c>
      <c r="E924" s="89"/>
      <c r="F924" s="74"/>
      <c r="G924" s="89"/>
      <c r="H924" s="75">
        <v>-3327425.08</v>
      </c>
      <c r="I924" s="75">
        <v>-1805756.99</v>
      </c>
      <c r="J924" s="75">
        <v>-1869119.96</v>
      </c>
      <c r="K924" s="75">
        <v>-2207738.7799999998</v>
      </c>
      <c r="L924" s="75">
        <v>-2167994.58</v>
      </c>
      <c r="M924" s="75">
        <v>-4492256.5999999996</v>
      </c>
      <c r="N924" s="75">
        <v>-6484819.54</v>
      </c>
      <c r="O924" s="75">
        <v>-5699447.1500000004</v>
      </c>
      <c r="P924" s="75">
        <v>-7092130.9500000002</v>
      </c>
      <c r="Q924" s="75">
        <v>-7638683.5099999998</v>
      </c>
      <c r="R924" s="75">
        <v>-4812790.5999999996</v>
      </c>
      <c r="S924" s="75">
        <v>-3832925.19</v>
      </c>
      <c r="T924" s="75">
        <v>-3834407.97</v>
      </c>
      <c r="U924" s="75"/>
      <c r="V924" s="75">
        <f t="shared" si="945"/>
        <v>-4307048.364583333</v>
      </c>
      <c r="W924" s="81"/>
      <c r="X924" s="80"/>
      <c r="Y924" s="92">
        <f t="shared" si="967"/>
        <v>0</v>
      </c>
      <c r="Z924" s="319">
        <f t="shared" si="967"/>
        <v>-3834407.97</v>
      </c>
      <c r="AA924" s="319">
        <f t="shared" si="967"/>
        <v>0</v>
      </c>
      <c r="AB924" s="320">
        <f t="shared" si="968"/>
        <v>0</v>
      </c>
      <c r="AC924" s="309">
        <f t="shared" si="969"/>
        <v>0</v>
      </c>
      <c r="AD924" s="319">
        <f t="shared" si="942"/>
        <v>0</v>
      </c>
      <c r="AE924" s="326">
        <f t="shared" si="986"/>
        <v>0</v>
      </c>
      <c r="AF924" s="320">
        <f t="shared" si="987"/>
        <v>0</v>
      </c>
      <c r="AG924" s="173">
        <f t="shared" si="946"/>
        <v>0</v>
      </c>
      <c r="AH924" s="309">
        <f t="shared" si="970"/>
        <v>0</v>
      </c>
      <c r="AI924" s="318">
        <f t="shared" si="966"/>
        <v>0</v>
      </c>
      <c r="AJ924" s="319">
        <f t="shared" si="966"/>
        <v>-4307048.364583333</v>
      </c>
      <c r="AK924" s="319">
        <f t="shared" si="966"/>
        <v>0</v>
      </c>
      <c r="AL924" s="320">
        <f t="shared" si="971"/>
        <v>0</v>
      </c>
      <c r="AM924" s="309">
        <f t="shared" si="972"/>
        <v>0</v>
      </c>
      <c r="AN924" s="319">
        <f t="shared" si="988"/>
        <v>0</v>
      </c>
      <c r="AO924" s="319">
        <f t="shared" si="989"/>
        <v>0</v>
      </c>
      <c r="AP924" s="319">
        <f t="shared" si="974"/>
        <v>0</v>
      </c>
      <c r="AQ924" s="173">
        <f t="shared" si="948"/>
        <v>0</v>
      </c>
      <c r="AR924" s="309">
        <f t="shared" si="973"/>
        <v>0</v>
      </c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 s="7"/>
      <c r="BH924" s="7"/>
      <c r="BI924" s="7"/>
      <c r="BJ924" s="7"/>
      <c r="BK924" s="7"/>
      <c r="BL924" s="7"/>
      <c r="BN924" s="74"/>
    </row>
    <row r="925" spans="1:66" s="16" customFormat="1" ht="12" customHeight="1" x14ac:dyDescent="0.25">
      <c r="A925" s="122">
        <v>23601003</v>
      </c>
      <c r="B925" s="87" t="str">
        <f t="shared" si="963"/>
        <v>23601003</v>
      </c>
      <c r="C925" s="74" t="s">
        <v>464</v>
      </c>
      <c r="D925" s="89" t="s">
        <v>1277</v>
      </c>
      <c r="E925" s="89"/>
      <c r="F925" s="74"/>
      <c r="G925" s="89"/>
      <c r="H925" s="75">
        <v>-1150874.73</v>
      </c>
      <c r="I925" s="75">
        <v>-944398.39</v>
      </c>
      <c r="J925" s="75">
        <v>-982033.41</v>
      </c>
      <c r="K925" s="75">
        <v>-1495356.89</v>
      </c>
      <c r="L925" s="75">
        <v>-1364072.9</v>
      </c>
      <c r="M925" s="75">
        <v>-1280401.1399999999</v>
      </c>
      <c r="N925" s="75">
        <v>-918273.52</v>
      </c>
      <c r="O925" s="75">
        <v>-640316.36</v>
      </c>
      <c r="P925" s="75">
        <v>-539855</v>
      </c>
      <c r="Q925" s="75">
        <v>-500033.26</v>
      </c>
      <c r="R925" s="75">
        <v>-332432.90000000002</v>
      </c>
      <c r="S925" s="75">
        <v>-562370.97</v>
      </c>
      <c r="T925" s="75">
        <v>-813631.26</v>
      </c>
      <c r="U925" s="75"/>
      <c r="V925" s="75">
        <f t="shared" si="945"/>
        <v>-878483.1445833334</v>
      </c>
      <c r="W925" s="81"/>
      <c r="X925" s="80"/>
      <c r="Y925" s="92">
        <f t="shared" si="967"/>
        <v>0</v>
      </c>
      <c r="Z925" s="319">
        <f t="shared" si="967"/>
        <v>-813631.26</v>
      </c>
      <c r="AA925" s="319">
        <f t="shared" si="967"/>
        <v>0</v>
      </c>
      <c r="AB925" s="320">
        <f t="shared" si="968"/>
        <v>0</v>
      </c>
      <c r="AC925" s="309">
        <f t="shared" si="969"/>
        <v>0</v>
      </c>
      <c r="AD925" s="319">
        <f t="shared" si="942"/>
        <v>0</v>
      </c>
      <c r="AE925" s="326">
        <f t="shared" si="986"/>
        <v>0</v>
      </c>
      <c r="AF925" s="320">
        <f t="shared" si="987"/>
        <v>0</v>
      </c>
      <c r="AG925" s="173">
        <f t="shared" si="946"/>
        <v>0</v>
      </c>
      <c r="AH925" s="309">
        <f t="shared" si="970"/>
        <v>0</v>
      </c>
      <c r="AI925" s="318">
        <f t="shared" si="966"/>
        <v>0</v>
      </c>
      <c r="AJ925" s="319">
        <f t="shared" si="966"/>
        <v>-878483.1445833334</v>
      </c>
      <c r="AK925" s="319">
        <f t="shared" si="966"/>
        <v>0</v>
      </c>
      <c r="AL925" s="320">
        <f t="shared" si="971"/>
        <v>0</v>
      </c>
      <c r="AM925" s="309">
        <f t="shared" si="972"/>
        <v>0</v>
      </c>
      <c r="AN925" s="319">
        <f t="shared" si="988"/>
        <v>0</v>
      </c>
      <c r="AO925" s="319">
        <f t="shared" si="989"/>
        <v>0</v>
      </c>
      <c r="AP925" s="319">
        <f t="shared" si="974"/>
        <v>0</v>
      </c>
      <c r="AQ925" s="173">
        <f t="shared" si="948"/>
        <v>0</v>
      </c>
      <c r="AR925" s="309">
        <f t="shared" si="973"/>
        <v>0</v>
      </c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 s="7"/>
      <c r="BH925" s="7"/>
      <c r="BI925" s="7"/>
      <c r="BJ925" s="7"/>
      <c r="BK925" s="7"/>
      <c r="BL925" s="7"/>
      <c r="BN925" s="74"/>
    </row>
    <row r="926" spans="1:66" s="16" customFormat="1" ht="12" customHeight="1" x14ac:dyDescent="0.25">
      <c r="A926" s="122">
        <v>23601013</v>
      </c>
      <c r="B926" s="87" t="str">
        <f t="shared" si="963"/>
        <v>23601013</v>
      </c>
      <c r="C926" s="74" t="s">
        <v>641</v>
      </c>
      <c r="D926" s="89" t="s">
        <v>1277</v>
      </c>
      <c r="E926" s="89"/>
      <c r="F926" s="74"/>
      <c r="G926" s="89"/>
      <c r="H926" s="75">
        <v>-202374.84</v>
      </c>
      <c r="I926" s="75">
        <v>-190330.73</v>
      </c>
      <c r="J926" s="75">
        <v>-188052.06</v>
      </c>
      <c r="K926" s="75">
        <v>-210754.42</v>
      </c>
      <c r="L926" s="75">
        <v>-167830.48</v>
      </c>
      <c r="M926" s="75">
        <v>-150957.16</v>
      </c>
      <c r="N926" s="75">
        <v>17148.16</v>
      </c>
      <c r="O926" s="75">
        <v>-279715.14</v>
      </c>
      <c r="P926" s="75">
        <v>-198101.35</v>
      </c>
      <c r="Q926" s="75">
        <v>-257601.59</v>
      </c>
      <c r="R926" s="75">
        <v>-237631.84</v>
      </c>
      <c r="S926" s="75">
        <v>-190627.64</v>
      </c>
      <c r="T926" s="75">
        <v>-225722.92</v>
      </c>
      <c r="U926" s="75"/>
      <c r="V926" s="75">
        <f t="shared" si="945"/>
        <v>-189041.92750000002</v>
      </c>
      <c r="W926" s="81"/>
      <c r="X926" s="80"/>
      <c r="Y926" s="92">
        <f t="shared" si="967"/>
        <v>0</v>
      </c>
      <c r="Z926" s="319">
        <f t="shared" si="967"/>
        <v>-225722.92</v>
      </c>
      <c r="AA926" s="319">
        <f t="shared" si="967"/>
        <v>0</v>
      </c>
      <c r="AB926" s="320">
        <f t="shared" si="968"/>
        <v>0</v>
      </c>
      <c r="AC926" s="309">
        <f t="shared" si="969"/>
        <v>0</v>
      </c>
      <c r="AD926" s="319">
        <f t="shared" si="942"/>
        <v>0</v>
      </c>
      <c r="AE926" s="326">
        <f t="shared" si="986"/>
        <v>0</v>
      </c>
      <c r="AF926" s="320">
        <f t="shared" si="987"/>
        <v>0</v>
      </c>
      <c r="AG926" s="173">
        <f t="shared" si="946"/>
        <v>0</v>
      </c>
      <c r="AH926" s="309">
        <f t="shared" si="970"/>
        <v>0</v>
      </c>
      <c r="AI926" s="318">
        <f t="shared" si="966"/>
        <v>0</v>
      </c>
      <c r="AJ926" s="319">
        <f t="shared" si="966"/>
        <v>-189041.92750000002</v>
      </c>
      <c r="AK926" s="319">
        <f t="shared" si="966"/>
        <v>0</v>
      </c>
      <c r="AL926" s="320">
        <f t="shared" si="971"/>
        <v>0</v>
      </c>
      <c r="AM926" s="309">
        <f t="shared" si="972"/>
        <v>0</v>
      </c>
      <c r="AN926" s="319">
        <f t="shared" si="988"/>
        <v>0</v>
      </c>
      <c r="AO926" s="319">
        <f t="shared" si="989"/>
        <v>0</v>
      </c>
      <c r="AP926" s="319">
        <f t="shared" si="974"/>
        <v>0</v>
      </c>
      <c r="AQ926" s="173">
        <f t="shared" si="948"/>
        <v>0</v>
      </c>
      <c r="AR926" s="309">
        <f t="shared" si="973"/>
        <v>0</v>
      </c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 s="7"/>
      <c r="BH926" s="7"/>
      <c r="BI926" s="7"/>
      <c r="BJ926" s="7"/>
      <c r="BK926" s="7"/>
      <c r="BL926" s="7"/>
      <c r="BN926" s="74"/>
    </row>
    <row r="927" spans="1:66" s="16" customFormat="1" ht="12" customHeight="1" x14ac:dyDescent="0.25">
      <c r="A927" s="122">
        <v>23601023</v>
      </c>
      <c r="B927" s="87" t="str">
        <f t="shared" si="963"/>
        <v>23601023</v>
      </c>
      <c r="C927" s="74" t="s">
        <v>186</v>
      </c>
      <c r="D927" s="89" t="s">
        <v>1277</v>
      </c>
      <c r="E927" s="89"/>
      <c r="F927" s="74"/>
      <c r="G927" s="89"/>
      <c r="H927" s="75">
        <v>-68936.210000000006</v>
      </c>
      <c r="I927" s="75">
        <v>-12987.04</v>
      </c>
      <c r="J927" s="75">
        <v>-12974.79</v>
      </c>
      <c r="K927" s="75">
        <v>-11709.57</v>
      </c>
      <c r="L927" s="75">
        <v>-3409.09</v>
      </c>
      <c r="M927" s="75">
        <v>-4690.46</v>
      </c>
      <c r="N927" s="75">
        <v>-54826.06</v>
      </c>
      <c r="O927" s="75">
        <v>-5671.23</v>
      </c>
      <c r="P927" s="75">
        <v>-4274.07</v>
      </c>
      <c r="Q927" s="75">
        <v>-12855.56</v>
      </c>
      <c r="R927" s="75">
        <v>-2012.36</v>
      </c>
      <c r="S927" s="75">
        <v>-2137.4499999999998</v>
      </c>
      <c r="T927" s="75">
        <v>-13272.43</v>
      </c>
      <c r="U927" s="75"/>
      <c r="V927" s="75">
        <f t="shared" si="945"/>
        <v>-14054.333333333334</v>
      </c>
      <c r="W927" s="81"/>
      <c r="X927" s="80"/>
      <c r="Y927" s="92">
        <f t="shared" si="967"/>
        <v>0</v>
      </c>
      <c r="Z927" s="319">
        <f t="shared" si="967"/>
        <v>-13272.43</v>
      </c>
      <c r="AA927" s="319">
        <f t="shared" si="967"/>
        <v>0</v>
      </c>
      <c r="AB927" s="320">
        <f t="shared" si="968"/>
        <v>0</v>
      </c>
      <c r="AC927" s="309">
        <f t="shared" si="969"/>
        <v>0</v>
      </c>
      <c r="AD927" s="319">
        <f t="shared" si="942"/>
        <v>0</v>
      </c>
      <c r="AE927" s="326">
        <f t="shared" si="986"/>
        <v>0</v>
      </c>
      <c r="AF927" s="320">
        <f t="shared" si="987"/>
        <v>0</v>
      </c>
      <c r="AG927" s="173">
        <f t="shared" si="946"/>
        <v>0</v>
      </c>
      <c r="AH927" s="309">
        <f t="shared" si="970"/>
        <v>0</v>
      </c>
      <c r="AI927" s="318">
        <f t="shared" si="966"/>
        <v>0</v>
      </c>
      <c r="AJ927" s="319">
        <f t="shared" si="966"/>
        <v>-14054.333333333334</v>
      </c>
      <c r="AK927" s="319">
        <f t="shared" si="966"/>
        <v>0</v>
      </c>
      <c r="AL927" s="320">
        <f t="shared" si="971"/>
        <v>0</v>
      </c>
      <c r="AM927" s="309">
        <f t="shared" si="972"/>
        <v>0</v>
      </c>
      <c r="AN927" s="319">
        <f t="shared" si="988"/>
        <v>0</v>
      </c>
      <c r="AO927" s="319">
        <f t="shared" si="989"/>
        <v>0</v>
      </c>
      <c r="AP927" s="319">
        <f t="shared" si="974"/>
        <v>0</v>
      </c>
      <c r="AQ927" s="173">
        <f t="shared" si="948"/>
        <v>0</v>
      </c>
      <c r="AR927" s="309">
        <f t="shared" si="973"/>
        <v>0</v>
      </c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 s="7"/>
      <c r="BH927" s="7"/>
      <c r="BI927" s="7"/>
      <c r="BJ927" s="7"/>
      <c r="BK927" s="7"/>
      <c r="BL927" s="7"/>
      <c r="BN927" s="74"/>
    </row>
    <row r="928" spans="1:66" s="16" customFormat="1" ht="12" customHeight="1" x14ac:dyDescent="0.25">
      <c r="A928" s="122">
        <v>23601043</v>
      </c>
      <c r="B928" s="87" t="str">
        <f t="shared" si="963"/>
        <v>23601043</v>
      </c>
      <c r="C928" s="74" t="s">
        <v>487</v>
      </c>
      <c r="D928" s="89" t="s">
        <v>1277</v>
      </c>
      <c r="E928" s="89"/>
      <c r="F928" s="74"/>
      <c r="G928" s="89"/>
      <c r="H928" s="75">
        <v>-3854.82</v>
      </c>
      <c r="I928" s="75">
        <v>-1522.18</v>
      </c>
      <c r="J928" s="75">
        <v>-2213.88</v>
      </c>
      <c r="K928" s="75">
        <v>-2413.33</v>
      </c>
      <c r="L928" s="75">
        <v>-300.88</v>
      </c>
      <c r="M928" s="75">
        <v>-957.95</v>
      </c>
      <c r="N928" s="75">
        <v>-1511.57</v>
      </c>
      <c r="O928" s="75">
        <v>-123484.5</v>
      </c>
      <c r="P928" s="75">
        <v>-133877.91</v>
      </c>
      <c r="Q928" s="75">
        <v>-135455.22</v>
      </c>
      <c r="R928" s="75">
        <v>-1249.42</v>
      </c>
      <c r="S928" s="75">
        <v>-2718.18</v>
      </c>
      <c r="T928" s="75">
        <v>-4351.68</v>
      </c>
      <c r="U928" s="75"/>
      <c r="V928" s="75">
        <f t="shared" si="945"/>
        <v>-34150.689166666671</v>
      </c>
      <c r="W928" s="81"/>
      <c r="X928" s="80"/>
      <c r="Y928" s="92">
        <f t="shared" si="967"/>
        <v>0</v>
      </c>
      <c r="Z928" s="319">
        <f t="shared" si="967"/>
        <v>-4351.68</v>
      </c>
      <c r="AA928" s="319">
        <f t="shared" si="967"/>
        <v>0</v>
      </c>
      <c r="AB928" s="320">
        <f t="shared" si="968"/>
        <v>0</v>
      </c>
      <c r="AC928" s="309">
        <f t="shared" si="969"/>
        <v>0</v>
      </c>
      <c r="AD928" s="319">
        <f t="shared" ref="AD928:AD985" si="1005">IF($D928=AD$5,$T928,IF($D928=AD$4, $T928*$AK$1,0))</f>
        <v>0</v>
      </c>
      <c r="AE928" s="326">
        <f t="shared" si="986"/>
        <v>0</v>
      </c>
      <c r="AF928" s="320">
        <f t="shared" si="987"/>
        <v>0</v>
      </c>
      <c r="AG928" s="173">
        <f t="shared" si="946"/>
        <v>0</v>
      </c>
      <c r="AH928" s="309">
        <f t="shared" si="970"/>
        <v>0</v>
      </c>
      <c r="AI928" s="318">
        <f t="shared" ref="AI928:AK943" si="1006">IF($D928=AI$5,$V928,0)</f>
        <v>0</v>
      </c>
      <c r="AJ928" s="319">
        <f t="shared" si="1006"/>
        <v>-34150.689166666671</v>
      </c>
      <c r="AK928" s="319">
        <f t="shared" si="1006"/>
        <v>0</v>
      </c>
      <c r="AL928" s="320">
        <f t="shared" si="971"/>
        <v>0</v>
      </c>
      <c r="AM928" s="309">
        <f t="shared" si="972"/>
        <v>0</v>
      </c>
      <c r="AN928" s="319">
        <f t="shared" si="988"/>
        <v>0</v>
      </c>
      <c r="AO928" s="319">
        <f t="shared" si="989"/>
        <v>0</v>
      </c>
      <c r="AP928" s="319">
        <f t="shared" si="974"/>
        <v>0</v>
      </c>
      <c r="AQ928" s="173">
        <f t="shared" si="948"/>
        <v>0</v>
      </c>
      <c r="AR928" s="309">
        <f t="shared" si="973"/>
        <v>0</v>
      </c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 s="7"/>
      <c r="BH928" s="7"/>
      <c r="BI928" s="7"/>
      <c r="BJ928" s="7"/>
      <c r="BK928" s="7"/>
      <c r="BL928" s="7"/>
      <c r="BN928" s="74"/>
    </row>
    <row r="929" spans="1:66" s="16" customFormat="1" ht="12" customHeight="1" x14ac:dyDescent="0.25">
      <c r="A929" s="122">
        <v>23700363</v>
      </c>
      <c r="B929" s="87" t="str">
        <f t="shared" si="963"/>
        <v>23700363</v>
      </c>
      <c r="C929" s="74" t="s">
        <v>456</v>
      </c>
      <c r="D929" s="89" t="s">
        <v>1277</v>
      </c>
      <c r="E929" s="89"/>
      <c r="F929" s="74"/>
      <c r="G929" s="89"/>
      <c r="H929" s="75">
        <v>-44687.5</v>
      </c>
      <c r="I929" s="75">
        <v>-134062.5</v>
      </c>
      <c r="J929" s="75">
        <v>-223437.5</v>
      </c>
      <c r="K929" s="75">
        <v>-312812.5</v>
      </c>
      <c r="L929" s="75">
        <v>-402187.5</v>
      </c>
      <c r="M929" s="75">
        <v>-491562.5</v>
      </c>
      <c r="N929" s="75">
        <v>-44687.5</v>
      </c>
      <c r="O929" s="75">
        <v>-134062.5</v>
      </c>
      <c r="P929" s="75">
        <v>-223437.5</v>
      </c>
      <c r="Q929" s="75">
        <v>-312812.5</v>
      </c>
      <c r="R929" s="75">
        <v>-402187.5</v>
      </c>
      <c r="S929" s="75">
        <v>-491562.5</v>
      </c>
      <c r="T929" s="75">
        <v>-44687.5</v>
      </c>
      <c r="U929" s="75"/>
      <c r="V929" s="75">
        <f t="shared" si="945"/>
        <v>-268125</v>
      </c>
      <c r="W929" s="81"/>
      <c r="X929" s="80"/>
      <c r="Y929" s="92">
        <f t="shared" si="967"/>
        <v>0</v>
      </c>
      <c r="Z929" s="319">
        <f t="shared" si="967"/>
        <v>-44687.5</v>
      </c>
      <c r="AA929" s="319">
        <f t="shared" si="967"/>
        <v>0</v>
      </c>
      <c r="AB929" s="320">
        <f t="shared" si="968"/>
        <v>0</v>
      </c>
      <c r="AC929" s="309">
        <f t="shared" si="969"/>
        <v>0</v>
      </c>
      <c r="AD929" s="319">
        <f t="shared" si="1005"/>
        <v>0</v>
      </c>
      <c r="AE929" s="326">
        <f t="shared" si="986"/>
        <v>0</v>
      </c>
      <c r="AF929" s="320">
        <f t="shared" si="987"/>
        <v>0</v>
      </c>
      <c r="AG929" s="173">
        <f t="shared" si="946"/>
        <v>0</v>
      </c>
      <c r="AH929" s="309">
        <f t="shared" si="970"/>
        <v>0</v>
      </c>
      <c r="AI929" s="318">
        <f t="shared" si="1006"/>
        <v>0</v>
      </c>
      <c r="AJ929" s="319">
        <f t="shared" si="1006"/>
        <v>-268125</v>
      </c>
      <c r="AK929" s="319">
        <f t="shared" si="1006"/>
        <v>0</v>
      </c>
      <c r="AL929" s="320">
        <f t="shared" si="971"/>
        <v>0</v>
      </c>
      <c r="AM929" s="309">
        <f t="shared" si="972"/>
        <v>0</v>
      </c>
      <c r="AN929" s="319">
        <f t="shared" si="988"/>
        <v>0</v>
      </c>
      <c r="AO929" s="319">
        <f t="shared" si="989"/>
        <v>0</v>
      </c>
      <c r="AP929" s="319">
        <f t="shared" si="974"/>
        <v>0</v>
      </c>
      <c r="AQ929" s="173">
        <f t="shared" si="948"/>
        <v>0</v>
      </c>
      <c r="AR929" s="309">
        <f t="shared" si="973"/>
        <v>0</v>
      </c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 s="7"/>
      <c r="BH929" s="7"/>
      <c r="BI929" s="7"/>
      <c r="BJ929" s="7"/>
      <c r="BK929" s="7"/>
      <c r="BL929" s="7"/>
      <c r="BN929" s="74"/>
    </row>
    <row r="930" spans="1:66" s="16" customFormat="1" ht="12" customHeight="1" x14ac:dyDescent="0.25">
      <c r="A930" s="122">
        <v>23700383</v>
      </c>
      <c r="B930" s="87" t="str">
        <f t="shared" si="963"/>
        <v>23700383</v>
      </c>
      <c r="C930" s="74" t="s">
        <v>55</v>
      </c>
      <c r="D930" s="89" t="s">
        <v>1277</v>
      </c>
      <c r="E930" s="89"/>
      <c r="F930" s="74"/>
      <c r="G930" s="89"/>
      <c r="H930" s="75">
        <v>-6000</v>
      </c>
      <c r="I930" s="75">
        <v>-18000</v>
      </c>
      <c r="J930" s="75">
        <v>-30000</v>
      </c>
      <c r="K930" s="75">
        <v>-42000</v>
      </c>
      <c r="L930" s="75">
        <v>-54000</v>
      </c>
      <c r="M930" s="75">
        <v>-66000</v>
      </c>
      <c r="N930" s="75">
        <v>-6000</v>
      </c>
      <c r="O930" s="75">
        <v>-18000</v>
      </c>
      <c r="P930" s="75">
        <v>-30000</v>
      </c>
      <c r="Q930" s="75">
        <v>-42000</v>
      </c>
      <c r="R930" s="75">
        <v>-54000</v>
      </c>
      <c r="S930" s="75">
        <v>-66000</v>
      </c>
      <c r="T930" s="75">
        <v>-6000</v>
      </c>
      <c r="U930" s="75"/>
      <c r="V930" s="75">
        <f t="shared" si="945"/>
        <v>-36000</v>
      </c>
      <c r="W930" s="81"/>
      <c r="X930" s="80"/>
      <c r="Y930" s="92">
        <f t="shared" si="967"/>
        <v>0</v>
      </c>
      <c r="Z930" s="319">
        <f t="shared" si="967"/>
        <v>-6000</v>
      </c>
      <c r="AA930" s="319">
        <f t="shared" si="967"/>
        <v>0</v>
      </c>
      <c r="AB930" s="320">
        <f t="shared" si="968"/>
        <v>0</v>
      </c>
      <c r="AC930" s="309">
        <f t="shared" si="969"/>
        <v>0</v>
      </c>
      <c r="AD930" s="319">
        <f t="shared" si="1005"/>
        <v>0</v>
      </c>
      <c r="AE930" s="326">
        <f t="shared" si="986"/>
        <v>0</v>
      </c>
      <c r="AF930" s="320">
        <f t="shared" si="987"/>
        <v>0</v>
      </c>
      <c r="AG930" s="173">
        <f t="shared" si="946"/>
        <v>0</v>
      </c>
      <c r="AH930" s="309">
        <f t="shared" si="970"/>
        <v>0</v>
      </c>
      <c r="AI930" s="318">
        <f t="shared" si="1006"/>
        <v>0</v>
      </c>
      <c r="AJ930" s="319">
        <f t="shared" si="1006"/>
        <v>-36000</v>
      </c>
      <c r="AK930" s="319">
        <f t="shared" si="1006"/>
        <v>0</v>
      </c>
      <c r="AL930" s="320">
        <f t="shared" si="971"/>
        <v>0</v>
      </c>
      <c r="AM930" s="309">
        <f t="shared" si="972"/>
        <v>0</v>
      </c>
      <c r="AN930" s="319">
        <f t="shared" si="988"/>
        <v>0</v>
      </c>
      <c r="AO930" s="319">
        <f t="shared" si="989"/>
        <v>0</v>
      </c>
      <c r="AP930" s="319">
        <f t="shared" si="974"/>
        <v>0</v>
      </c>
      <c r="AQ930" s="173">
        <f t="shared" si="948"/>
        <v>0</v>
      </c>
      <c r="AR930" s="309">
        <f t="shared" si="973"/>
        <v>0</v>
      </c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 s="7"/>
      <c r="BH930" s="7"/>
      <c r="BI930" s="7"/>
      <c r="BJ930" s="7"/>
      <c r="BK930" s="7"/>
      <c r="BL930" s="7"/>
      <c r="BN930" s="74"/>
    </row>
    <row r="931" spans="1:66" s="16" customFormat="1" ht="12" customHeight="1" x14ac:dyDescent="0.25">
      <c r="A931" s="122">
        <v>23700813</v>
      </c>
      <c r="B931" s="87" t="str">
        <f t="shared" si="963"/>
        <v>23700813</v>
      </c>
      <c r="C931" s="74" t="s">
        <v>100</v>
      </c>
      <c r="D931" s="89" t="s">
        <v>1277</v>
      </c>
      <c r="E931" s="89"/>
      <c r="F931" s="74"/>
      <c r="G931" s="89"/>
      <c r="H931" s="75">
        <v>-1458332.94</v>
      </c>
      <c r="I931" s="75">
        <v>-2041666.27</v>
      </c>
      <c r="J931" s="75">
        <v>-2624999.6</v>
      </c>
      <c r="K931" s="75">
        <v>-3208332.93</v>
      </c>
      <c r="L931" s="75">
        <v>-291666.26</v>
      </c>
      <c r="M931" s="75">
        <v>-874999.59</v>
      </c>
      <c r="N931" s="75">
        <v>-1458332.92</v>
      </c>
      <c r="O931" s="75">
        <v>-2041666.25</v>
      </c>
      <c r="P931" s="75">
        <v>-2624999.58</v>
      </c>
      <c r="Q931" s="75">
        <v>-3208332.91</v>
      </c>
      <c r="R931" s="75">
        <v>-291666.24</v>
      </c>
      <c r="S931" s="75">
        <v>-874999.57</v>
      </c>
      <c r="T931" s="75">
        <v>-1458332.9</v>
      </c>
      <c r="U931" s="75"/>
      <c r="V931" s="75">
        <f t="shared" si="945"/>
        <v>-1749999.5866666667</v>
      </c>
      <c r="W931" s="81"/>
      <c r="X931" s="80"/>
      <c r="Y931" s="92">
        <f t="shared" si="967"/>
        <v>0</v>
      </c>
      <c r="Z931" s="319">
        <f t="shared" si="967"/>
        <v>-1458332.9</v>
      </c>
      <c r="AA931" s="319">
        <f t="shared" si="967"/>
        <v>0</v>
      </c>
      <c r="AB931" s="320">
        <f t="shared" si="968"/>
        <v>0</v>
      </c>
      <c r="AC931" s="309">
        <f t="shared" si="969"/>
        <v>0</v>
      </c>
      <c r="AD931" s="319">
        <f t="shared" si="1005"/>
        <v>0</v>
      </c>
      <c r="AE931" s="326">
        <f t="shared" si="986"/>
        <v>0</v>
      </c>
      <c r="AF931" s="320">
        <f t="shared" si="987"/>
        <v>0</v>
      </c>
      <c r="AG931" s="173">
        <f t="shared" si="946"/>
        <v>0</v>
      </c>
      <c r="AH931" s="309">
        <f t="shared" si="970"/>
        <v>0</v>
      </c>
      <c r="AI931" s="318">
        <f t="shared" si="1006"/>
        <v>0</v>
      </c>
      <c r="AJ931" s="319">
        <f t="shared" si="1006"/>
        <v>-1749999.5866666667</v>
      </c>
      <c r="AK931" s="319">
        <f t="shared" si="1006"/>
        <v>0</v>
      </c>
      <c r="AL931" s="320">
        <f t="shared" si="971"/>
        <v>0</v>
      </c>
      <c r="AM931" s="309">
        <f t="shared" si="972"/>
        <v>0</v>
      </c>
      <c r="AN931" s="319">
        <f t="shared" si="988"/>
        <v>0</v>
      </c>
      <c r="AO931" s="319">
        <f t="shared" si="989"/>
        <v>0</v>
      </c>
      <c r="AP931" s="319">
        <f t="shared" si="974"/>
        <v>0</v>
      </c>
      <c r="AQ931" s="173">
        <f t="shared" si="948"/>
        <v>0</v>
      </c>
      <c r="AR931" s="309">
        <f t="shared" si="973"/>
        <v>0</v>
      </c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 s="7"/>
      <c r="BH931" s="7"/>
      <c r="BI931" s="7"/>
      <c r="BJ931" s="7"/>
      <c r="BK931" s="7"/>
      <c r="BL931" s="7"/>
      <c r="BN931" s="74"/>
    </row>
    <row r="932" spans="1:66" s="16" customFormat="1" ht="12" customHeight="1" x14ac:dyDescent="0.25">
      <c r="A932" s="122">
        <v>23700841</v>
      </c>
      <c r="B932" s="87" t="str">
        <f t="shared" si="963"/>
        <v>23700841</v>
      </c>
      <c r="C932" s="74" t="s">
        <v>334</v>
      </c>
      <c r="D932" s="89" t="s">
        <v>1277</v>
      </c>
      <c r="E932" s="89"/>
      <c r="F932" s="74"/>
      <c r="G932" s="89"/>
      <c r="H932" s="75">
        <v>-534152.77</v>
      </c>
      <c r="I932" s="75">
        <v>-530015.03</v>
      </c>
      <c r="J932" s="75">
        <v>-530015.03</v>
      </c>
      <c r="K932" s="75">
        <v>-526683.97</v>
      </c>
      <c r="L932" s="75">
        <v>-518231.03</v>
      </c>
      <c r="M932" s="75">
        <v>-510119.27</v>
      </c>
      <c r="N932" s="75">
        <v>-514311.24</v>
      </c>
      <c r="O932" s="75">
        <v>-514311.24</v>
      </c>
      <c r="P932" s="75">
        <v>-514311.24</v>
      </c>
      <c r="Q932" s="75">
        <v>-563027.49</v>
      </c>
      <c r="R932" s="75">
        <v>-563027.49</v>
      </c>
      <c r="S932" s="75">
        <v>-563027.49</v>
      </c>
      <c r="T932" s="75">
        <v>-584930.97</v>
      </c>
      <c r="U932" s="75"/>
      <c r="V932" s="75">
        <f t="shared" si="945"/>
        <v>-533885.19916666683</v>
      </c>
      <c r="W932" s="81"/>
      <c r="X932" s="80"/>
      <c r="Y932" s="92">
        <f t="shared" ref="Y932:AA948" si="1007">IF($D932=Y$5,$T932,0)</f>
        <v>0</v>
      </c>
      <c r="Z932" s="319">
        <f t="shared" si="1007"/>
        <v>-584930.97</v>
      </c>
      <c r="AA932" s="319">
        <f t="shared" si="1007"/>
        <v>0</v>
      </c>
      <c r="AB932" s="320">
        <f t="shared" si="968"/>
        <v>0</v>
      </c>
      <c r="AC932" s="309">
        <f t="shared" si="969"/>
        <v>0</v>
      </c>
      <c r="AD932" s="319">
        <f t="shared" si="1005"/>
        <v>0</v>
      </c>
      <c r="AE932" s="326">
        <f t="shared" si="986"/>
        <v>0</v>
      </c>
      <c r="AF932" s="320">
        <f t="shared" si="987"/>
        <v>0</v>
      </c>
      <c r="AG932" s="173">
        <f t="shared" si="946"/>
        <v>0</v>
      </c>
      <c r="AH932" s="309">
        <f t="shared" si="970"/>
        <v>0</v>
      </c>
      <c r="AI932" s="318">
        <f t="shared" si="1006"/>
        <v>0</v>
      </c>
      <c r="AJ932" s="319">
        <f t="shared" si="1006"/>
        <v>-533885.19916666683</v>
      </c>
      <c r="AK932" s="319">
        <f t="shared" si="1006"/>
        <v>0</v>
      </c>
      <c r="AL932" s="320">
        <f t="shared" si="971"/>
        <v>0</v>
      </c>
      <c r="AM932" s="309">
        <f t="shared" si="972"/>
        <v>0</v>
      </c>
      <c r="AN932" s="319">
        <f t="shared" si="988"/>
        <v>0</v>
      </c>
      <c r="AO932" s="319">
        <f t="shared" si="989"/>
        <v>0</v>
      </c>
      <c r="AP932" s="319">
        <f t="shared" si="974"/>
        <v>0</v>
      </c>
      <c r="AQ932" s="173">
        <f t="shared" si="948"/>
        <v>0</v>
      </c>
      <c r="AR932" s="309">
        <f t="shared" si="973"/>
        <v>0</v>
      </c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 s="7"/>
      <c r="BH932" s="7"/>
      <c r="BI932" s="7"/>
      <c r="BJ932" s="7"/>
      <c r="BK932" s="7"/>
      <c r="BL932" s="7"/>
      <c r="BN932" s="74"/>
    </row>
    <row r="933" spans="1:66" s="16" customFormat="1" ht="12" customHeight="1" x14ac:dyDescent="0.25">
      <c r="A933" s="122">
        <v>23700873</v>
      </c>
      <c r="B933" s="87" t="str">
        <f t="shared" si="963"/>
        <v>23700873</v>
      </c>
      <c r="C933" s="74" t="s">
        <v>910</v>
      </c>
      <c r="D933" s="89" t="s">
        <v>1277</v>
      </c>
      <c r="E933" s="89"/>
      <c r="F933" s="74"/>
      <c r="G933" s="89"/>
      <c r="H933" s="75">
        <v>-6142500</v>
      </c>
      <c r="I933" s="75">
        <v>-7897500</v>
      </c>
      <c r="J933" s="75">
        <v>-9652500</v>
      </c>
      <c r="K933" s="75">
        <v>-877500</v>
      </c>
      <c r="L933" s="75">
        <v>-2632500</v>
      </c>
      <c r="M933" s="75">
        <v>-4387500</v>
      </c>
      <c r="N933" s="75">
        <v>-6142500</v>
      </c>
      <c r="O933" s="75">
        <v>-7897500</v>
      </c>
      <c r="P933" s="75">
        <v>-9652500</v>
      </c>
      <c r="Q933" s="75">
        <v>-877500</v>
      </c>
      <c r="R933" s="75">
        <v>-2632500</v>
      </c>
      <c r="S933" s="75">
        <v>-4387500</v>
      </c>
      <c r="T933" s="75">
        <v>-6142500</v>
      </c>
      <c r="U933" s="75"/>
      <c r="V933" s="75">
        <f t="shared" si="945"/>
        <v>-5265000</v>
      </c>
      <c r="W933" s="81"/>
      <c r="X933" s="80"/>
      <c r="Y933" s="92">
        <f t="shared" si="1007"/>
        <v>0</v>
      </c>
      <c r="Z933" s="319">
        <f t="shared" si="1007"/>
        <v>-6142500</v>
      </c>
      <c r="AA933" s="319">
        <f t="shared" si="1007"/>
        <v>0</v>
      </c>
      <c r="AB933" s="320">
        <f t="shared" si="968"/>
        <v>0</v>
      </c>
      <c r="AC933" s="309">
        <f t="shared" si="969"/>
        <v>0</v>
      </c>
      <c r="AD933" s="319">
        <f t="shared" si="1005"/>
        <v>0</v>
      </c>
      <c r="AE933" s="326">
        <f t="shared" si="986"/>
        <v>0</v>
      </c>
      <c r="AF933" s="320">
        <f t="shared" si="987"/>
        <v>0</v>
      </c>
      <c r="AG933" s="173">
        <f t="shared" si="946"/>
        <v>0</v>
      </c>
      <c r="AH933" s="309">
        <f t="shared" si="970"/>
        <v>0</v>
      </c>
      <c r="AI933" s="318">
        <f t="shared" si="1006"/>
        <v>0</v>
      </c>
      <c r="AJ933" s="319">
        <f t="shared" si="1006"/>
        <v>-5265000</v>
      </c>
      <c r="AK933" s="319">
        <f t="shared" si="1006"/>
        <v>0</v>
      </c>
      <c r="AL933" s="320">
        <f t="shared" si="971"/>
        <v>0</v>
      </c>
      <c r="AM933" s="309">
        <f t="shared" si="972"/>
        <v>0</v>
      </c>
      <c r="AN933" s="319">
        <f t="shared" si="988"/>
        <v>0</v>
      </c>
      <c r="AO933" s="319">
        <f t="shared" si="989"/>
        <v>0</v>
      </c>
      <c r="AP933" s="319">
        <f t="shared" si="974"/>
        <v>0</v>
      </c>
      <c r="AQ933" s="173">
        <f t="shared" si="948"/>
        <v>0</v>
      </c>
      <c r="AR933" s="309">
        <f t="shared" si="973"/>
        <v>0</v>
      </c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 s="7"/>
      <c r="BH933" s="7"/>
      <c r="BI933" s="7"/>
      <c r="BJ933" s="7"/>
      <c r="BK933" s="7"/>
      <c r="BL933" s="7"/>
      <c r="BN933" s="74"/>
    </row>
    <row r="934" spans="1:66" s="16" customFormat="1" ht="12" customHeight="1" x14ac:dyDescent="0.25">
      <c r="A934" s="122">
        <v>23700963</v>
      </c>
      <c r="B934" s="87" t="str">
        <f t="shared" si="963"/>
        <v>23700963</v>
      </c>
      <c r="C934" s="74" t="s">
        <v>521</v>
      </c>
      <c r="D934" s="89" t="s">
        <v>1277</v>
      </c>
      <c r="E934" s="89"/>
      <c r="F934" s="74"/>
      <c r="G934" s="89"/>
      <c r="H934" s="75">
        <v>-1180368.56</v>
      </c>
      <c r="I934" s="75">
        <v>-2322660.23</v>
      </c>
      <c r="J934" s="75">
        <v>-3464951.9</v>
      </c>
      <c r="K934" s="75">
        <v>-4607243.57</v>
      </c>
      <c r="L934" s="75">
        <v>-5749535.2400000002</v>
      </c>
      <c r="M934" s="75">
        <v>-6891826.9100000001</v>
      </c>
      <c r="N934" s="75">
        <v>-1180368.58</v>
      </c>
      <c r="O934" s="75">
        <v>-2322660.25</v>
      </c>
      <c r="P934" s="75">
        <v>-3464951.92</v>
      </c>
      <c r="Q934" s="75">
        <v>-4607243.59</v>
      </c>
      <c r="R934" s="75">
        <v>-5749535.2599999998</v>
      </c>
      <c r="S934" s="75">
        <v>-6891826.9299999997</v>
      </c>
      <c r="T934" s="75">
        <v>-1180368.6000000001</v>
      </c>
      <c r="U934" s="75"/>
      <c r="V934" s="75">
        <f t="shared" si="945"/>
        <v>-4036097.7466666661</v>
      </c>
      <c r="W934" s="81"/>
      <c r="X934" s="80"/>
      <c r="Y934" s="92">
        <f t="shared" si="1007"/>
        <v>0</v>
      </c>
      <c r="Z934" s="319">
        <f t="shared" si="1007"/>
        <v>-1180368.6000000001</v>
      </c>
      <c r="AA934" s="319">
        <f t="shared" si="1007"/>
        <v>0</v>
      </c>
      <c r="AB934" s="320">
        <f t="shared" si="968"/>
        <v>0</v>
      </c>
      <c r="AC934" s="309">
        <f t="shared" si="969"/>
        <v>0</v>
      </c>
      <c r="AD934" s="319">
        <f t="shared" si="1005"/>
        <v>0</v>
      </c>
      <c r="AE934" s="326">
        <f t="shared" si="986"/>
        <v>0</v>
      </c>
      <c r="AF934" s="320">
        <f t="shared" si="987"/>
        <v>0</v>
      </c>
      <c r="AG934" s="173">
        <f t="shared" si="946"/>
        <v>0</v>
      </c>
      <c r="AH934" s="309">
        <f t="shared" si="970"/>
        <v>0</v>
      </c>
      <c r="AI934" s="318">
        <f t="shared" si="1006"/>
        <v>0</v>
      </c>
      <c r="AJ934" s="319">
        <f t="shared" si="1006"/>
        <v>-4036097.7466666661</v>
      </c>
      <c r="AK934" s="319">
        <f t="shared" si="1006"/>
        <v>0</v>
      </c>
      <c r="AL934" s="320">
        <f t="shared" si="971"/>
        <v>0</v>
      </c>
      <c r="AM934" s="309">
        <f t="shared" si="972"/>
        <v>0</v>
      </c>
      <c r="AN934" s="319">
        <f t="shared" si="988"/>
        <v>0</v>
      </c>
      <c r="AO934" s="319">
        <f t="shared" si="989"/>
        <v>0</v>
      </c>
      <c r="AP934" s="319">
        <f t="shared" si="974"/>
        <v>0</v>
      </c>
      <c r="AQ934" s="173">
        <f t="shared" si="948"/>
        <v>0</v>
      </c>
      <c r="AR934" s="309">
        <f t="shared" si="973"/>
        <v>0</v>
      </c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 s="7"/>
      <c r="BH934" s="7"/>
      <c r="BI934" s="7"/>
      <c r="BJ934" s="7"/>
      <c r="BK934" s="7"/>
      <c r="BL934" s="7"/>
      <c r="BN934" s="74"/>
    </row>
    <row r="935" spans="1:66" s="16" customFormat="1" ht="12" customHeight="1" x14ac:dyDescent="0.25">
      <c r="A935" s="123">
        <v>23701023</v>
      </c>
      <c r="B935" s="142" t="str">
        <f t="shared" si="963"/>
        <v>23701023</v>
      </c>
      <c r="C935" s="101" t="s">
        <v>279</v>
      </c>
      <c r="D935" s="89" t="s">
        <v>1277</v>
      </c>
      <c r="E935" s="89"/>
      <c r="F935" s="101"/>
      <c r="G935" s="89"/>
      <c r="H935" s="75">
        <v>-746470.93</v>
      </c>
      <c r="I935" s="75">
        <v>-2147304.2599999998</v>
      </c>
      <c r="J935" s="75">
        <v>-3548137.59</v>
      </c>
      <c r="K935" s="75">
        <v>-4948970.92</v>
      </c>
      <c r="L935" s="75">
        <v>-6349804.25</v>
      </c>
      <c r="M935" s="75">
        <v>-7750637.5800000001</v>
      </c>
      <c r="N935" s="75">
        <v>-746470.91</v>
      </c>
      <c r="O935" s="75">
        <v>-2147304.2400000002</v>
      </c>
      <c r="P935" s="75">
        <v>-3548137.57</v>
      </c>
      <c r="Q935" s="75">
        <v>-4948970.9000000004</v>
      </c>
      <c r="R935" s="75">
        <v>-6349804.2300000004</v>
      </c>
      <c r="S935" s="75">
        <v>-7750637.5599999996</v>
      </c>
      <c r="T935" s="75">
        <v>-746470.89</v>
      </c>
      <c r="U935" s="75"/>
      <c r="V935" s="75">
        <f t="shared" si="945"/>
        <v>-4248554.2433333332</v>
      </c>
      <c r="W935" s="81"/>
      <c r="X935" s="80"/>
      <c r="Y935" s="92">
        <f t="shared" si="1007"/>
        <v>0</v>
      </c>
      <c r="Z935" s="319">
        <f t="shared" si="1007"/>
        <v>-746470.89</v>
      </c>
      <c r="AA935" s="319">
        <f t="shared" si="1007"/>
        <v>0</v>
      </c>
      <c r="AB935" s="320">
        <f t="shared" si="968"/>
        <v>0</v>
      </c>
      <c r="AC935" s="309">
        <f t="shared" si="969"/>
        <v>0</v>
      </c>
      <c r="AD935" s="319">
        <f t="shared" si="1005"/>
        <v>0</v>
      </c>
      <c r="AE935" s="326">
        <f t="shared" si="986"/>
        <v>0</v>
      </c>
      <c r="AF935" s="320">
        <f t="shared" si="987"/>
        <v>0</v>
      </c>
      <c r="AG935" s="173">
        <f t="shared" si="946"/>
        <v>0</v>
      </c>
      <c r="AH935" s="309">
        <f t="shared" si="970"/>
        <v>0</v>
      </c>
      <c r="AI935" s="318">
        <f t="shared" si="1006"/>
        <v>0</v>
      </c>
      <c r="AJ935" s="319">
        <f t="shared" si="1006"/>
        <v>-4248554.2433333332</v>
      </c>
      <c r="AK935" s="319">
        <f t="shared" si="1006"/>
        <v>0</v>
      </c>
      <c r="AL935" s="320">
        <f t="shared" si="971"/>
        <v>0</v>
      </c>
      <c r="AM935" s="309">
        <f t="shared" si="972"/>
        <v>0</v>
      </c>
      <c r="AN935" s="319">
        <f t="shared" si="988"/>
        <v>0</v>
      </c>
      <c r="AO935" s="319">
        <f t="shared" si="989"/>
        <v>0</v>
      </c>
      <c r="AP935" s="319">
        <f t="shared" si="974"/>
        <v>0</v>
      </c>
      <c r="AQ935" s="173">
        <f t="shared" si="948"/>
        <v>0</v>
      </c>
      <c r="AR935" s="309">
        <f t="shared" si="973"/>
        <v>0</v>
      </c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 s="7"/>
      <c r="BH935" s="7"/>
      <c r="BI935" s="7"/>
      <c r="BJ935" s="7"/>
      <c r="BK935" s="7"/>
      <c r="BL935" s="7"/>
      <c r="BN935" s="74"/>
    </row>
    <row r="936" spans="1:66" s="16" customFormat="1" ht="12" customHeight="1" x14ac:dyDescent="0.25">
      <c r="A936" s="123">
        <v>23701033</v>
      </c>
      <c r="B936" s="142" t="str">
        <f t="shared" si="963"/>
        <v>23701033</v>
      </c>
      <c r="C936" s="104" t="s">
        <v>911</v>
      </c>
      <c r="D936" s="89" t="s">
        <v>1277</v>
      </c>
      <c r="E936" s="89"/>
      <c r="F936" s="104"/>
      <c r="G936" s="89"/>
      <c r="H936" s="75">
        <v>-5542033.3300000001</v>
      </c>
      <c r="I936" s="75">
        <v>-7110533.3300000001</v>
      </c>
      <c r="J936" s="75">
        <v>-8679033.3300000001</v>
      </c>
      <c r="K936" s="75">
        <v>-836533.33</v>
      </c>
      <c r="L936" s="75">
        <v>-2405033.33</v>
      </c>
      <c r="M936" s="75">
        <v>-3973533.33</v>
      </c>
      <c r="N936" s="75">
        <v>-5542033.3300000001</v>
      </c>
      <c r="O936" s="75">
        <v>-7110533.3300000001</v>
      </c>
      <c r="P936" s="75">
        <v>-8679033.3300000001</v>
      </c>
      <c r="Q936" s="75">
        <v>-836533.33</v>
      </c>
      <c r="R936" s="75">
        <v>-2405033.33</v>
      </c>
      <c r="S936" s="75">
        <v>-3973533.33</v>
      </c>
      <c r="T936" s="75">
        <v>-5542033.3300000001</v>
      </c>
      <c r="U936" s="75"/>
      <c r="V936" s="75">
        <f t="shared" si="945"/>
        <v>-4757783.3299999991</v>
      </c>
      <c r="W936" s="81"/>
      <c r="X936" s="80"/>
      <c r="Y936" s="92">
        <f t="shared" si="1007"/>
        <v>0</v>
      </c>
      <c r="Z936" s="319">
        <f t="shared" si="1007"/>
        <v>-5542033.3300000001</v>
      </c>
      <c r="AA936" s="319">
        <f t="shared" si="1007"/>
        <v>0</v>
      </c>
      <c r="AB936" s="320">
        <f t="shared" si="968"/>
        <v>0</v>
      </c>
      <c r="AC936" s="309">
        <f t="shared" si="969"/>
        <v>0</v>
      </c>
      <c r="AD936" s="319">
        <f t="shared" si="1005"/>
        <v>0</v>
      </c>
      <c r="AE936" s="326">
        <f t="shared" si="986"/>
        <v>0</v>
      </c>
      <c r="AF936" s="320">
        <f t="shared" si="987"/>
        <v>0</v>
      </c>
      <c r="AG936" s="173">
        <f t="shared" si="946"/>
        <v>0</v>
      </c>
      <c r="AH936" s="309">
        <f t="shared" si="970"/>
        <v>0</v>
      </c>
      <c r="AI936" s="318">
        <f t="shared" si="1006"/>
        <v>0</v>
      </c>
      <c r="AJ936" s="319">
        <f t="shared" si="1006"/>
        <v>-4757783.3299999991</v>
      </c>
      <c r="AK936" s="319">
        <f t="shared" si="1006"/>
        <v>0</v>
      </c>
      <c r="AL936" s="320">
        <f t="shared" si="971"/>
        <v>0</v>
      </c>
      <c r="AM936" s="309">
        <f t="shared" si="972"/>
        <v>0</v>
      </c>
      <c r="AN936" s="319">
        <f t="shared" si="988"/>
        <v>0</v>
      </c>
      <c r="AO936" s="319">
        <f t="shared" si="989"/>
        <v>0</v>
      </c>
      <c r="AP936" s="319">
        <f t="shared" si="974"/>
        <v>0</v>
      </c>
      <c r="AQ936" s="173">
        <f t="shared" si="948"/>
        <v>0</v>
      </c>
      <c r="AR936" s="309">
        <f t="shared" si="973"/>
        <v>0</v>
      </c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 s="7"/>
      <c r="BH936" s="7"/>
      <c r="BI936" s="7"/>
      <c r="BJ936" s="7"/>
      <c r="BK936" s="7"/>
      <c r="BL936" s="7"/>
      <c r="BN936" s="74"/>
    </row>
    <row r="937" spans="1:66" s="16" customFormat="1" ht="12" customHeight="1" x14ac:dyDescent="0.25">
      <c r="A937" s="122">
        <v>23701063</v>
      </c>
      <c r="B937" s="87" t="str">
        <f t="shared" si="963"/>
        <v>23701063</v>
      </c>
      <c r="C937" s="74" t="s">
        <v>593</v>
      </c>
      <c r="D937" s="89" t="s">
        <v>1277</v>
      </c>
      <c r="E937" s="89"/>
      <c r="F937" s="74"/>
      <c r="G937" s="89"/>
      <c r="H937" s="75">
        <v>-15475.6</v>
      </c>
      <c r="I937" s="75">
        <v>-138332.6</v>
      </c>
      <c r="J937" s="75">
        <v>-246963.20000000001</v>
      </c>
      <c r="K937" s="75">
        <v>6146.98</v>
      </c>
      <c r="L937" s="75">
        <v>-130936.42</v>
      </c>
      <c r="M937" s="75">
        <v>-249830.42</v>
      </c>
      <c r="N937" s="75">
        <v>-14909.64</v>
      </c>
      <c r="O937" s="75">
        <v>-130982.28</v>
      </c>
      <c r="P937" s="75">
        <v>-241951.28</v>
      </c>
      <c r="Q937" s="75">
        <v>-14808.28</v>
      </c>
      <c r="R937" s="75">
        <v>-133702.28</v>
      </c>
      <c r="S937" s="75">
        <v>-256559.28</v>
      </c>
      <c r="T937" s="75">
        <v>-8143.15</v>
      </c>
      <c r="U937" s="75"/>
      <c r="V937" s="75">
        <f t="shared" si="945"/>
        <v>-130386.50625000002</v>
      </c>
      <c r="W937" s="81"/>
      <c r="X937" s="80"/>
      <c r="Y937" s="92">
        <f t="shared" si="1007"/>
        <v>0</v>
      </c>
      <c r="Z937" s="319">
        <f t="shared" si="1007"/>
        <v>-8143.15</v>
      </c>
      <c r="AA937" s="319">
        <f t="shared" si="1007"/>
        <v>0</v>
      </c>
      <c r="AB937" s="320">
        <f t="shared" si="968"/>
        <v>0</v>
      </c>
      <c r="AC937" s="309">
        <f t="shared" si="969"/>
        <v>0</v>
      </c>
      <c r="AD937" s="319">
        <f t="shared" si="1005"/>
        <v>0</v>
      </c>
      <c r="AE937" s="326">
        <f t="shared" si="986"/>
        <v>0</v>
      </c>
      <c r="AF937" s="320">
        <f t="shared" si="987"/>
        <v>0</v>
      </c>
      <c r="AG937" s="173">
        <f t="shared" si="946"/>
        <v>0</v>
      </c>
      <c r="AH937" s="309">
        <f t="shared" si="970"/>
        <v>0</v>
      </c>
      <c r="AI937" s="318">
        <f t="shared" si="1006"/>
        <v>0</v>
      </c>
      <c r="AJ937" s="319">
        <f t="shared" si="1006"/>
        <v>-130386.50625000002</v>
      </c>
      <c r="AK937" s="319">
        <f t="shared" si="1006"/>
        <v>0</v>
      </c>
      <c r="AL937" s="320">
        <f t="shared" si="971"/>
        <v>0</v>
      </c>
      <c r="AM937" s="309">
        <f t="shared" si="972"/>
        <v>0</v>
      </c>
      <c r="AN937" s="319">
        <f t="shared" si="988"/>
        <v>0</v>
      </c>
      <c r="AO937" s="319">
        <f t="shared" si="989"/>
        <v>0</v>
      </c>
      <c r="AP937" s="319">
        <f t="shared" si="974"/>
        <v>0</v>
      </c>
      <c r="AQ937" s="173">
        <f t="shared" si="948"/>
        <v>0</v>
      </c>
      <c r="AR937" s="309">
        <f t="shared" si="973"/>
        <v>0</v>
      </c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 s="7"/>
      <c r="BH937" s="7"/>
      <c r="BI937" s="7"/>
      <c r="BJ937" s="7"/>
      <c r="BK937" s="7"/>
      <c r="BL937" s="7"/>
      <c r="BN937" s="74"/>
    </row>
    <row r="938" spans="1:66" s="16" customFormat="1" ht="12" customHeight="1" x14ac:dyDescent="0.25">
      <c r="A938" s="128">
        <v>23701103</v>
      </c>
      <c r="B938" s="145" t="str">
        <f t="shared" si="963"/>
        <v>23701103</v>
      </c>
      <c r="C938" s="74" t="s">
        <v>1086</v>
      </c>
      <c r="D938" s="89" t="s">
        <v>1277</v>
      </c>
      <c r="E938" s="89"/>
      <c r="F938" s="139">
        <v>43268</v>
      </c>
      <c r="G938" s="89"/>
      <c r="H938" s="75">
        <v>-1055750</v>
      </c>
      <c r="I938" s="75">
        <v>-3167250</v>
      </c>
      <c r="J938" s="75">
        <v>-5278750</v>
      </c>
      <c r="K938" s="75">
        <v>-7390250</v>
      </c>
      <c r="L938" s="75">
        <v>-9501750</v>
      </c>
      <c r="M938" s="75">
        <v>-11613250</v>
      </c>
      <c r="N938" s="75">
        <v>-1055750</v>
      </c>
      <c r="O938" s="75">
        <v>-3167250</v>
      </c>
      <c r="P938" s="75">
        <v>-5278750</v>
      </c>
      <c r="Q938" s="75">
        <v>-7390250</v>
      </c>
      <c r="R938" s="75">
        <v>-9501750</v>
      </c>
      <c r="S938" s="75">
        <v>-11613250</v>
      </c>
      <c r="T938" s="75">
        <v>-1055750</v>
      </c>
      <c r="U938" s="75"/>
      <c r="V938" s="75">
        <f t="shared" si="945"/>
        <v>-6334500</v>
      </c>
      <c r="W938" s="81"/>
      <c r="X938" s="335"/>
      <c r="Y938" s="92">
        <f t="shared" si="1007"/>
        <v>0</v>
      </c>
      <c r="Z938" s="319">
        <f t="shared" si="1007"/>
        <v>-1055750</v>
      </c>
      <c r="AA938" s="319">
        <f t="shared" si="1007"/>
        <v>0</v>
      </c>
      <c r="AB938" s="320">
        <f t="shared" si="968"/>
        <v>0</v>
      </c>
      <c r="AC938" s="309">
        <f t="shared" si="969"/>
        <v>0</v>
      </c>
      <c r="AD938" s="319">
        <f t="shared" si="1005"/>
        <v>0</v>
      </c>
      <c r="AE938" s="326">
        <f t="shared" si="986"/>
        <v>0</v>
      </c>
      <c r="AF938" s="320">
        <f t="shared" si="987"/>
        <v>0</v>
      </c>
      <c r="AG938" s="173">
        <f t="shared" si="946"/>
        <v>0</v>
      </c>
      <c r="AH938" s="309">
        <f t="shared" si="970"/>
        <v>0</v>
      </c>
      <c r="AI938" s="318">
        <f t="shared" si="1006"/>
        <v>0</v>
      </c>
      <c r="AJ938" s="319">
        <f t="shared" si="1006"/>
        <v>-6334500</v>
      </c>
      <c r="AK938" s="319">
        <f t="shared" si="1006"/>
        <v>0</v>
      </c>
      <c r="AL938" s="320">
        <f t="shared" si="971"/>
        <v>0</v>
      </c>
      <c r="AM938" s="309">
        <f t="shared" si="972"/>
        <v>0</v>
      </c>
      <c r="AN938" s="319">
        <f t="shared" si="988"/>
        <v>0</v>
      </c>
      <c r="AO938" s="319">
        <f t="shared" si="989"/>
        <v>0</v>
      </c>
      <c r="AP938" s="319">
        <f t="shared" si="974"/>
        <v>0</v>
      </c>
      <c r="AQ938" s="173">
        <f t="shared" si="948"/>
        <v>0</v>
      </c>
      <c r="AR938" s="309">
        <f t="shared" si="973"/>
        <v>0</v>
      </c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 s="7"/>
      <c r="BH938" s="7"/>
      <c r="BI938" s="7"/>
      <c r="BJ938" s="7"/>
      <c r="BK938" s="7"/>
      <c r="BL938" s="7"/>
      <c r="BN938" s="74"/>
    </row>
    <row r="939" spans="1:66" s="16" customFormat="1" ht="12" customHeight="1" x14ac:dyDescent="0.25">
      <c r="A939" s="122">
        <v>23701113</v>
      </c>
      <c r="B939" s="87" t="str">
        <f t="shared" si="963"/>
        <v>23701113</v>
      </c>
      <c r="C939" s="74" t="s">
        <v>912</v>
      </c>
      <c r="D939" s="89" t="s">
        <v>1277</v>
      </c>
      <c r="E939" s="89"/>
      <c r="F939" s="74"/>
      <c r="G939" s="89"/>
      <c r="H939" s="75">
        <v>-5037375</v>
      </c>
      <c r="I939" s="75">
        <v>-6716500</v>
      </c>
      <c r="J939" s="75">
        <v>-8395625</v>
      </c>
      <c r="K939" s="75">
        <v>-10074750</v>
      </c>
      <c r="L939" s="75">
        <v>-1679125</v>
      </c>
      <c r="M939" s="75">
        <v>-3358250</v>
      </c>
      <c r="N939" s="75">
        <v>-5037375</v>
      </c>
      <c r="O939" s="75">
        <v>-6716500</v>
      </c>
      <c r="P939" s="75">
        <v>-8395625</v>
      </c>
      <c r="Q939" s="75">
        <v>-10074750</v>
      </c>
      <c r="R939" s="75">
        <v>-1679125</v>
      </c>
      <c r="S939" s="75">
        <v>-3358250</v>
      </c>
      <c r="T939" s="75">
        <v>-5037375</v>
      </c>
      <c r="U939" s="75"/>
      <c r="V939" s="75">
        <f t="shared" si="945"/>
        <v>-5876937.5</v>
      </c>
      <c r="W939" s="81"/>
      <c r="X939" s="80"/>
      <c r="Y939" s="92">
        <f t="shared" si="1007"/>
        <v>0</v>
      </c>
      <c r="Z939" s="319">
        <f t="shared" si="1007"/>
        <v>-5037375</v>
      </c>
      <c r="AA939" s="319">
        <f t="shared" si="1007"/>
        <v>0</v>
      </c>
      <c r="AB939" s="320">
        <f t="shared" si="968"/>
        <v>0</v>
      </c>
      <c r="AC939" s="309">
        <f t="shared" si="969"/>
        <v>0</v>
      </c>
      <c r="AD939" s="319">
        <f t="shared" si="1005"/>
        <v>0</v>
      </c>
      <c r="AE939" s="326">
        <f t="shared" si="986"/>
        <v>0</v>
      </c>
      <c r="AF939" s="320">
        <f t="shared" si="987"/>
        <v>0</v>
      </c>
      <c r="AG939" s="173">
        <f t="shared" si="946"/>
        <v>0</v>
      </c>
      <c r="AH939" s="309">
        <f t="shared" si="970"/>
        <v>0</v>
      </c>
      <c r="AI939" s="318">
        <f t="shared" si="1006"/>
        <v>0</v>
      </c>
      <c r="AJ939" s="319">
        <f t="shared" si="1006"/>
        <v>-5876937.5</v>
      </c>
      <c r="AK939" s="319">
        <f t="shared" si="1006"/>
        <v>0</v>
      </c>
      <c r="AL939" s="320">
        <f t="shared" si="971"/>
        <v>0</v>
      </c>
      <c r="AM939" s="309">
        <f t="shared" si="972"/>
        <v>0</v>
      </c>
      <c r="AN939" s="319">
        <f t="shared" si="988"/>
        <v>0</v>
      </c>
      <c r="AO939" s="319">
        <f t="shared" si="989"/>
        <v>0</v>
      </c>
      <c r="AP939" s="319">
        <f t="shared" si="974"/>
        <v>0</v>
      </c>
      <c r="AQ939" s="173">
        <f t="shared" si="948"/>
        <v>0</v>
      </c>
      <c r="AR939" s="309">
        <f t="shared" si="973"/>
        <v>0</v>
      </c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 s="7"/>
      <c r="BH939" s="7"/>
      <c r="BI939" s="7"/>
      <c r="BJ939" s="7"/>
      <c r="BK939" s="7"/>
      <c r="BL939" s="7"/>
      <c r="BN939" s="74"/>
    </row>
    <row r="940" spans="1:66" s="16" customFormat="1" ht="12" customHeight="1" x14ac:dyDescent="0.25">
      <c r="A940" s="122">
        <v>23701123</v>
      </c>
      <c r="B940" s="87" t="str">
        <f t="shared" si="963"/>
        <v>23701123</v>
      </c>
      <c r="C940" s="74" t="s">
        <v>966</v>
      </c>
      <c r="D940" s="89" t="s">
        <v>1277</v>
      </c>
      <c r="E940" s="89"/>
      <c r="F940" s="74"/>
      <c r="G940" s="89"/>
      <c r="H940" s="75">
        <v>-5597809.3399999999</v>
      </c>
      <c r="I940" s="75">
        <v>-7167288.5099999998</v>
      </c>
      <c r="J940" s="75">
        <v>-8736767.6799999997</v>
      </c>
      <c r="K940" s="75">
        <v>-889371.85</v>
      </c>
      <c r="L940" s="75">
        <v>-2458851.02</v>
      </c>
      <c r="M940" s="75">
        <v>-4028330.19</v>
      </c>
      <c r="N940" s="75">
        <v>-5597809.3600000003</v>
      </c>
      <c r="O940" s="75">
        <v>-7167288.5300000003</v>
      </c>
      <c r="P940" s="75">
        <v>-8736767.6999999993</v>
      </c>
      <c r="Q940" s="75">
        <v>-889371.87</v>
      </c>
      <c r="R940" s="75">
        <v>-2458851.04</v>
      </c>
      <c r="S940" s="75">
        <v>-4028330.21</v>
      </c>
      <c r="T940" s="75">
        <v>-5597809.3799999999</v>
      </c>
      <c r="U940" s="75"/>
      <c r="V940" s="75">
        <f t="shared" si="945"/>
        <v>-4813069.7766666664</v>
      </c>
      <c r="W940" s="81"/>
      <c r="X940" s="80"/>
      <c r="Y940" s="92">
        <f t="shared" si="1007"/>
        <v>0</v>
      </c>
      <c r="Z940" s="319">
        <f t="shared" si="1007"/>
        <v>-5597809.3799999999</v>
      </c>
      <c r="AA940" s="319">
        <f t="shared" si="1007"/>
        <v>0</v>
      </c>
      <c r="AB940" s="320">
        <f t="shared" si="968"/>
        <v>0</v>
      </c>
      <c r="AC940" s="309">
        <f t="shared" si="969"/>
        <v>0</v>
      </c>
      <c r="AD940" s="319">
        <f t="shared" si="1005"/>
        <v>0</v>
      </c>
      <c r="AE940" s="326">
        <f t="shared" si="986"/>
        <v>0</v>
      </c>
      <c r="AF940" s="320">
        <f t="shared" si="987"/>
        <v>0</v>
      </c>
      <c r="AG940" s="173">
        <f t="shared" si="946"/>
        <v>0</v>
      </c>
      <c r="AH940" s="309">
        <f t="shared" si="970"/>
        <v>0</v>
      </c>
      <c r="AI940" s="318">
        <f t="shared" si="1006"/>
        <v>0</v>
      </c>
      <c r="AJ940" s="319">
        <f t="shared" si="1006"/>
        <v>-4813069.7766666664</v>
      </c>
      <c r="AK940" s="319">
        <f t="shared" si="1006"/>
        <v>0</v>
      </c>
      <c r="AL940" s="320">
        <f t="shared" si="971"/>
        <v>0</v>
      </c>
      <c r="AM940" s="309">
        <f t="shared" si="972"/>
        <v>0</v>
      </c>
      <c r="AN940" s="319">
        <f t="shared" si="988"/>
        <v>0</v>
      </c>
      <c r="AO940" s="319">
        <f t="shared" si="989"/>
        <v>0</v>
      </c>
      <c r="AP940" s="319">
        <f t="shared" si="974"/>
        <v>0</v>
      </c>
      <c r="AQ940" s="173">
        <f t="shared" si="948"/>
        <v>0</v>
      </c>
      <c r="AR940" s="309">
        <f t="shared" si="973"/>
        <v>0</v>
      </c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 s="7"/>
      <c r="BH940" s="7"/>
      <c r="BI940" s="7"/>
      <c r="BJ940" s="7"/>
      <c r="BK940" s="7"/>
      <c r="BL940" s="7"/>
      <c r="BN940" s="74"/>
    </row>
    <row r="941" spans="1:66" s="16" customFormat="1" ht="12" customHeight="1" x14ac:dyDescent="0.25">
      <c r="A941" s="122">
        <v>23701133</v>
      </c>
      <c r="B941" s="87" t="str">
        <f t="shared" si="963"/>
        <v>23701133</v>
      </c>
      <c r="C941" s="74" t="s">
        <v>557</v>
      </c>
      <c r="D941" s="89" t="s">
        <v>1277</v>
      </c>
      <c r="E941" s="89"/>
      <c r="F941" s="74"/>
      <c r="G941" s="89"/>
      <c r="H941" s="75">
        <v>-6644610.7000000002</v>
      </c>
      <c r="I941" s="75">
        <v>-640444.03</v>
      </c>
      <c r="J941" s="75">
        <v>-1841277.36</v>
      </c>
      <c r="K941" s="75">
        <v>-3042110.69</v>
      </c>
      <c r="L941" s="75">
        <v>-4242944.0199999996</v>
      </c>
      <c r="M941" s="75">
        <v>-5443777.3499999996</v>
      </c>
      <c r="N941" s="75">
        <v>-6644610.6799999997</v>
      </c>
      <c r="O941" s="75">
        <v>-640444.01</v>
      </c>
      <c r="P941" s="75">
        <v>-1841277.34</v>
      </c>
      <c r="Q941" s="75">
        <v>-3042110.67</v>
      </c>
      <c r="R941" s="75">
        <v>-4242944</v>
      </c>
      <c r="S941" s="75">
        <v>-5443777.3300000001</v>
      </c>
      <c r="T941" s="75">
        <v>-6644610.6600000001</v>
      </c>
      <c r="U941" s="75"/>
      <c r="V941" s="75">
        <f t="shared" si="945"/>
        <v>-3642527.3466666662</v>
      </c>
      <c r="W941" s="81"/>
      <c r="X941" s="80"/>
      <c r="Y941" s="92">
        <f t="shared" si="1007"/>
        <v>0</v>
      </c>
      <c r="Z941" s="319">
        <f t="shared" si="1007"/>
        <v>-6644610.6600000001</v>
      </c>
      <c r="AA941" s="319">
        <f t="shared" si="1007"/>
        <v>0</v>
      </c>
      <c r="AB941" s="320">
        <f t="shared" si="968"/>
        <v>0</v>
      </c>
      <c r="AC941" s="309">
        <f t="shared" si="969"/>
        <v>0</v>
      </c>
      <c r="AD941" s="319">
        <f t="shared" si="1005"/>
        <v>0</v>
      </c>
      <c r="AE941" s="326">
        <f t="shared" si="986"/>
        <v>0</v>
      </c>
      <c r="AF941" s="320">
        <f t="shared" si="987"/>
        <v>0</v>
      </c>
      <c r="AG941" s="173">
        <f t="shared" ref="AG941:AG1001" si="1008">SUM(AD941:AF941)</f>
        <v>0</v>
      </c>
      <c r="AH941" s="309">
        <f t="shared" si="970"/>
        <v>0</v>
      </c>
      <c r="AI941" s="318">
        <f t="shared" si="1006"/>
        <v>0</v>
      </c>
      <c r="AJ941" s="319">
        <f t="shared" si="1006"/>
        <v>-3642527.3466666662</v>
      </c>
      <c r="AK941" s="319">
        <f t="shared" si="1006"/>
        <v>0</v>
      </c>
      <c r="AL941" s="320">
        <f t="shared" si="971"/>
        <v>0</v>
      </c>
      <c r="AM941" s="309">
        <f t="shared" si="972"/>
        <v>0</v>
      </c>
      <c r="AN941" s="319">
        <f t="shared" si="988"/>
        <v>0</v>
      </c>
      <c r="AO941" s="319">
        <f t="shared" si="989"/>
        <v>0</v>
      </c>
      <c r="AP941" s="319">
        <f t="shared" si="974"/>
        <v>0</v>
      </c>
      <c r="AQ941" s="173">
        <f t="shared" si="948"/>
        <v>0</v>
      </c>
      <c r="AR941" s="309">
        <f t="shared" si="973"/>
        <v>0</v>
      </c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 s="7"/>
      <c r="BH941" s="7"/>
      <c r="BI941" s="7"/>
      <c r="BJ941" s="7"/>
      <c r="BK941" s="7"/>
      <c r="BL941" s="7"/>
      <c r="BN941" s="74"/>
    </row>
    <row r="942" spans="1:66" s="16" customFormat="1" ht="12" customHeight="1" x14ac:dyDescent="0.25">
      <c r="A942" s="122">
        <v>23701143</v>
      </c>
      <c r="B942" s="87" t="str">
        <f t="shared" si="963"/>
        <v>23701143</v>
      </c>
      <c r="C942" s="74" t="s">
        <v>967</v>
      </c>
      <c r="D942" s="89" t="s">
        <v>1277</v>
      </c>
      <c r="E942" s="89"/>
      <c r="F942" s="74"/>
      <c r="G942" s="89"/>
      <c r="H942" s="75">
        <v>-3617716.66</v>
      </c>
      <c r="I942" s="75">
        <v>-5027216.66</v>
      </c>
      <c r="J942" s="75">
        <v>-6436716.6600000001</v>
      </c>
      <c r="K942" s="75">
        <v>-7846216.6600000001</v>
      </c>
      <c r="L942" s="75">
        <v>-798716.66</v>
      </c>
      <c r="M942" s="75">
        <v>-2208216.66</v>
      </c>
      <c r="N942" s="75">
        <v>-3617716.66</v>
      </c>
      <c r="O942" s="75">
        <v>-5027216.66</v>
      </c>
      <c r="P942" s="75">
        <v>-6436716.6600000001</v>
      </c>
      <c r="Q942" s="75">
        <v>-7846216.6600000001</v>
      </c>
      <c r="R942" s="75">
        <v>-798716.66</v>
      </c>
      <c r="S942" s="75">
        <v>-2208216.66</v>
      </c>
      <c r="T942" s="75">
        <v>-3617716.66</v>
      </c>
      <c r="U942" s="75"/>
      <c r="V942" s="75">
        <f t="shared" si="945"/>
        <v>-4322466.6599999992</v>
      </c>
      <c r="W942" s="81"/>
      <c r="X942" s="80"/>
      <c r="Y942" s="92">
        <f t="shared" si="1007"/>
        <v>0</v>
      </c>
      <c r="Z942" s="319">
        <f t="shared" si="1007"/>
        <v>-3617716.66</v>
      </c>
      <c r="AA942" s="319">
        <f t="shared" si="1007"/>
        <v>0</v>
      </c>
      <c r="AB942" s="320">
        <f t="shared" si="968"/>
        <v>0</v>
      </c>
      <c r="AC942" s="309">
        <f t="shared" si="969"/>
        <v>0</v>
      </c>
      <c r="AD942" s="319">
        <f t="shared" si="1005"/>
        <v>0</v>
      </c>
      <c r="AE942" s="326">
        <f t="shared" si="986"/>
        <v>0</v>
      </c>
      <c r="AF942" s="320">
        <f t="shared" si="987"/>
        <v>0</v>
      </c>
      <c r="AG942" s="173">
        <f t="shared" si="1008"/>
        <v>0</v>
      </c>
      <c r="AH942" s="309">
        <f t="shared" si="970"/>
        <v>0</v>
      </c>
      <c r="AI942" s="318">
        <f t="shared" si="1006"/>
        <v>0</v>
      </c>
      <c r="AJ942" s="319">
        <f t="shared" si="1006"/>
        <v>-4322466.6599999992</v>
      </c>
      <c r="AK942" s="319">
        <f t="shared" si="1006"/>
        <v>0</v>
      </c>
      <c r="AL942" s="320">
        <f t="shared" si="971"/>
        <v>0</v>
      </c>
      <c r="AM942" s="309">
        <f t="shared" si="972"/>
        <v>0</v>
      </c>
      <c r="AN942" s="319">
        <f t="shared" si="988"/>
        <v>0</v>
      </c>
      <c r="AO942" s="319">
        <f t="shared" si="989"/>
        <v>0</v>
      </c>
      <c r="AP942" s="319">
        <f t="shared" si="974"/>
        <v>0</v>
      </c>
      <c r="AQ942" s="173">
        <f t="shared" si="948"/>
        <v>0</v>
      </c>
      <c r="AR942" s="309">
        <f t="shared" si="973"/>
        <v>0</v>
      </c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 s="7"/>
      <c r="BH942" s="7"/>
      <c r="BI942" s="7"/>
      <c r="BJ942" s="7"/>
      <c r="BK942" s="7"/>
      <c r="BL942" s="7"/>
      <c r="BN942" s="74"/>
    </row>
    <row r="943" spans="1:66" s="16" customFormat="1" ht="12" customHeight="1" x14ac:dyDescent="0.25">
      <c r="A943" s="122">
        <v>23701153</v>
      </c>
      <c r="B943" s="87" t="str">
        <f t="shared" si="963"/>
        <v>23701153</v>
      </c>
      <c r="C943" s="74" t="s">
        <v>606</v>
      </c>
      <c r="D943" s="89" t="s">
        <v>1277</v>
      </c>
      <c r="E943" s="89"/>
      <c r="F943" s="74"/>
      <c r="G943" s="89"/>
      <c r="H943" s="75">
        <v>-1416416.67</v>
      </c>
      <c r="I943" s="75">
        <v>-2340166.67</v>
      </c>
      <c r="J943" s="75">
        <v>-3263916.67</v>
      </c>
      <c r="K943" s="75">
        <v>-4187666.67</v>
      </c>
      <c r="L943" s="75">
        <v>-5111416.67</v>
      </c>
      <c r="M943" s="75">
        <v>-492666.67</v>
      </c>
      <c r="N943" s="75">
        <v>-1416416.67</v>
      </c>
      <c r="O943" s="75">
        <v>-2340166.67</v>
      </c>
      <c r="P943" s="75">
        <v>-3263916.67</v>
      </c>
      <c r="Q943" s="75">
        <v>-4187666.67</v>
      </c>
      <c r="R943" s="75">
        <v>-5111416.67</v>
      </c>
      <c r="S943" s="75">
        <v>-492666.67</v>
      </c>
      <c r="T943" s="75">
        <v>-1416416.67</v>
      </c>
      <c r="U943" s="75"/>
      <c r="V943" s="75">
        <f t="shared" si="945"/>
        <v>-2802041.6700000004</v>
      </c>
      <c r="W943" s="81"/>
      <c r="X943" s="80"/>
      <c r="Y943" s="92">
        <f t="shared" si="1007"/>
        <v>0</v>
      </c>
      <c r="Z943" s="319">
        <f t="shared" si="1007"/>
        <v>-1416416.67</v>
      </c>
      <c r="AA943" s="319">
        <f t="shared" si="1007"/>
        <v>0</v>
      </c>
      <c r="AB943" s="320">
        <f t="shared" si="968"/>
        <v>0</v>
      </c>
      <c r="AC943" s="309">
        <f t="shared" si="969"/>
        <v>0</v>
      </c>
      <c r="AD943" s="319">
        <f t="shared" si="1005"/>
        <v>0</v>
      </c>
      <c r="AE943" s="326">
        <f t="shared" si="986"/>
        <v>0</v>
      </c>
      <c r="AF943" s="320">
        <f t="shared" si="987"/>
        <v>0</v>
      </c>
      <c r="AG943" s="173">
        <f t="shared" si="1008"/>
        <v>0</v>
      </c>
      <c r="AH943" s="309">
        <f t="shared" si="970"/>
        <v>0</v>
      </c>
      <c r="AI943" s="318">
        <f t="shared" si="1006"/>
        <v>0</v>
      </c>
      <c r="AJ943" s="319">
        <f t="shared" si="1006"/>
        <v>-2802041.6700000004</v>
      </c>
      <c r="AK943" s="319">
        <f t="shared" si="1006"/>
        <v>0</v>
      </c>
      <c r="AL943" s="320">
        <f t="shared" si="971"/>
        <v>0</v>
      </c>
      <c r="AM943" s="309">
        <f t="shared" si="972"/>
        <v>0</v>
      </c>
      <c r="AN943" s="319">
        <f t="shared" si="988"/>
        <v>0</v>
      </c>
      <c r="AO943" s="319">
        <f t="shared" si="989"/>
        <v>0</v>
      </c>
      <c r="AP943" s="319">
        <f t="shared" si="974"/>
        <v>0</v>
      </c>
      <c r="AQ943" s="173">
        <f t="shared" si="948"/>
        <v>0</v>
      </c>
      <c r="AR943" s="309">
        <f t="shared" si="973"/>
        <v>0</v>
      </c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 s="7"/>
      <c r="BH943" s="7"/>
      <c r="BI943" s="7"/>
      <c r="BJ943" s="7"/>
      <c r="BK943" s="7"/>
      <c r="BL943" s="7"/>
      <c r="BN943" s="74"/>
    </row>
    <row r="944" spans="1:66" s="16" customFormat="1" ht="12" customHeight="1" x14ac:dyDescent="0.25">
      <c r="A944" s="122">
        <v>23701163</v>
      </c>
      <c r="B944" s="87" t="str">
        <f t="shared" si="963"/>
        <v>23701163</v>
      </c>
      <c r="C944" s="74" t="s">
        <v>607</v>
      </c>
      <c r="D944" s="89" t="s">
        <v>1277</v>
      </c>
      <c r="E944" s="89"/>
      <c r="F944" s="74"/>
      <c r="G944" s="89"/>
      <c r="H944" s="75">
        <v>-270250</v>
      </c>
      <c r="I944" s="75">
        <v>-446500</v>
      </c>
      <c r="J944" s="75">
        <v>-622750</v>
      </c>
      <c r="K944" s="75">
        <v>-799000</v>
      </c>
      <c r="L944" s="75">
        <v>-975250</v>
      </c>
      <c r="M944" s="75">
        <v>-94000</v>
      </c>
      <c r="N944" s="75">
        <v>-270250</v>
      </c>
      <c r="O944" s="75">
        <v>-446500</v>
      </c>
      <c r="P944" s="75">
        <v>-622750</v>
      </c>
      <c r="Q944" s="75">
        <v>-799000</v>
      </c>
      <c r="R944" s="75">
        <v>-975250</v>
      </c>
      <c r="S944" s="75">
        <v>-94000</v>
      </c>
      <c r="T944" s="75">
        <v>-270250</v>
      </c>
      <c r="U944" s="75"/>
      <c r="V944" s="75">
        <f t="shared" si="945"/>
        <v>-534625</v>
      </c>
      <c r="W944" s="81"/>
      <c r="X944" s="80"/>
      <c r="Y944" s="92">
        <f t="shared" si="1007"/>
        <v>0</v>
      </c>
      <c r="Z944" s="319">
        <f t="shared" si="1007"/>
        <v>-270250</v>
      </c>
      <c r="AA944" s="319">
        <f t="shared" si="1007"/>
        <v>0</v>
      </c>
      <c r="AB944" s="320">
        <f t="shared" si="968"/>
        <v>0</v>
      </c>
      <c r="AC944" s="309">
        <f t="shared" si="969"/>
        <v>0</v>
      </c>
      <c r="AD944" s="319">
        <f t="shared" si="1005"/>
        <v>0</v>
      </c>
      <c r="AE944" s="326">
        <f t="shared" si="986"/>
        <v>0</v>
      </c>
      <c r="AF944" s="320">
        <f t="shared" si="987"/>
        <v>0</v>
      </c>
      <c r="AG944" s="173">
        <f t="shared" si="1008"/>
        <v>0</v>
      </c>
      <c r="AH944" s="309">
        <f t="shared" si="970"/>
        <v>0</v>
      </c>
      <c r="AI944" s="318">
        <f t="shared" ref="AI944:AK964" si="1009">IF($D944=AI$5,$V944,0)</f>
        <v>0</v>
      </c>
      <c r="AJ944" s="319">
        <f t="shared" si="1009"/>
        <v>-534625</v>
      </c>
      <c r="AK944" s="319">
        <f t="shared" si="1009"/>
        <v>0</v>
      </c>
      <c r="AL944" s="320">
        <f t="shared" si="971"/>
        <v>0</v>
      </c>
      <c r="AM944" s="309">
        <f t="shared" si="972"/>
        <v>0</v>
      </c>
      <c r="AN944" s="319">
        <f t="shared" si="988"/>
        <v>0</v>
      </c>
      <c r="AO944" s="319">
        <f t="shared" si="989"/>
        <v>0</v>
      </c>
      <c r="AP944" s="319">
        <f t="shared" si="974"/>
        <v>0</v>
      </c>
      <c r="AQ944" s="173">
        <f t="shared" si="948"/>
        <v>0</v>
      </c>
      <c r="AR944" s="309">
        <f t="shared" si="973"/>
        <v>0</v>
      </c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 s="7"/>
      <c r="BH944" s="7"/>
      <c r="BI944" s="7"/>
      <c r="BJ944" s="7"/>
      <c r="BK944" s="7"/>
      <c r="BL944" s="7"/>
      <c r="BN944" s="74"/>
    </row>
    <row r="945" spans="1:66" s="16" customFormat="1" ht="12" customHeight="1" x14ac:dyDescent="0.25">
      <c r="A945" s="122">
        <v>23701173</v>
      </c>
      <c r="B945" s="87" t="str">
        <f t="shared" si="963"/>
        <v>23701173</v>
      </c>
      <c r="C945" s="74" t="s">
        <v>723</v>
      </c>
      <c r="D945" s="89" t="s">
        <v>1277</v>
      </c>
      <c r="E945" s="89"/>
      <c r="F945" s="74"/>
      <c r="G945" s="89"/>
      <c r="H945" s="75">
        <v>-219653.9</v>
      </c>
      <c r="I945" s="75">
        <v>-243315.89</v>
      </c>
      <c r="J945" s="75">
        <v>-266140.5</v>
      </c>
      <c r="K945" s="75">
        <v>-286200.65000000002</v>
      </c>
      <c r="L945" s="75">
        <v>-305402.46000000002</v>
      </c>
      <c r="M945" s="75">
        <v>-324338.96000000002</v>
      </c>
      <c r="N945" s="75">
        <v>-342120.87</v>
      </c>
      <c r="O945" s="75">
        <v>-144923.76999999999</v>
      </c>
      <c r="P945" s="75">
        <v>-312598.37</v>
      </c>
      <c r="Q945" s="75">
        <v>-474018.75</v>
      </c>
      <c r="R945" s="75">
        <v>-629276.34</v>
      </c>
      <c r="S945" s="75">
        <v>-779241.59</v>
      </c>
      <c r="T945" s="75">
        <v>-924197.12</v>
      </c>
      <c r="U945" s="75"/>
      <c r="V945" s="75">
        <f t="shared" ref="V945:V1006" si="1010">(H945+T945+SUM(I945:S945)*2)/24</f>
        <v>-389958.63833333337</v>
      </c>
      <c r="W945" s="81"/>
      <c r="X945" s="80"/>
      <c r="Y945" s="92">
        <f t="shared" si="1007"/>
        <v>0</v>
      </c>
      <c r="Z945" s="319">
        <f t="shared" si="1007"/>
        <v>-924197.12</v>
      </c>
      <c r="AA945" s="319">
        <f t="shared" si="1007"/>
        <v>0</v>
      </c>
      <c r="AB945" s="320">
        <f t="shared" si="968"/>
        <v>0</v>
      </c>
      <c r="AC945" s="309">
        <f t="shared" si="969"/>
        <v>0</v>
      </c>
      <c r="AD945" s="319">
        <f t="shared" si="1005"/>
        <v>0</v>
      </c>
      <c r="AE945" s="326">
        <f t="shared" si="986"/>
        <v>0</v>
      </c>
      <c r="AF945" s="320">
        <f t="shared" si="987"/>
        <v>0</v>
      </c>
      <c r="AG945" s="173">
        <f t="shared" si="1008"/>
        <v>0</v>
      </c>
      <c r="AH945" s="309">
        <f t="shared" si="970"/>
        <v>0</v>
      </c>
      <c r="AI945" s="318">
        <f t="shared" si="1009"/>
        <v>0</v>
      </c>
      <c r="AJ945" s="319">
        <f t="shared" si="1009"/>
        <v>-389958.63833333337</v>
      </c>
      <c r="AK945" s="319">
        <f t="shared" si="1009"/>
        <v>0</v>
      </c>
      <c r="AL945" s="320">
        <f t="shared" si="971"/>
        <v>0</v>
      </c>
      <c r="AM945" s="309">
        <f t="shared" si="972"/>
        <v>0</v>
      </c>
      <c r="AN945" s="319">
        <f t="shared" si="988"/>
        <v>0</v>
      </c>
      <c r="AO945" s="319">
        <f t="shared" si="989"/>
        <v>0</v>
      </c>
      <c r="AP945" s="319">
        <f t="shared" si="974"/>
        <v>0</v>
      </c>
      <c r="AQ945" s="173">
        <f t="shared" si="948"/>
        <v>0</v>
      </c>
      <c r="AR945" s="309">
        <f t="shared" si="973"/>
        <v>0</v>
      </c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 s="7"/>
      <c r="BH945" s="7"/>
      <c r="BI945" s="7"/>
      <c r="BJ945" s="7"/>
      <c r="BK945" s="7"/>
      <c r="BL945" s="7"/>
      <c r="BN945" s="74"/>
    </row>
    <row r="946" spans="1:66" s="16" customFormat="1" ht="12" customHeight="1" x14ac:dyDescent="0.25">
      <c r="A946" s="122">
        <v>23701183</v>
      </c>
      <c r="B946" s="87" t="str">
        <f t="shared" si="963"/>
        <v>23701183</v>
      </c>
      <c r="C946" s="74" t="s">
        <v>737</v>
      </c>
      <c r="D946" s="89" t="s">
        <v>1277</v>
      </c>
      <c r="E946" s="89"/>
      <c r="F946" s="74"/>
      <c r="G946" s="89"/>
      <c r="H946" s="75">
        <v>-1814979.83</v>
      </c>
      <c r="I946" s="75">
        <v>-2264974.83</v>
      </c>
      <c r="J946" s="75">
        <v>-2714969.83</v>
      </c>
      <c r="K946" s="75">
        <v>-464994.83</v>
      </c>
      <c r="L946" s="75">
        <v>-914989.83</v>
      </c>
      <c r="M946" s="75">
        <v>-1364984.83</v>
      </c>
      <c r="N946" s="75">
        <v>-1814979.83</v>
      </c>
      <c r="O946" s="75">
        <v>-2264974.83</v>
      </c>
      <c r="P946" s="75">
        <v>-2714969.83</v>
      </c>
      <c r="Q946" s="75">
        <v>-464994.83</v>
      </c>
      <c r="R946" s="75">
        <v>-914989.83</v>
      </c>
      <c r="S946" s="75">
        <v>-1364984.83</v>
      </c>
      <c r="T946" s="75">
        <v>-1814979.83</v>
      </c>
      <c r="U946" s="75"/>
      <c r="V946" s="75">
        <f t="shared" si="1010"/>
        <v>-1589982.33</v>
      </c>
      <c r="W946" s="81"/>
      <c r="X946" s="80"/>
      <c r="Y946" s="92">
        <f t="shared" si="1007"/>
        <v>0</v>
      </c>
      <c r="Z946" s="319">
        <f t="shared" si="1007"/>
        <v>-1814979.83</v>
      </c>
      <c r="AA946" s="319">
        <f t="shared" si="1007"/>
        <v>0</v>
      </c>
      <c r="AB946" s="320">
        <f t="shared" si="968"/>
        <v>0</v>
      </c>
      <c r="AC946" s="309">
        <f t="shared" si="969"/>
        <v>0</v>
      </c>
      <c r="AD946" s="319">
        <f t="shared" si="1005"/>
        <v>0</v>
      </c>
      <c r="AE946" s="326">
        <f t="shared" si="986"/>
        <v>0</v>
      </c>
      <c r="AF946" s="320">
        <f t="shared" si="987"/>
        <v>0</v>
      </c>
      <c r="AG946" s="173">
        <f t="shared" si="1008"/>
        <v>0</v>
      </c>
      <c r="AH946" s="309">
        <f t="shared" si="970"/>
        <v>0</v>
      </c>
      <c r="AI946" s="318">
        <f t="shared" si="1009"/>
        <v>0</v>
      </c>
      <c r="AJ946" s="319">
        <f t="shared" si="1009"/>
        <v>-1589982.33</v>
      </c>
      <c r="AK946" s="319">
        <f t="shared" si="1009"/>
        <v>0</v>
      </c>
      <c r="AL946" s="320">
        <f t="shared" si="971"/>
        <v>0</v>
      </c>
      <c r="AM946" s="309">
        <f t="shared" si="972"/>
        <v>0</v>
      </c>
      <c r="AN946" s="319">
        <f t="shared" si="988"/>
        <v>0</v>
      </c>
      <c r="AO946" s="319">
        <f t="shared" si="989"/>
        <v>0</v>
      </c>
      <c r="AP946" s="319">
        <f t="shared" si="974"/>
        <v>0</v>
      </c>
      <c r="AQ946" s="173">
        <f t="shared" si="948"/>
        <v>0</v>
      </c>
      <c r="AR946" s="309">
        <f t="shared" si="973"/>
        <v>0</v>
      </c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 s="7"/>
      <c r="BH946" s="7"/>
      <c r="BI946" s="7"/>
      <c r="BJ946" s="7"/>
      <c r="BK946" s="7"/>
      <c r="BL946" s="7"/>
      <c r="BN946" s="74"/>
    </row>
    <row r="947" spans="1:66" s="16" customFormat="1" ht="12" customHeight="1" x14ac:dyDescent="0.25">
      <c r="A947" s="122">
        <v>23701193</v>
      </c>
      <c r="B947" s="87" t="str">
        <f t="shared" si="963"/>
        <v>23701193</v>
      </c>
      <c r="C947" s="74" t="s">
        <v>739</v>
      </c>
      <c r="D947" s="89" t="s">
        <v>1277</v>
      </c>
      <c r="E947" s="89"/>
      <c r="F947" s="74"/>
      <c r="G947" s="89"/>
      <c r="H947" s="75">
        <v>-314600</v>
      </c>
      <c r="I947" s="75">
        <v>-392600</v>
      </c>
      <c r="J947" s="75">
        <v>-470600</v>
      </c>
      <c r="K947" s="75">
        <v>-80600</v>
      </c>
      <c r="L947" s="75">
        <v>-158600</v>
      </c>
      <c r="M947" s="75">
        <v>-236600</v>
      </c>
      <c r="N947" s="75">
        <v>-314600</v>
      </c>
      <c r="O947" s="75">
        <v>-392600</v>
      </c>
      <c r="P947" s="75">
        <v>-470600</v>
      </c>
      <c r="Q947" s="75">
        <v>-80600</v>
      </c>
      <c r="R947" s="75">
        <v>-158600</v>
      </c>
      <c r="S947" s="75">
        <v>-236600</v>
      </c>
      <c r="T947" s="75">
        <v>-314600</v>
      </c>
      <c r="U947" s="75"/>
      <c r="V947" s="75">
        <f t="shared" si="1010"/>
        <v>-275600</v>
      </c>
      <c r="W947" s="81"/>
      <c r="X947" s="80"/>
      <c r="Y947" s="92">
        <f t="shared" si="1007"/>
        <v>0</v>
      </c>
      <c r="Z947" s="319">
        <f t="shared" si="1007"/>
        <v>-314600</v>
      </c>
      <c r="AA947" s="319">
        <f t="shared" si="1007"/>
        <v>0</v>
      </c>
      <c r="AB947" s="320">
        <f t="shared" si="968"/>
        <v>0</v>
      </c>
      <c r="AC947" s="309">
        <f t="shared" si="969"/>
        <v>0</v>
      </c>
      <c r="AD947" s="319">
        <f t="shared" si="1005"/>
        <v>0</v>
      </c>
      <c r="AE947" s="326">
        <f t="shared" si="986"/>
        <v>0</v>
      </c>
      <c r="AF947" s="320">
        <f t="shared" si="987"/>
        <v>0</v>
      </c>
      <c r="AG947" s="173">
        <f t="shared" si="1008"/>
        <v>0</v>
      </c>
      <c r="AH947" s="309">
        <f t="shared" si="970"/>
        <v>0</v>
      </c>
      <c r="AI947" s="318">
        <f t="shared" si="1009"/>
        <v>0</v>
      </c>
      <c r="AJ947" s="319">
        <f t="shared" si="1009"/>
        <v>-275600</v>
      </c>
      <c r="AK947" s="319">
        <f t="shared" si="1009"/>
        <v>0</v>
      </c>
      <c r="AL947" s="320">
        <f t="shared" si="971"/>
        <v>0</v>
      </c>
      <c r="AM947" s="309">
        <f t="shared" si="972"/>
        <v>0</v>
      </c>
      <c r="AN947" s="319">
        <f t="shared" si="988"/>
        <v>0</v>
      </c>
      <c r="AO947" s="319">
        <f t="shared" si="989"/>
        <v>0</v>
      </c>
      <c r="AP947" s="319">
        <f t="shared" si="974"/>
        <v>0</v>
      </c>
      <c r="AQ947" s="173">
        <f t="shared" si="948"/>
        <v>0</v>
      </c>
      <c r="AR947" s="309">
        <f t="shared" si="973"/>
        <v>0</v>
      </c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 s="7"/>
      <c r="BH947" s="7"/>
      <c r="BI947" s="7"/>
      <c r="BJ947" s="7"/>
      <c r="BK947" s="7"/>
      <c r="BL947" s="7"/>
      <c r="BN947" s="74"/>
    </row>
    <row r="948" spans="1:66" s="16" customFormat="1" ht="12" customHeight="1" x14ac:dyDescent="0.25">
      <c r="A948" s="128">
        <v>23701203</v>
      </c>
      <c r="B948" s="145" t="str">
        <f t="shared" si="963"/>
        <v>23701203</v>
      </c>
      <c r="C948" s="94" t="s">
        <v>848</v>
      </c>
      <c r="D948" s="89" t="s">
        <v>1277</v>
      </c>
      <c r="E948" s="89"/>
      <c r="F948" s="94"/>
      <c r="G948" s="89"/>
      <c r="H948" s="75">
        <v>-2081319.64</v>
      </c>
      <c r="I948" s="75">
        <v>-3604236.31</v>
      </c>
      <c r="J948" s="75">
        <v>-5127152.9800000004</v>
      </c>
      <c r="K948" s="75">
        <v>-6650069.6500000004</v>
      </c>
      <c r="L948" s="75">
        <v>-8172986.3200000003</v>
      </c>
      <c r="M948" s="75">
        <v>-558253.99</v>
      </c>
      <c r="N948" s="75">
        <v>-2081170.66</v>
      </c>
      <c r="O948" s="75">
        <v>-3604087.33</v>
      </c>
      <c r="P948" s="75">
        <v>-5127004</v>
      </c>
      <c r="Q948" s="75">
        <v>-6649920.6699999999</v>
      </c>
      <c r="R948" s="75">
        <v>-8172837.3399999999</v>
      </c>
      <c r="S948" s="75">
        <v>-558254.01</v>
      </c>
      <c r="T948" s="75">
        <v>-2081170.68</v>
      </c>
      <c r="U948" s="75"/>
      <c r="V948" s="75">
        <f t="shared" si="1010"/>
        <v>-4365601.5349999992</v>
      </c>
      <c r="W948" s="81"/>
      <c r="X948" s="80"/>
      <c r="Y948" s="92">
        <f t="shared" si="1007"/>
        <v>0</v>
      </c>
      <c r="Z948" s="319">
        <f t="shared" si="1007"/>
        <v>-2081170.68</v>
      </c>
      <c r="AA948" s="319">
        <f t="shared" si="1007"/>
        <v>0</v>
      </c>
      <c r="AB948" s="320">
        <f t="shared" si="968"/>
        <v>0</v>
      </c>
      <c r="AC948" s="309">
        <f t="shared" si="969"/>
        <v>0</v>
      </c>
      <c r="AD948" s="319">
        <f t="shared" si="1005"/>
        <v>0</v>
      </c>
      <c r="AE948" s="326">
        <f t="shared" si="986"/>
        <v>0</v>
      </c>
      <c r="AF948" s="320">
        <f t="shared" si="987"/>
        <v>0</v>
      </c>
      <c r="AG948" s="173">
        <f t="shared" si="1008"/>
        <v>0</v>
      </c>
      <c r="AH948" s="309">
        <f t="shared" si="970"/>
        <v>0</v>
      </c>
      <c r="AI948" s="318">
        <f t="shared" si="1009"/>
        <v>0</v>
      </c>
      <c r="AJ948" s="319">
        <f t="shared" si="1009"/>
        <v>-4365601.5349999992</v>
      </c>
      <c r="AK948" s="319">
        <f t="shared" si="1009"/>
        <v>0</v>
      </c>
      <c r="AL948" s="320">
        <f t="shared" si="971"/>
        <v>0</v>
      </c>
      <c r="AM948" s="309">
        <f t="shared" si="972"/>
        <v>0</v>
      </c>
      <c r="AN948" s="319">
        <f t="shared" si="988"/>
        <v>0</v>
      </c>
      <c r="AO948" s="319">
        <f t="shared" si="989"/>
        <v>0</v>
      </c>
      <c r="AP948" s="319">
        <f t="shared" si="974"/>
        <v>0</v>
      </c>
      <c r="AQ948" s="173">
        <f t="shared" si="948"/>
        <v>0</v>
      </c>
      <c r="AR948" s="309">
        <f t="shared" si="973"/>
        <v>0</v>
      </c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 s="7"/>
      <c r="BH948" s="7"/>
      <c r="BI948" s="7"/>
      <c r="BJ948" s="7"/>
      <c r="BK948" s="7"/>
      <c r="BL948" s="7"/>
      <c r="BN948" s="74"/>
    </row>
    <row r="949" spans="1:66" s="16" customFormat="1" ht="12" customHeight="1" x14ac:dyDescent="0.25">
      <c r="A949" s="189">
        <v>23701223</v>
      </c>
      <c r="B949" s="197" t="str">
        <f t="shared" si="963"/>
        <v>23701223</v>
      </c>
      <c r="C949" s="205" t="s">
        <v>1194</v>
      </c>
      <c r="D949" s="179" t="s">
        <v>1277</v>
      </c>
      <c r="E949" s="179"/>
      <c r="F949" s="185">
        <v>43678</v>
      </c>
      <c r="G949" s="179"/>
      <c r="H949" s="181">
        <v>-4346875</v>
      </c>
      <c r="I949" s="181">
        <v>-5565625</v>
      </c>
      <c r="J949" s="181">
        <v>-6784375</v>
      </c>
      <c r="K949" s="181">
        <v>-690625</v>
      </c>
      <c r="L949" s="181">
        <v>-1909375</v>
      </c>
      <c r="M949" s="181">
        <v>-3128125</v>
      </c>
      <c r="N949" s="181">
        <v>-4346875</v>
      </c>
      <c r="O949" s="181">
        <v>-5565625</v>
      </c>
      <c r="P949" s="181">
        <v>-6784375</v>
      </c>
      <c r="Q949" s="181">
        <v>-690625</v>
      </c>
      <c r="R949" s="181">
        <v>-1909375</v>
      </c>
      <c r="S949" s="181">
        <v>-3128125</v>
      </c>
      <c r="T949" s="181">
        <v>-4346875</v>
      </c>
      <c r="U949" s="181"/>
      <c r="V949" s="181">
        <f t="shared" si="1010"/>
        <v>-3737500</v>
      </c>
      <c r="W949" s="204"/>
      <c r="X949" s="226"/>
      <c r="Y949" s="409">
        <f t="shared" ref="Y949:AA969" si="1011">IF($D949=Y$5,$T949,0)</f>
        <v>0</v>
      </c>
      <c r="Z949" s="410">
        <f t="shared" si="1011"/>
        <v>-4346875</v>
      </c>
      <c r="AA949" s="410">
        <f t="shared" si="1011"/>
        <v>0</v>
      </c>
      <c r="AB949" s="411">
        <f t="shared" si="968"/>
        <v>0</v>
      </c>
      <c r="AC949" s="412">
        <f t="shared" si="969"/>
        <v>0</v>
      </c>
      <c r="AD949" s="410">
        <f t="shared" si="1005"/>
        <v>0</v>
      </c>
      <c r="AE949" s="413">
        <f t="shared" si="986"/>
        <v>0</v>
      </c>
      <c r="AF949" s="411">
        <f t="shared" si="987"/>
        <v>0</v>
      </c>
      <c r="AG949" s="414">
        <f t="shared" si="1008"/>
        <v>0</v>
      </c>
      <c r="AH949" s="412">
        <f t="shared" si="970"/>
        <v>0</v>
      </c>
      <c r="AI949" s="415">
        <f t="shared" si="1009"/>
        <v>0</v>
      </c>
      <c r="AJ949" s="410">
        <f t="shared" si="1009"/>
        <v>-3737500</v>
      </c>
      <c r="AK949" s="410">
        <f t="shared" si="1009"/>
        <v>0</v>
      </c>
      <c r="AL949" s="411">
        <f t="shared" si="971"/>
        <v>0</v>
      </c>
      <c r="AM949" s="412">
        <f t="shared" si="972"/>
        <v>0</v>
      </c>
      <c r="AN949" s="410">
        <f t="shared" si="988"/>
        <v>0</v>
      </c>
      <c r="AO949" s="410">
        <f t="shared" si="989"/>
        <v>0</v>
      </c>
      <c r="AP949" s="410">
        <f t="shared" si="974"/>
        <v>0</v>
      </c>
      <c r="AQ949" s="414">
        <f t="shared" ref="AQ949" si="1012">SUM(AN949:AP949)</f>
        <v>0</v>
      </c>
      <c r="AR949" s="412">
        <f t="shared" si="973"/>
        <v>0</v>
      </c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 s="7"/>
      <c r="BH949" s="7"/>
      <c r="BI949" s="7"/>
      <c r="BJ949" s="7"/>
      <c r="BK949" s="7"/>
      <c r="BL949" s="7"/>
      <c r="BN949" s="74"/>
    </row>
    <row r="950" spans="1:66" s="16" customFormat="1" ht="12" customHeight="1" x14ac:dyDescent="0.25">
      <c r="A950" s="122">
        <v>24100043</v>
      </c>
      <c r="B950" s="87" t="str">
        <f t="shared" si="963"/>
        <v>24100043</v>
      </c>
      <c r="C950" s="74" t="s">
        <v>420</v>
      </c>
      <c r="D950" s="89" t="s">
        <v>1277</v>
      </c>
      <c r="E950" s="89"/>
      <c r="F950" s="74"/>
      <c r="G950" s="89"/>
      <c r="H950" s="75">
        <v>-384736.04</v>
      </c>
      <c r="I950" s="75">
        <v>0</v>
      </c>
      <c r="J950" s="75">
        <v>0</v>
      </c>
      <c r="K950" s="75">
        <v>0</v>
      </c>
      <c r="L950" s="75">
        <v>0</v>
      </c>
      <c r="M950" s="75">
        <v>-282057.92</v>
      </c>
      <c r="N950" s="75">
        <v>0</v>
      </c>
      <c r="O950" s="75">
        <v>0</v>
      </c>
      <c r="P950" s="75">
        <v>0</v>
      </c>
      <c r="Q950" s="75">
        <v>0</v>
      </c>
      <c r="R950" s="75">
        <v>0</v>
      </c>
      <c r="S950" s="75">
        <v>0</v>
      </c>
      <c r="T950" s="75">
        <v>-394195.26</v>
      </c>
      <c r="U950" s="75"/>
      <c r="V950" s="75">
        <f t="shared" si="1010"/>
        <v>-55960.297500000008</v>
      </c>
      <c r="W950" s="81"/>
      <c r="X950" s="80"/>
      <c r="Y950" s="92">
        <f t="shared" si="1011"/>
        <v>0</v>
      </c>
      <c r="Z950" s="319">
        <f t="shared" si="1011"/>
        <v>-394195.26</v>
      </c>
      <c r="AA950" s="319">
        <f t="shared" si="1011"/>
        <v>0</v>
      </c>
      <c r="AB950" s="320">
        <f t="shared" si="968"/>
        <v>0</v>
      </c>
      <c r="AC950" s="309">
        <f t="shared" si="969"/>
        <v>0</v>
      </c>
      <c r="AD950" s="319">
        <f t="shared" si="1005"/>
        <v>0</v>
      </c>
      <c r="AE950" s="326">
        <f t="shared" si="986"/>
        <v>0</v>
      </c>
      <c r="AF950" s="320">
        <f t="shared" si="987"/>
        <v>0</v>
      </c>
      <c r="AG950" s="173">
        <f t="shared" si="1008"/>
        <v>0</v>
      </c>
      <c r="AH950" s="309">
        <f t="shared" si="970"/>
        <v>0</v>
      </c>
      <c r="AI950" s="318">
        <f t="shared" si="1009"/>
        <v>0</v>
      </c>
      <c r="AJ950" s="319">
        <f t="shared" si="1009"/>
        <v>-55960.297500000008</v>
      </c>
      <c r="AK950" s="319">
        <f t="shared" si="1009"/>
        <v>0</v>
      </c>
      <c r="AL950" s="320">
        <f t="shared" si="971"/>
        <v>0</v>
      </c>
      <c r="AM950" s="309">
        <f t="shared" si="972"/>
        <v>0</v>
      </c>
      <c r="AN950" s="319">
        <f t="shared" si="988"/>
        <v>0</v>
      </c>
      <c r="AO950" s="319">
        <f t="shared" si="989"/>
        <v>0</v>
      </c>
      <c r="AP950" s="319">
        <f t="shared" si="974"/>
        <v>0</v>
      </c>
      <c r="AQ950" s="173">
        <f t="shared" si="948"/>
        <v>0</v>
      </c>
      <c r="AR950" s="309">
        <f t="shared" si="973"/>
        <v>0</v>
      </c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 s="7"/>
      <c r="BH950" s="7"/>
      <c r="BI950" s="7"/>
      <c r="BJ950" s="7"/>
      <c r="BK950" s="7"/>
      <c r="BL950" s="7"/>
      <c r="BN950" s="74"/>
    </row>
    <row r="951" spans="1:66" s="16" customFormat="1" ht="12" customHeight="1" x14ac:dyDescent="0.25">
      <c r="A951" s="122">
        <v>24100063</v>
      </c>
      <c r="B951" s="87" t="str">
        <f t="shared" si="963"/>
        <v>24100063</v>
      </c>
      <c r="C951" s="74" t="s">
        <v>421</v>
      </c>
      <c r="D951" s="89" t="s">
        <v>1277</v>
      </c>
      <c r="E951" s="89"/>
      <c r="F951" s="74"/>
      <c r="G951" s="89"/>
      <c r="H951" s="75">
        <v>4841.68</v>
      </c>
      <c r="I951" s="75">
        <v>4092.6</v>
      </c>
      <c r="J951" s="75">
        <v>7560.86</v>
      </c>
      <c r="K951" s="75">
        <v>-183.29</v>
      </c>
      <c r="L951" s="75">
        <v>-492.74</v>
      </c>
      <c r="M951" s="75">
        <v>0.01</v>
      </c>
      <c r="N951" s="75">
        <v>9906.67</v>
      </c>
      <c r="O951" s="75">
        <v>-478.45</v>
      </c>
      <c r="P951" s="75">
        <v>0.01</v>
      </c>
      <c r="Q951" s="75">
        <v>0.01</v>
      </c>
      <c r="R951" s="75">
        <v>0.02</v>
      </c>
      <c r="S951" s="75">
        <v>0</v>
      </c>
      <c r="T951" s="75">
        <v>-858.07</v>
      </c>
      <c r="U951" s="75"/>
      <c r="V951" s="75">
        <f t="shared" si="1010"/>
        <v>1866.4587499999998</v>
      </c>
      <c r="W951" s="81"/>
      <c r="X951" s="80"/>
      <c r="Y951" s="92">
        <f t="shared" si="1011"/>
        <v>0</v>
      </c>
      <c r="Z951" s="319">
        <f t="shared" si="1011"/>
        <v>-858.07</v>
      </c>
      <c r="AA951" s="319">
        <f t="shared" si="1011"/>
        <v>0</v>
      </c>
      <c r="AB951" s="320">
        <f t="shared" si="968"/>
        <v>0</v>
      </c>
      <c r="AC951" s="309">
        <f t="shared" si="969"/>
        <v>0</v>
      </c>
      <c r="AD951" s="319">
        <f t="shared" si="1005"/>
        <v>0</v>
      </c>
      <c r="AE951" s="326">
        <f t="shared" si="986"/>
        <v>0</v>
      </c>
      <c r="AF951" s="320">
        <f t="shared" si="987"/>
        <v>0</v>
      </c>
      <c r="AG951" s="173">
        <f t="shared" si="1008"/>
        <v>0</v>
      </c>
      <c r="AH951" s="309">
        <f t="shared" si="970"/>
        <v>0</v>
      </c>
      <c r="AI951" s="318">
        <f t="shared" si="1009"/>
        <v>0</v>
      </c>
      <c r="AJ951" s="319">
        <f t="shared" si="1009"/>
        <v>1866.4587499999998</v>
      </c>
      <c r="AK951" s="319">
        <f t="shared" si="1009"/>
        <v>0</v>
      </c>
      <c r="AL951" s="320">
        <f t="shared" si="971"/>
        <v>0</v>
      </c>
      <c r="AM951" s="309">
        <f t="shared" si="972"/>
        <v>0</v>
      </c>
      <c r="AN951" s="319">
        <f t="shared" si="988"/>
        <v>0</v>
      </c>
      <c r="AO951" s="319">
        <f t="shared" si="989"/>
        <v>0</v>
      </c>
      <c r="AP951" s="319">
        <f t="shared" si="974"/>
        <v>0</v>
      </c>
      <c r="AQ951" s="173">
        <f t="shared" si="948"/>
        <v>0</v>
      </c>
      <c r="AR951" s="309">
        <f t="shared" si="973"/>
        <v>0</v>
      </c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 s="7"/>
      <c r="BH951" s="7"/>
      <c r="BI951" s="7"/>
      <c r="BJ951" s="7"/>
      <c r="BK951" s="7"/>
      <c r="BL951" s="7"/>
      <c r="BN951" s="74"/>
    </row>
    <row r="952" spans="1:66" s="16" customFormat="1" ht="12" customHeight="1" x14ac:dyDescent="0.25">
      <c r="A952" s="189">
        <v>24100131</v>
      </c>
      <c r="B952" s="197" t="str">
        <f t="shared" ref="B952" si="1013">TEXT(A952,"##")</f>
        <v>24100131</v>
      </c>
      <c r="C952" s="205" t="s">
        <v>1286</v>
      </c>
      <c r="D952" s="179" t="s">
        <v>1277</v>
      </c>
      <c r="E952" s="179"/>
      <c r="F952" s="185">
        <v>44044</v>
      </c>
      <c r="G952" s="179"/>
      <c r="H952" s="181"/>
      <c r="I952" s="181"/>
      <c r="J952" s="181">
        <v>-20.53</v>
      </c>
      <c r="K952" s="181">
        <v>-33.229999999999997</v>
      </c>
      <c r="L952" s="181">
        <v>-21.36</v>
      </c>
      <c r="M952" s="181">
        <v>-44.05</v>
      </c>
      <c r="N952" s="181">
        <v>-66.739999999999995</v>
      </c>
      <c r="O952" s="181">
        <v>-89.34</v>
      </c>
      <c r="P952" s="181">
        <v>-45.2</v>
      </c>
      <c r="Q952" s="181">
        <v>-72.900000000000006</v>
      </c>
      <c r="R952" s="181">
        <v>-24.35</v>
      </c>
      <c r="S952" s="181">
        <v>-48.56</v>
      </c>
      <c r="T952" s="181">
        <v>-72.86</v>
      </c>
      <c r="U952" s="181"/>
      <c r="V952" s="181">
        <f t="shared" ref="V952" si="1014">(H952+T952+SUM(I952:S952)*2)/24</f>
        <v>-41.89083333333334</v>
      </c>
      <c r="W952" s="204"/>
      <c r="X952" s="226"/>
      <c r="Y952" s="409">
        <f t="shared" si="1011"/>
        <v>0</v>
      </c>
      <c r="Z952" s="410">
        <f t="shared" si="1011"/>
        <v>-72.86</v>
      </c>
      <c r="AA952" s="410">
        <f t="shared" si="1011"/>
        <v>0</v>
      </c>
      <c r="AB952" s="411">
        <f t="shared" si="968"/>
        <v>0</v>
      </c>
      <c r="AC952" s="412">
        <f t="shared" si="969"/>
        <v>0</v>
      </c>
      <c r="AD952" s="410">
        <f t="shared" si="1005"/>
        <v>0</v>
      </c>
      <c r="AE952" s="413">
        <f t="shared" si="986"/>
        <v>0</v>
      </c>
      <c r="AF952" s="411">
        <f t="shared" si="987"/>
        <v>0</v>
      </c>
      <c r="AG952" s="414">
        <f t="shared" si="1008"/>
        <v>0</v>
      </c>
      <c r="AH952" s="412">
        <f t="shared" si="970"/>
        <v>0</v>
      </c>
      <c r="AI952" s="415">
        <f t="shared" si="1009"/>
        <v>0</v>
      </c>
      <c r="AJ952" s="410">
        <f t="shared" si="1009"/>
        <v>-41.89083333333334</v>
      </c>
      <c r="AK952" s="410">
        <f t="shared" si="1009"/>
        <v>0</v>
      </c>
      <c r="AL952" s="411">
        <f t="shared" si="971"/>
        <v>0</v>
      </c>
      <c r="AM952" s="412">
        <f t="shared" si="972"/>
        <v>0</v>
      </c>
      <c r="AN952" s="410">
        <f t="shared" si="988"/>
        <v>0</v>
      </c>
      <c r="AO952" s="410">
        <f t="shared" si="989"/>
        <v>0</v>
      </c>
      <c r="AP952" s="410">
        <f t="shared" si="974"/>
        <v>0</v>
      </c>
      <c r="AQ952" s="414">
        <f t="shared" ref="AQ952" si="1015">SUM(AN952:AP952)</f>
        <v>0</v>
      </c>
      <c r="AR952" s="412">
        <f t="shared" si="973"/>
        <v>0</v>
      </c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 s="7"/>
      <c r="BH952" s="7"/>
      <c r="BI952" s="7"/>
      <c r="BJ952" s="7"/>
      <c r="BK952" s="7"/>
      <c r="BL952" s="7"/>
      <c r="BN952" s="74"/>
    </row>
    <row r="953" spans="1:66" s="16" customFormat="1" ht="12" customHeight="1" x14ac:dyDescent="0.25">
      <c r="A953" s="122">
        <v>24100143</v>
      </c>
      <c r="B953" s="87" t="str">
        <f t="shared" si="963"/>
        <v>24100143</v>
      </c>
      <c r="C953" s="74" t="s">
        <v>166</v>
      </c>
      <c r="D953" s="89" t="s">
        <v>1277</v>
      </c>
      <c r="E953" s="89"/>
      <c r="F953" s="74"/>
      <c r="G953" s="89"/>
      <c r="H953" s="75">
        <v>-662840.18999999994</v>
      </c>
      <c r="I953" s="75">
        <v>0</v>
      </c>
      <c r="J953" s="75">
        <v>0</v>
      </c>
      <c r="K953" s="75">
        <v>0</v>
      </c>
      <c r="L953" s="75">
        <v>0</v>
      </c>
      <c r="M953" s="75">
        <v>-679879.29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0</v>
      </c>
      <c r="T953" s="75">
        <v>-740454.19</v>
      </c>
      <c r="U953" s="75"/>
      <c r="V953" s="75">
        <f t="shared" si="1010"/>
        <v>-115127.20666666667</v>
      </c>
      <c r="W953" s="81"/>
      <c r="X953" s="80"/>
      <c r="Y953" s="92">
        <f t="shared" si="1011"/>
        <v>0</v>
      </c>
      <c r="Z953" s="319">
        <f t="shared" si="1011"/>
        <v>-740454.19</v>
      </c>
      <c r="AA953" s="319">
        <f t="shared" si="1011"/>
        <v>0</v>
      </c>
      <c r="AB953" s="320">
        <f t="shared" si="968"/>
        <v>0</v>
      </c>
      <c r="AC953" s="309">
        <f t="shared" si="969"/>
        <v>0</v>
      </c>
      <c r="AD953" s="319">
        <f t="shared" si="1005"/>
        <v>0</v>
      </c>
      <c r="AE953" s="326">
        <f t="shared" si="986"/>
        <v>0</v>
      </c>
      <c r="AF953" s="320">
        <f t="shared" si="987"/>
        <v>0</v>
      </c>
      <c r="AG953" s="173">
        <f t="shared" si="1008"/>
        <v>0</v>
      </c>
      <c r="AH953" s="309">
        <f t="shared" si="970"/>
        <v>0</v>
      </c>
      <c r="AI953" s="318">
        <f t="shared" si="1009"/>
        <v>0</v>
      </c>
      <c r="AJ953" s="319">
        <f t="shared" si="1009"/>
        <v>-115127.20666666667</v>
      </c>
      <c r="AK953" s="319">
        <f t="shared" si="1009"/>
        <v>0</v>
      </c>
      <c r="AL953" s="320">
        <f t="shared" si="971"/>
        <v>0</v>
      </c>
      <c r="AM953" s="309">
        <f t="shared" si="972"/>
        <v>0</v>
      </c>
      <c r="AN953" s="319">
        <f t="shared" si="988"/>
        <v>0</v>
      </c>
      <c r="AO953" s="319">
        <f t="shared" si="989"/>
        <v>0</v>
      </c>
      <c r="AP953" s="319">
        <f t="shared" si="974"/>
        <v>0</v>
      </c>
      <c r="AQ953" s="173">
        <f t="shared" si="948"/>
        <v>0</v>
      </c>
      <c r="AR953" s="309">
        <f t="shared" si="973"/>
        <v>0</v>
      </c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 s="7"/>
      <c r="BH953" s="7"/>
      <c r="BI953" s="7"/>
      <c r="BJ953" s="7"/>
      <c r="BK953" s="7"/>
      <c r="BL953" s="7"/>
      <c r="BN953" s="74"/>
    </row>
    <row r="954" spans="1:66" s="16" customFormat="1" ht="12" customHeight="1" x14ac:dyDescent="0.25">
      <c r="A954" s="122">
        <v>24100173</v>
      </c>
      <c r="B954" s="87" t="str">
        <f t="shared" si="963"/>
        <v>24100173</v>
      </c>
      <c r="C954" s="74" t="s">
        <v>421</v>
      </c>
      <c r="D954" s="89" t="s">
        <v>1277</v>
      </c>
      <c r="E954" s="89"/>
      <c r="F954" s="74"/>
      <c r="G954" s="89"/>
      <c r="H954" s="75">
        <v>-34682.839999999997</v>
      </c>
      <c r="I954" s="75">
        <v>-5037.7700000000004</v>
      </c>
      <c r="J954" s="75">
        <v>-2520.2600000000002</v>
      </c>
      <c r="K954" s="75">
        <v>-243793.45</v>
      </c>
      <c r="L954" s="75">
        <v>213020.12</v>
      </c>
      <c r="M954" s="75">
        <v>-9906.6200000000008</v>
      </c>
      <c r="N954" s="75">
        <v>-22991.599999999999</v>
      </c>
      <c r="O954" s="75">
        <v>-4644.21</v>
      </c>
      <c r="P954" s="75">
        <v>-17037.919999999998</v>
      </c>
      <c r="Q954" s="75">
        <v>2081.1999999999998</v>
      </c>
      <c r="R954" s="75">
        <v>-4046.32</v>
      </c>
      <c r="S954" s="75">
        <v>-6671.71</v>
      </c>
      <c r="T954" s="75">
        <v>-7762.08</v>
      </c>
      <c r="U954" s="75"/>
      <c r="V954" s="75">
        <f t="shared" si="1010"/>
        <v>-10230.91666666667</v>
      </c>
      <c r="W954" s="81"/>
      <c r="X954" s="80"/>
      <c r="Y954" s="92">
        <f t="shared" si="1011"/>
        <v>0</v>
      </c>
      <c r="Z954" s="319">
        <f t="shared" si="1011"/>
        <v>-7762.08</v>
      </c>
      <c r="AA954" s="319">
        <f t="shared" si="1011"/>
        <v>0</v>
      </c>
      <c r="AB954" s="320">
        <f t="shared" si="968"/>
        <v>0</v>
      </c>
      <c r="AC954" s="309">
        <f t="shared" si="969"/>
        <v>0</v>
      </c>
      <c r="AD954" s="319">
        <f t="shared" si="1005"/>
        <v>0</v>
      </c>
      <c r="AE954" s="326">
        <f t="shared" si="986"/>
        <v>0</v>
      </c>
      <c r="AF954" s="320">
        <f t="shared" si="987"/>
        <v>0</v>
      </c>
      <c r="AG954" s="173">
        <f t="shared" si="1008"/>
        <v>0</v>
      </c>
      <c r="AH954" s="309">
        <f t="shared" si="970"/>
        <v>0</v>
      </c>
      <c r="AI954" s="318">
        <f t="shared" si="1009"/>
        <v>0</v>
      </c>
      <c r="AJ954" s="319">
        <f t="shared" si="1009"/>
        <v>-10230.91666666667</v>
      </c>
      <c r="AK954" s="319">
        <f t="shared" si="1009"/>
        <v>0</v>
      </c>
      <c r="AL954" s="320">
        <f t="shared" si="971"/>
        <v>0</v>
      </c>
      <c r="AM954" s="309">
        <f t="shared" si="972"/>
        <v>0</v>
      </c>
      <c r="AN954" s="319">
        <f t="shared" si="988"/>
        <v>0</v>
      </c>
      <c r="AO954" s="319">
        <f t="shared" si="989"/>
        <v>0</v>
      </c>
      <c r="AP954" s="319">
        <f t="shared" si="974"/>
        <v>0</v>
      </c>
      <c r="AQ954" s="173">
        <f t="shared" si="948"/>
        <v>0</v>
      </c>
      <c r="AR954" s="309">
        <f t="shared" si="973"/>
        <v>0</v>
      </c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 s="7"/>
      <c r="BH954" s="7"/>
      <c r="BI954" s="7"/>
      <c r="BJ954" s="7"/>
      <c r="BK954" s="7"/>
      <c r="BL954" s="7"/>
      <c r="BN954" s="74"/>
    </row>
    <row r="955" spans="1:66" s="16" customFormat="1" ht="12" customHeight="1" x14ac:dyDescent="0.25">
      <c r="A955" s="189">
        <v>24100183</v>
      </c>
      <c r="B955" s="184" t="str">
        <f t="shared" ref="B955" si="1016">TEXT(A955,"##")</f>
        <v>24100183</v>
      </c>
      <c r="C955" s="178" t="s">
        <v>1429</v>
      </c>
      <c r="D955" s="179" t="s">
        <v>1277</v>
      </c>
      <c r="E955" s="179"/>
      <c r="F955" s="185">
        <v>44348</v>
      </c>
      <c r="G955" s="179"/>
      <c r="H955" s="181"/>
      <c r="I955" s="181"/>
      <c r="J955" s="181"/>
      <c r="K955" s="181"/>
      <c r="L955" s="181"/>
      <c r="M955" s="181"/>
      <c r="N955" s="181"/>
      <c r="O955" s="181"/>
      <c r="P955" s="181"/>
      <c r="Q955" s="181"/>
      <c r="R955" s="181"/>
      <c r="S955" s="181"/>
      <c r="T955" s="181">
        <v>-386.34</v>
      </c>
      <c r="U955" s="181"/>
      <c r="V955" s="181">
        <f t="shared" ref="V955" si="1017">(H955+T955+SUM(I955:S955)*2)/24</f>
        <v>-16.0975</v>
      </c>
      <c r="W955" s="204"/>
      <c r="X955" s="226"/>
      <c r="Y955" s="409">
        <f t="shared" si="1011"/>
        <v>0</v>
      </c>
      <c r="Z955" s="410">
        <f t="shared" si="1011"/>
        <v>-386.34</v>
      </c>
      <c r="AA955" s="410">
        <f t="shared" si="1011"/>
        <v>0</v>
      </c>
      <c r="AB955" s="411">
        <f t="shared" ref="AB955" si="1018">T955-SUM(Y955:AA955)</f>
        <v>0</v>
      </c>
      <c r="AC955" s="412">
        <f t="shared" ref="AC955" si="1019">T955-SUM(Y955:AA955)-AB955</f>
        <v>0</v>
      </c>
      <c r="AD955" s="410">
        <f t="shared" si="1005"/>
        <v>0</v>
      </c>
      <c r="AE955" s="413">
        <f t="shared" si="986"/>
        <v>0</v>
      </c>
      <c r="AF955" s="411">
        <f t="shared" si="987"/>
        <v>0</v>
      </c>
      <c r="AG955" s="414">
        <f t="shared" ref="AG955" si="1020">SUM(AD955:AF955)</f>
        <v>0</v>
      </c>
      <c r="AH955" s="412">
        <f t="shared" ref="AH955" si="1021">AG955-AB955</f>
        <v>0</v>
      </c>
      <c r="AI955" s="415">
        <f t="shared" si="1009"/>
        <v>0</v>
      </c>
      <c r="AJ955" s="410">
        <f t="shared" si="1009"/>
        <v>-16.0975</v>
      </c>
      <c r="AK955" s="410">
        <f t="shared" si="1009"/>
        <v>0</v>
      </c>
      <c r="AL955" s="411">
        <f t="shared" ref="AL955" si="1022">V955-SUM(AI955:AK955)</f>
        <v>0</v>
      </c>
      <c r="AM955" s="412">
        <f t="shared" ref="AM955" si="1023">V955-SUM(AI955:AK955)-AL955</f>
        <v>0</v>
      </c>
      <c r="AN955" s="410">
        <f t="shared" si="988"/>
        <v>0</v>
      </c>
      <c r="AO955" s="410">
        <f t="shared" si="989"/>
        <v>0</v>
      </c>
      <c r="AP955" s="410">
        <f t="shared" si="974"/>
        <v>0</v>
      </c>
      <c r="AQ955" s="414">
        <f t="shared" ref="AQ955" si="1024">SUM(AN955:AP955)</f>
        <v>0</v>
      </c>
      <c r="AR955" s="412">
        <f t="shared" ref="AR955" si="1025">AQ955-AL955</f>
        <v>0</v>
      </c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 s="7"/>
      <c r="BH955" s="7"/>
      <c r="BI955" s="7"/>
      <c r="BJ955" s="7"/>
      <c r="BK955" s="7"/>
      <c r="BL955" s="7"/>
      <c r="BN955" s="74"/>
    </row>
    <row r="956" spans="1:66" s="16" customFormat="1" ht="12" customHeight="1" x14ac:dyDescent="0.25">
      <c r="A956" s="122">
        <v>24100212</v>
      </c>
      <c r="B956" s="87" t="str">
        <f t="shared" si="963"/>
        <v>24100212</v>
      </c>
      <c r="C956" s="74" t="s">
        <v>273</v>
      </c>
      <c r="D956" s="89" t="s">
        <v>1277</v>
      </c>
      <c r="E956" s="89"/>
      <c r="F956" s="74"/>
      <c r="G956" s="89"/>
      <c r="H956" s="75">
        <v>-905010.59</v>
      </c>
      <c r="I956" s="75">
        <v>-898942.56</v>
      </c>
      <c r="J956" s="75">
        <v>-1180804.79</v>
      </c>
      <c r="K956" s="75">
        <v>-1088630.24</v>
      </c>
      <c r="L956" s="75">
        <v>-1233195.29</v>
      </c>
      <c r="M956" s="75">
        <v>-1833915.47</v>
      </c>
      <c r="N956" s="75">
        <v>-1514099.16</v>
      </c>
      <c r="O956" s="75">
        <v>-1197585.6499999999</v>
      </c>
      <c r="P956" s="75">
        <v>-1347388.64</v>
      </c>
      <c r="Q956" s="75">
        <v>-1304189.5</v>
      </c>
      <c r="R956" s="75">
        <v>-1108285.2</v>
      </c>
      <c r="S956" s="75">
        <v>-630571.68000000005</v>
      </c>
      <c r="T956" s="75">
        <v>-463406.58</v>
      </c>
      <c r="U956" s="75"/>
      <c r="V956" s="75">
        <f t="shared" si="1010"/>
        <v>-1168484.7304166667</v>
      </c>
      <c r="W956" s="81"/>
      <c r="X956" s="80"/>
      <c r="Y956" s="92">
        <f t="shared" si="1011"/>
        <v>0</v>
      </c>
      <c r="Z956" s="319">
        <f t="shared" si="1011"/>
        <v>-463406.58</v>
      </c>
      <c r="AA956" s="319">
        <f t="shared" si="1011"/>
        <v>0</v>
      </c>
      <c r="AB956" s="320">
        <f t="shared" si="968"/>
        <v>0</v>
      </c>
      <c r="AC956" s="309">
        <f t="shared" si="969"/>
        <v>0</v>
      </c>
      <c r="AD956" s="319">
        <f t="shared" si="1005"/>
        <v>0</v>
      </c>
      <c r="AE956" s="326">
        <f t="shared" si="986"/>
        <v>0</v>
      </c>
      <c r="AF956" s="320">
        <f t="shared" si="987"/>
        <v>0</v>
      </c>
      <c r="AG956" s="173">
        <f t="shared" si="1008"/>
        <v>0</v>
      </c>
      <c r="AH956" s="309">
        <f t="shared" si="970"/>
        <v>0</v>
      </c>
      <c r="AI956" s="318">
        <f t="shared" si="1009"/>
        <v>0</v>
      </c>
      <c r="AJ956" s="319">
        <f t="shared" si="1009"/>
        <v>-1168484.7304166667</v>
      </c>
      <c r="AK956" s="319">
        <f t="shared" si="1009"/>
        <v>0</v>
      </c>
      <c r="AL956" s="320">
        <f t="shared" si="971"/>
        <v>0</v>
      </c>
      <c r="AM956" s="309">
        <f t="shared" si="972"/>
        <v>0</v>
      </c>
      <c r="AN956" s="319">
        <f t="shared" si="988"/>
        <v>0</v>
      </c>
      <c r="AO956" s="319">
        <f t="shared" si="989"/>
        <v>0</v>
      </c>
      <c r="AP956" s="319">
        <f t="shared" si="974"/>
        <v>0</v>
      </c>
      <c r="AQ956" s="173">
        <f t="shared" si="948"/>
        <v>0</v>
      </c>
      <c r="AR956" s="309">
        <f t="shared" si="973"/>
        <v>0</v>
      </c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 s="7"/>
      <c r="BH956" s="7"/>
      <c r="BI956" s="7"/>
      <c r="BJ956" s="7"/>
      <c r="BK956" s="7"/>
      <c r="BL956" s="7"/>
      <c r="BN956" s="74"/>
    </row>
    <row r="957" spans="1:66" s="16" customFormat="1" ht="12" customHeight="1" x14ac:dyDescent="0.25">
      <c r="A957" s="122">
        <v>24200011</v>
      </c>
      <c r="B957" s="87" t="str">
        <f t="shared" si="963"/>
        <v>24200011</v>
      </c>
      <c r="C957" s="74" t="s">
        <v>625</v>
      </c>
      <c r="D957" s="89" t="s">
        <v>1277</v>
      </c>
      <c r="E957" s="89"/>
      <c r="F957" s="74"/>
      <c r="G957" s="89"/>
      <c r="H957" s="75">
        <v>-44999.55</v>
      </c>
      <c r="I957" s="75">
        <v>-44999.55</v>
      </c>
      <c r="J957" s="75">
        <v>-40749.550000000003</v>
      </c>
      <c r="K957" s="75">
        <v>-38199.550000000003</v>
      </c>
      <c r="L957" s="75">
        <v>-57687.75</v>
      </c>
      <c r="M957" s="75">
        <v>-43971.06</v>
      </c>
      <c r="N957" s="75">
        <v>-43971.06</v>
      </c>
      <c r="O957" s="75">
        <v>-43971.06</v>
      </c>
      <c r="P957" s="75">
        <v>-49650.68</v>
      </c>
      <c r="Q957" s="75">
        <v>-49650.68</v>
      </c>
      <c r="R957" s="75">
        <v>-49650.68</v>
      </c>
      <c r="S957" s="75">
        <v>-49650.68</v>
      </c>
      <c r="T957" s="75">
        <v>-45863.24</v>
      </c>
      <c r="U957" s="75"/>
      <c r="V957" s="75">
        <f t="shared" si="1010"/>
        <v>-46465.307916666665</v>
      </c>
      <c r="W957" s="81"/>
      <c r="X957" s="80"/>
      <c r="Y957" s="92">
        <f t="shared" si="1011"/>
        <v>0</v>
      </c>
      <c r="Z957" s="319">
        <f t="shared" si="1011"/>
        <v>-45863.24</v>
      </c>
      <c r="AA957" s="319">
        <f t="shared" si="1011"/>
        <v>0</v>
      </c>
      <c r="AB957" s="320">
        <f t="shared" si="968"/>
        <v>0</v>
      </c>
      <c r="AC957" s="309">
        <f t="shared" si="969"/>
        <v>0</v>
      </c>
      <c r="AD957" s="319">
        <f t="shared" si="1005"/>
        <v>0</v>
      </c>
      <c r="AE957" s="326">
        <f t="shared" si="986"/>
        <v>0</v>
      </c>
      <c r="AF957" s="320">
        <f t="shared" si="987"/>
        <v>0</v>
      </c>
      <c r="AG957" s="173">
        <f t="shared" si="1008"/>
        <v>0</v>
      </c>
      <c r="AH957" s="309">
        <f t="shared" si="970"/>
        <v>0</v>
      </c>
      <c r="AI957" s="318">
        <f t="shared" si="1009"/>
        <v>0</v>
      </c>
      <c r="AJ957" s="319">
        <f t="shared" si="1009"/>
        <v>-46465.307916666665</v>
      </c>
      <c r="AK957" s="319">
        <f t="shared" si="1009"/>
        <v>0</v>
      </c>
      <c r="AL957" s="320">
        <f t="shared" si="971"/>
        <v>0</v>
      </c>
      <c r="AM957" s="309">
        <f t="shared" si="972"/>
        <v>0</v>
      </c>
      <c r="AN957" s="319">
        <f t="shared" si="988"/>
        <v>0</v>
      </c>
      <c r="AO957" s="319">
        <f t="shared" si="989"/>
        <v>0</v>
      </c>
      <c r="AP957" s="319">
        <f t="shared" si="974"/>
        <v>0</v>
      </c>
      <c r="AQ957" s="173">
        <f t="shared" si="948"/>
        <v>0</v>
      </c>
      <c r="AR957" s="309">
        <f t="shared" si="973"/>
        <v>0</v>
      </c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 s="7"/>
      <c r="BH957" s="7"/>
      <c r="BI957" s="7"/>
      <c r="BJ957" s="7"/>
      <c r="BK957" s="7"/>
      <c r="BL957" s="7"/>
      <c r="BN957" s="74"/>
    </row>
    <row r="958" spans="1:66" s="16" customFormat="1" ht="12" customHeight="1" x14ac:dyDescent="0.25">
      <c r="A958" s="128">
        <v>24200032</v>
      </c>
      <c r="B958" s="145" t="str">
        <f t="shared" si="963"/>
        <v>24200032</v>
      </c>
      <c r="C958" s="74" t="s">
        <v>919</v>
      </c>
      <c r="D958" s="89" t="s">
        <v>158</v>
      </c>
      <c r="E958" s="89"/>
      <c r="F958" s="74"/>
      <c r="G958" s="89"/>
      <c r="H958" s="75">
        <v>-1250000</v>
      </c>
      <c r="I958" s="75">
        <v>-1250000</v>
      </c>
      <c r="J958" s="75">
        <v>-1250000</v>
      </c>
      <c r="K958" s="75">
        <v>-1250000</v>
      </c>
      <c r="L958" s="75">
        <v>-1250000</v>
      </c>
      <c r="M958" s="75">
        <v>-1250000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5"/>
      <c r="V958" s="75">
        <f t="shared" si="1010"/>
        <v>-572916.66666666663</v>
      </c>
      <c r="W958" s="81"/>
      <c r="X958" s="80"/>
      <c r="Y958" s="92">
        <f t="shared" si="1011"/>
        <v>0</v>
      </c>
      <c r="Z958" s="319">
        <f t="shared" si="1011"/>
        <v>0</v>
      </c>
      <c r="AA958" s="319">
        <f t="shared" si="1011"/>
        <v>0</v>
      </c>
      <c r="AB958" s="320">
        <f t="shared" si="968"/>
        <v>0</v>
      </c>
      <c r="AC958" s="309">
        <f t="shared" si="969"/>
        <v>0</v>
      </c>
      <c r="AD958" s="319">
        <f t="shared" si="1005"/>
        <v>0</v>
      </c>
      <c r="AE958" s="326">
        <f t="shared" si="986"/>
        <v>0</v>
      </c>
      <c r="AF958" s="320">
        <f t="shared" si="987"/>
        <v>0</v>
      </c>
      <c r="AG958" s="173">
        <f t="shared" si="1008"/>
        <v>0</v>
      </c>
      <c r="AH958" s="309">
        <f t="shared" si="970"/>
        <v>0</v>
      </c>
      <c r="AI958" s="318">
        <f t="shared" si="1009"/>
        <v>0</v>
      </c>
      <c r="AJ958" s="319">
        <f t="shared" si="1009"/>
        <v>0</v>
      </c>
      <c r="AK958" s="319">
        <f t="shared" si="1009"/>
        <v>0</v>
      </c>
      <c r="AL958" s="320">
        <f t="shared" si="971"/>
        <v>-572916.66666666663</v>
      </c>
      <c r="AM958" s="309">
        <f t="shared" si="972"/>
        <v>0</v>
      </c>
      <c r="AN958" s="319">
        <f t="shared" si="988"/>
        <v>0</v>
      </c>
      <c r="AO958" s="319">
        <f t="shared" si="989"/>
        <v>0</v>
      </c>
      <c r="AP958" s="319">
        <f t="shared" si="974"/>
        <v>-572916.66666666663</v>
      </c>
      <c r="AQ958" s="173">
        <f t="shared" si="948"/>
        <v>-572916.66666666663</v>
      </c>
      <c r="AR958" s="309">
        <f t="shared" si="973"/>
        <v>0</v>
      </c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 s="7"/>
      <c r="BH958" s="7"/>
      <c r="BI958" s="7"/>
      <c r="BJ958" s="7"/>
      <c r="BK958" s="7"/>
      <c r="BL958" s="7"/>
      <c r="BN958" s="74"/>
    </row>
    <row r="959" spans="1:66" s="16" customFormat="1" ht="12" customHeight="1" x14ac:dyDescent="0.25">
      <c r="A959" s="124">
        <v>24200041</v>
      </c>
      <c r="B959" s="143" t="str">
        <f t="shared" si="963"/>
        <v>24200041</v>
      </c>
      <c r="C959" s="74" t="s">
        <v>321</v>
      </c>
      <c r="D959" s="89" t="s">
        <v>158</v>
      </c>
      <c r="E959" s="89"/>
      <c r="F959" s="74"/>
      <c r="G959" s="89"/>
      <c r="H959" s="75">
        <v>-1194500</v>
      </c>
      <c r="I959" s="75">
        <v>-1194500</v>
      </c>
      <c r="J959" s="75">
        <v>-1194500</v>
      </c>
      <c r="K959" s="75">
        <v>-1109500</v>
      </c>
      <c r="L959" s="75">
        <v>-1109500</v>
      </c>
      <c r="M959" s="75">
        <v>-1109500</v>
      </c>
      <c r="N959" s="75">
        <v>-1154500</v>
      </c>
      <c r="O959" s="75">
        <v>-1154500</v>
      </c>
      <c r="P959" s="75">
        <v>-1154500</v>
      </c>
      <c r="Q959" s="75">
        <v>-1114500</v>
      </c>
      <c r="R959" s="75">
        <v>-1114500</v>
      </c>
      <c r="S959" s="75">
        <v>-1114500</v>
      </c>
      <c r="T959" s="75">
        <v>-1082000</v>
      </c>
      <c r="U959" s="75"/>
      <c r="V959" s="75">
        <f t="shared" si="1010"/>
        <v>-1138562.5</v>
      </c>
      <c r="W959" s="81"/>
      <c r="X959" s="80"/>
      <c r="Y959" s="92">
        <f t="shared" si="1011"/>
        <v>0</v>
      </c>
      <c r="Z959" s="319">
        <f t="shared" si="1011"/>
        <v>0</v>
      </c>
      <c r="AA959" s="319">
        <f t="shared" si="1011"/>
        <v>0</v>
      </c>
      <c r="AB959" s="320">
        <f t="shared" si="968"/>
        <v>-1082000</v>
      </c>
      <c r="AC959" s="309">
        <f t="shared" si="969"/>
        <v>0</v>
      </c>
      <c r="AD959" s="319">
        <f t="shared" si="1005"/>
        <v>0</v>
      </c>
      <c r="AE959" s="326">
        <f t="shared" si="986"/>
        <v>0</v>
      </c>
      <c r="AF959" s="320">
        <f t="shared" si="987"/>
        <v>-1082000</v>
      </c>
      <c r="AG959" s="173">
        <f t="shared" si="1008"/>
        <v>-1082000</v>
      </c>
      <c r="AH959" s="309">
        <f t="shared" si="970"/>
        <v>0</v>
      </c>
      <c r="AI959" s="318">
        <f t="shared" si="1009"/>
        <v>0</v>
      </c>
      <c r="AJ959" s="319">
        <f t="shared" si="1009"/>
        <v>0</v>
      </c>
      <c r="AK959" s="319">
        <f t="shared" si="1009"/>
        <v>0</v>
      </c>
      <c r="AL959" s="320">
        <f t="shared" si="971"/>
        <v>-1138562.5</v>
      </c>
      <c r="AM959" s="309">
        <f t="shared" si="972"/>
        <v>0</v>
      </c>
      <c r="AN959" s="319">
        <f t="shared" si="988"/>
        <v>0</v>
      </c>
      <c r="AO959" s="319">
        <f t="shared" si="989"/>
        <v>0</v>
      </c>
      <c r="AP959" s="319">
        <f t="shared" si="974"/>
        <v>-1138562.5</v>
      </c>
      <c r="AQ959" s="173">
        <f t="shared" ref="AQ959:AQ1020" si="1026">SUM(AN959:AP959)</f>
        <v>-1138562.5</v>
      </c>
      <c r="AR959" s="309">
        <f t="shared" si="973"/>
        <v>0</v>
      </c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 s="7"/>
      <c r="BH959" s="7"/>
      <c r="BI959" s="7"/>
      <c r="BJ959" s="7"/>
      <c r="BK959" s="7"/>
      <c r="BL959" s="7"/>
      <c r="BN959" s="74"/>
    </row>
    <row r="960" spans="1:66" s="16" customFormat="1" ht="12" customHeight="1" x14ac:dyDescent="0.25">
      <c r="A960" s="124">
        <v>24200061</v>
      </c>
      <c r="B960" s="143" t="str">
        <f t="shared" si="963"/>
        <v>24200061</v>
      </c>
      <c r="C960" s="74" t="s">
        <v>710</v>
      </c>
      <c r="D960" s="89" t="s">
        <v>1277</v>
      </c>
      <c r="E960" s="89"/>
      <c r="F960" s="74"/>
      <c r="G960" s="89"/>
      <c r="H960" s="75">
        <v>-179833.33</v>
      </c>
      <c r="I960" s="75">
        <v>-224791.67</v>
      </c>
      <c r="J960" s="75">
        <v>-269750</v>
      </c>
      <c r="K960" s="75">
        <v>-314708.33</v>
      </c>
      <c r="L960" s="75">
        <v>-359666.67</v>
      </c>
      <c r="M960" s="75">
        <v>-404625</v>
      </c>
      <c r="N960" s="75">
        <v>-449583.33</v>
      </c>
      <c r="O960" s="75">
        <v>-494541.67</v>
      </c>
      <c r="P960" s="75">
        <v>-539500</v>
      </c>
      <c r="Q960" s="75">
        <v>-584458.32999999996</v>
      </c>
      <c r="R960" s="75">
        <v>-493853.81</v>
      </c>
      <c r="S960" s="75">
        <v>-134875</v>
      </c>
      <c r="T960" s="75">
        <v>-179833.33</v>
      </c>
      <c r="U960" s="75"/>
      <c r="V960" s="75">
        <f t="shared" si="1010"/>
        <v>-370848.9283333334</v>
      </c>
      <c r="W960" s="81"/>
      <c r="X960" s="80"/>
      <c r="Y960" s="92">
        <f t="shared" si="1011"/>
        <v>0</v>
      </c>
      <c r="Z960" s="319">
        <f t="shared" si="1011"/>
        <v>-179833.33</v>
      </c>
      <c r="AA960" s="319">
        <f t="shared" si="1011"/>
        <v>0</v>
      </c>
      <c r="AB960" s="320">
        <f t="shared" si="968"/>
        <v>0</v>
      </c>
      <c r="AC960" s="309">
        <f t="shared" si="969"/>
        <v>0</v>
      </c>
      <c r="AD960" s="319">
        <f t="shared" si="1005"/>
        <v>0</v>
      </c>
      <c r="AE960" s="326">
        <f t="shared" si="986"/>
        <v>0</v>
      </c>
      <c r="AF960" s="320">
        <f t="shared" si="987"/>
        <v>0</v>
      </c>
      <c r="AG960" s="173">
        <f t="shared" si="1008"/>
        <v>0</v>
      </c>
      <c r="AH960" s="309">
        <f t="shared" si="970"/>
        <v>0</v>
      </c>
      <c r="AI960" s="318">
        <f t="shared" si="1009"/>
        <v>0</v>
      </c>
      <c r="AJ960" s="319">
        <f t="shared" si="1009"/>
        <v>-370848.9283333334</v>
      </c>
      <c r="AK960" s="319">
        <f t="shared" si="1009"/>
        <v>0</v>
      </c>
      <c r="AL960" s="320">
        <f t="shared" si="971"/>
        <v>0</v>
      </c>
      <c r="AM960" s="309">
        <f t="shared" si="972"/>
        <v>0</v>
      </c>
      <c r="AN960" s="319">
        <f t="shared" si="988"/>
        <v>0</v>
      </c>
      <c r="AO960" s="319">
        <f t="shared" si="989"/>
        <v>0</v>
      </c>
      <c r="AP960" s="319">
        <f t="shared" si="974"/>
        <v>0</v>
      </c>
      <c r="AQ960" s="173">
        <f t="shared" si="1026"/>
        <v>0</v>
      </c>
      <c r="AR960" s="309">
        <f t="shared" si="973"/>
        <v>0</v>
      </c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 s="7"/>
      <c r="BH960" s="7"/>
      <c r="BI960" s="7"/>
      <c r="BJ960" s="7"/>
      <c r="BK960" s="7"/>
      <c r="BL960" s="7"/>
      <c r="BN960" s="74"/>
    </row>
    <row r="961" spans="1:66" s="16" customFormat="1" ht="12" customHeight="1" x14ac:dyDescent="0.25">
      <c r="A961" s="122">
        <v>24200071</v>
      </c>
      <c r="B961" s="87" t="str">
        <f t="shared" si="963"/>
        <v>24200071</v>
      </c>
      <c r="C961" s="74" t="s">
        <v>819</v>
      </c>
      <c r="D961" s="89" t="s">
        <v>1277</v>
      </c>
      <c r="E961" s="89"/>
      <c r="F961" s="74"/>
      <c r="G961" s="89"/>
      <c r="H961" s="75">
        <v>-379308.13</v>
      </c>
      <c r="I961" s="75">
        <v>-340937.8</v>
      </c>
      <c r="J961" s="75">
        <v>-380093.32</v>
      </c>
      <c r="K961" s="75">
        <v>-392235.28</v>
      </c>
      <c r="L961" s="75">
        <v>-441066.87</v>
      </c>
      <c r="M961" s="75">
        <v>-382114.34</v>
      </c>
      <c r="N961" s="75">
        <v>-387611.87</v>
      </c>
      <c r="O961" s="75">
        <v>-393089.56</v>
      </c>
      <c r="P961" s="75">
        <v>-400111.34</v>
      </c>
      <c r="Q961" s="75">
        <v>-409137.89</v>
      </c>
      <c r="R961" s="75">
        <v>-439959.8</v>
      </c>
      <c r="S961" s="75">
        <v>-442954.16</v>
      </c>
      <c r="T961" s="75">
        <v>-456259.26</v>
      </c>
      <c r="U961" s="75"/>
      <c r="V961" s="75">
        <f t="shared" si="1010"/>
        <v>-402257.99374999997</v>
      </c>
      <c r="W961" s="81"/>
      <c r="X961" s="80"/>
      <c r="Y961" s="92">
        <f t="shared" si="1011"/>
        <v>0</v>
      </c>
      <c r="Z961" s="319">
        <f t="shared" si="1011"/>
        <v>-456259.26</v>
      </c>
      <c r="AA961" s="319">
        <f t="shared" si="1011"/>
        <v>0</v>
      </c>
      <c r="AB961" s="320">
        <f t="shared" si="968"/>
        <v>0</v>
      </c>
      <c r="AC961" s="309">
        <f t="shared" si="969"/>
        <v>0</v>
      </c>
      <c r="AD961" s="319">
        <f t="shared" si="1005"/>
        <v>0</v>
      </c>
      <c r="AE961" s="326">
        <f t="shared" si="986"/>
        <v>0</v>
      </c>
      <c r="AF961" s="320">
        <f t="shared" si="987"/>
        <v>0</v>
      </c>
      <c r="AG961" s="173">
        <f t="shared" si="1008"/>
        <v>0</v>
      </c>
      <c r="AH961" s="309">
        <f t="shared" si="970"/>
        <v>0</v>
      </c>
      <c r="AI961" s="318">
        <f t="shared" si="1009"/>
        <v>0</v>
      </c>
      <c r="AJ961" s="319">
        <f t="shared" si="1009"/>
        <v>-402257.99374999997</v>
      </c>
      <c r="AK961" s="319">
        <f t="shared" si="1009"/>
        <v>0</v>
      </c>
      <c r="AL961" s="320">
        <f t="shared" si="971"/>
        <v>0</v>
      </c>
      <c r="AM961" s="309">
        <f t="shared" si="972"/>
        <v>0</v>
      </c>
      <c r="AN961" s="319">
        <f t="shared" si="988"/>
        <v>0</v>
      </c>
      <c r="AO961" s="319">
        <f t="shared" si="989"/>
        <v>0</v>
      </c>
      <c r="AP961" s="319">
        <f t="shared" si="974"/>
        <v>0</v>
      </c>
      <c r="AQ961" s="173">
        <f t="shared" si="1026"/>
        <v>0</v>
      </c>
      <c r="AR961" s="309">
        <f t="shared" si="973"/>
        <v>0</v>
      </c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 s="7"/>
      <c r="BH961" s="7"/>
      <c r="BI961" s="7"/>
      <c r="BJ961" s="7"/>
      <c r="BK961" s="7"/>
      <c r="BL961" s="7"/>
      <c r="BN961" s="74"/>
    </row>
    <row r="962" spans="1:66" s="16" customFormat="1" ht="12" customHeight="1" x14ac:dyDescent="0.25">
      <c r="A962" s="189">
        <v>24200081</v>
      </c>
      <c r="B962" s="184" t="str">
        <f t="shared" si="963"/>
        <v>24200081</v>
      </c>
      <c r="C962" s="178" t="s">
        <v>1200</v>
      </c>
      <c r="D962" s="179" t="s">
        <v>158</v>
      </c>
      <c r="E962" s="179"/>
      <c r="F962" s="235">
        <v>43739</v>
      </c>
      <c r="G962" s="179"/>
      <c r="H962" s="181">
        <v>-6225.84</v>
      </c>
      <c r="I962" s="181">
        <v>-6225.84</v>
      </c>
      <c r="J962" s="181">
        <v>-6225.84</v>
      </c>
      <c r="K962" s="181">
        <v>-6225.84</v>
      </c>
      <c r="L962" s="181">
        <v>-11232.07</v>
      </c>
      <c r="M962" s="181">
        <v>-11232.07</v>
      </c>
      <c r="N962" s="181">
        <v>-11232.07</v>
      </c>
      <c r="O962" s="181">
        <v>-11232.07</v>
      </c>
      <c r="P962" s="181">
        <v>-12522.89</v>
      </c>
      <c r="Q962" s="181">
        <v>-12522.89</v>
      </c>
      <c r="R962" s="181">
        <v>-12522.89</v>
      </c>
      <c r="S962" s="181">
        <v>-12522.89</v>
      </c>
      <c r="T962" s="181">
        <v>-12522.89</v>
      </c>
      <c r="U962" s="181"/>
      <c r="V962" s="181">
        <f t="shared" si="1010"/>
        <v>-10255.977083333333</v>
      </c>
      <c r="W962" s="204"/>
      <c r="X962" s="226"/>
      <c r="Y962" s="409">
        <f t="shared" si="1011"/>
        <v>0</v>
      </c>
      <c r="Z962" s="410">
        <f t="shared" si="1011"/>
        <v>0</v>
      </c>
      <c r="AA962" s="410">
        <f t="shared" si="1011"/>
        <v>0</v>
      </c>
      <c r="AB962" s="411">
        <f t="shared" si="968"/>
        <v>-12522.89</v>
      </c>
      <c r="AC962" s="412">
        <f t="shared" si="969"/>
        <v>0</v>
      </c>
      <c r="AD962" s="410">
        <f t="shared" si="1005"/>
        <v>0</v>
      </c>
      <c r="AE962" s="413">
        <f t="shared" si="986"/>
        <v>0</v>
      </c>
      <c r="AF962" s="411">
        <f t="shared" si="987"/>
        <v>-12522.89</v>
      </c>
      <c r="AG962" s="414">
        <f t="shared" si="1008"/>
        <v>-12522.89</v>
      </c>
      <c r="AH962" s="412">
        <f t="shared" si="970"/>
        <v>0</v>
      </c>
      <c r="AI962" s="415">
        <f t="shared" si="1009"/>
        <v>0</v>
      </c>
      <c r="AJ962" s="410">
        <f t="shared" si="1009"/>
        <v>0</v>
      </c>
      <c r="AK962" s="410">
        <f t="shared" si="1009"/>
        <v>0</v>
      </c>
      <c r="AL962" s="411">
        <f t="shared" si="971"/>
        <v>-10255.977083333333</v>
      </c>
      <c r="AM962" s="412">
        <f t="shared" si="972"/>
        <v>0</v>
      </c>
      <c r="AN962" s="410">
        <f t="shared" si="988"/>
        <v>0</v>
      </c>
      <c r="AO962" s="410">
        <f t="shared" si="989"/>
        <v>0</v>
      </c>
      <c r="AP962" s="410">
        <f t="shared" si="974"/>
        <v>-10255.977083333333</v>
      </c>
      <c r="AQ962" s="414">
        <f t="shared" ref="AQ962" si="1027">SUM(AN962:AP962)</f>
        <v>-10255.977083333333</v>
      </c>
      <c r="AR962" s="412">
        <f t="shared" si="973"/>
        <v>0</v>
      </c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 s="7"/>
      <c r="BH962" s="7"/>
      <c r="BI962" s="7"/>
      <c r="BJ962" s="7"/>
      <c r="BK962" s="7"/>
      <c r="BL962" s="7"/>
      <c r="BN962" s="74"/>
    </row>
    <row r="963" spans="1:66" s="16" customFormat="1" ht="12" customHeight="1" x14ac:dyDescent="0.25">
      <c r="A963" s="128">
        <v>24200101</v>
      </c>
      <c r="B963" s="145" t="str">
        <f t="shared" si="963"/>
        <v>24200101</v>
      </c>
      <c r="C963" s="74" t="s">
        <v>954</v>
      </c>
      <c r="D963" s="89" t="s">
        <v>158</v>
      </c>
      <c r="E963" s="89"/>
      <c r="F963" s="139">
        <v>42995</v>
      </c>
      <c r="G963" s="89"/>
      <c r="H963" s="75">
        <v>0</v>
      </c>
      <c r="I963" s="75">
        <v>0</v>
      </c>
      <c r="J963" s="75">
        <v>0</v>
      </c>
      <c r="K963" s="75">
        <v>0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-10000</v>
      </c>
      <c r="S963" s="75">
        <v>-10000</v>
      </c>
      <c r="T963" s="75">
        <v>-10000</v>
      </c>
      <c r="U963" s="75"/>
      <c r="V963" s="75">
        <f t="shared" si="1010"/>
        <v>-2083.3333333333335</v>
      </c>
      <c r="W963" s="81"/>
      <c r="X963" s="80"/>
      <c r="Y963" s="92">
        <f t="shared" si="1011"/>
        <v>0</v>
      </c>
      <c r="Z963" s="319">
        <f t="shared" si="1011"/>
        <v>0</v>
      </c>
      <c r="AA963" s="319">
        <f t="shared" si="1011"/>
        <v>0</v>
      </c>
      <c r="AB963" s="320">
        <f t="shared" si="968"/>
        <v>-10000</v>
      </c>
      <c r="AC963" s="309">
        <f t="shared" si="969"/>
        <v>0</v>
      </c>
      <c r="AD963" s="319">
        <f t="shared" si="1005"/>
        <v>0</v>
      </c>
      <c r="AE963" s="326">
        <f t="shared" si="986"/>
        <v>0</v>
      </c>
      <c r="AF963" s="320">
        <f t="shared" si="987"/>
        <v>-10000</v>
      </c>
      <c r="AG963" s="173">
        <f t="shared" si="1008"/>
        <v>-10000</v>
      </c>
      <c r="AH963" s="309">
        <f t="shared" si="970"/>
        <v>0</v>
      </c>
      <c r="AI963" s="318">
        <f t="shared" si="1009"/>
        <v>0</v>
      </c>
      <c r="AJ963" s="319">
        <f t="shared" si="1009"/>
        <v>0</v>
      </c>
      <c r="AK963" s="319">
        <f t="shared" si="1009"/>
        <v>0</v>
      </c>
      <c r="AL963" s="320">
        <f t="shared" si="971"/>
        <v>-2083.3333333333335</v>
      </c>
      <c r="AM963" s="309">
        <f t="shared" si="972"/>
        <v>0</v>
      </c>
      <c r="AN963" s="319">
        <f t="shared" si="988"/>
        <v>0</v>
      </c>
      <c r="AO963" s="319">
        <f t="shared" si="989"/>
        <v>0</v>
      </c>
      <c r="AP963" s="319">
        <f t="shared" si="974"/>
        <v>-2083.3333333333335</v>
      </c>
      <c r="AQ963" s="173">
        <f t="shared" si="1026"/>
        <v>-2083.3333333333335</v>
      </c>
      <c r="AR963" s="309">
        <f t="shared" si="973"/>
        <v>0</v>
      </c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 s="7"/>
      <c r="BH963" s="7"/>
      <c r="BI963" s="7"/>
      <c r="BJ963" s="7"/>
      <c r="BK963" s="7"/>
      <c r="BL963" s="7"/>
      <c r="BN963" s="74"/>
    </row>
    <row r="964" spans="1:66" s="16" customFormat="1" ht="12" customHeight="1" x14ac:dyDescent="0.25">
      <c r="A964" s="122">
        <v>24200451</v>
      </c>
      <c r="B964" s="87" t="str">
        <f t="shared" si="963"/>
        <v>24200451</v>
      </c>
      <c r="C964" s="74" t="s">
        <v>567</v>
      </c>
      <c r="D964" s="89" t="s">
        <v>158</v>
      </c>
      <c r="E964" s="89"/>
      <c r="F964" s="74"/>
      <c r="G964" s="89"/>
      <c r="H964" s="75">
        <v>-74201.09</v>
      </c>
      <c r="I964" s="75">
        <v>-40641.160000000003</v>
      </c>
      <c r="J964" s="75">
        <v>-7119.45</v>
      </c>
      <c r="K964" s="75">
        <v>23970.51</v>
      </c>
      <c r="L964" s="75">
        <v>59579.05</v>
      </c>
      <c r="M964" s="75">
        <v>101617.68</v>
      </c>
      <c r="N964" s="75">
        <v>146596.41</v>
      </c>
      <c r="O964" s="75">
        <v>116459.61</v>
      </c>
      <c r="P964" s="75">
        <v>116459.61</v>
      </c>
      <c r="Q964" s="75">
        <v>0</v>
      </c>
      <c r="R964" s="75">
        <v>0</v>
      </c>
      <c r="S964" s="75">
        <v>0</v>
      </c>
      <c r="T964" s="75">
        <v>0</v>
      </c>
      <c r="U964" s="75"/>
      <c r="V964" s="75">
        <f t="shared" si="1010"/>
        <v>39985.142916666671</v>
      </c>
      <c r="W964" s="81"/>
      <c r="X964" s="80"/>
      <c r="Y964" s="92">
        <f t="shared" si="1011"/>
        <v>0</v>
      </c>
      <c r="Z964" s="319">
        <f t="shared" si="1011"/>
        <v>0</v>
      </c>
      <c r="AA964" s="319">
        <f t="shared" si="1011"/>
        <v>0</v>
      </c>
      <c r="AB964" s="320">
        <f t="shared" si="968"/>
        <v>0</v>
      </c>
      <c r="AC964" s="309">
        <f t="shared" si="969"/>
        <v>0</v>
      </c>
      <c r="AD964" s="319">
        <f t="shared" si="1005"/>
        <v>0</v>
      </c>
      <c r="AE964" s="326">
        <f t="shared" si="986"/>
        <v>0</v>
      </c>
      <c r="AF964" s="320">
        <f t="shared" si="987"/>
        <v>0</v>
      </c>
      <c r="AG964" s="173">
        <f t="shared" si="1008"/>
        <v>0</v>
      </c>
      <c r="AH964" s="309">
        <f t="shared" si="970"/>
        <v>0</v>
      </c>
      <c r="AI964" s="318">
        <f t="shared" si="1009"/>
        <v>0</v>
      </c>
      <c r="AJ964" s="319">
        <f t="shared" si="1009"/>
        <v>0</v>
      </c>
      <c r="AK964" s="319">
        <f t="shared" si="1009"/>
        <v>0</v>
      </c>
      <c r="AL964" s="320">
        <f t="shared" si="971"/>
        <v>39985.142916666671</v>
      </c>
      <c r="AM964" s="309">
        <f t="shared" si="972"/>
        <v>0</v>
      </c>
      <c r="AN964" s="319">
        <f t="shared" si="988"/>
        <v>0</v>
      </c>
      <c r="AO964" s="319">
        <f t="shared" si="989"/>
        <v>0</v>
      </c>
      <c r="AP964" s="319">
        <f t="shared" si="974"/>
        <v>39985.142916666671</v>
      </c>
      <c r="AQ964" s="173">
        <f t="shared" si="1026"/>
        <v>39985.142916666671</v>
      </c>
      <c r="AR964" s="309">
        <f t="shared" si="973"/>
        <v>0</v>
      </c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 s="7"/>
      <c r="BH964" s="7"/>
      <c r="BI964" s="7"/>
      <c r="BJ964" s="7"/>
      <c r="BK964" s="7"/>
      <c r="BL964" s="7"/>
      <c r="BN964" s="74"/>
    </row>
    <row r="965" spans="1:66" s="16" customFormat="1" ht="12" customHeight="1" x14ac:dyDescent="0.25">
      <c r="A965" s="122">
        <v>24200461</v>
      </c>
      <c r="B965" s="87" t="str">
        <f t="shared" si="963"/>
        <v>24200461</v>
      </c>
      <c r="C965" s="74" t="s">
        <v>693</v>
      </c>
      <c r="D965" s="89" t="s">
        <v>158</v>
      </c>
      <c r="E965" s="89"/>
      <c r="F965" s="74"/>
      <c r="G965" s="89"/>
      <c r="H965" s="75">
        <v>-9369370</v>
      </c>
      <c r="I965" s="75">
        <v>-7597846.04</v>
      </c>
      <c r="J965" s="75">
        <v>-5828338.9000000004</v>
      </c>
      <c r="K965" s="75">
        <v>-4187196.67</v>
      </c>
      <c r="L965" s="75">
        <v>-2307532.87</v>
      </c>
      <c r="M965" s="75">
        <v>-88444.44</v>
      </c>
      <c r="N965" s="75">
        <v>2285842.35</v>
      </c>
      <c r="O965" s="75">
        <v>-16263353.539999999</v>
      </c>
      <c r="P965" s="75">
        <v>-14268664.27</v>
      </c>
      <c r="Q965" s="75">
        <v>-12287539.23</v>
      </c>
      <c r="R965" s="75">
        <v>-10746506.449999999</v>
      </c>
      <c r="S965" s="75">
        <v>-9294254.5899999999</v>
      </c>
      <c r="T965" s="75">
        <v>-7720325.5700000003</v>
      </c>
      <c r="U965" s="75"/>
      <c r="V965" s="75">
        <f t="shared" si="1010"/>
        <v>-7427390.2029166669</v>
      </c>
      <c r="W965" s="81"/>
      <c r="X965" s="80"/>
      <c r="Y965" s="92">
        <f t="shared" si="1011"/>
        <v>0</v>
      </c>
      <c r="Z965" s="319">
        <f t="shared" si="1011"/>
        <v>0</v>
      </c>
      <c r="AA965" s="319">
        <f t="shared" si="1011"/>
        <v>0</v>
      </c>
      <c r="AB965" s="320">
        <f t="shared" si="968"/>
        <v>-7720325.5700000003</v>
      </c>
      <c r="AC965" s="309">
        <f t="shared" si="969"/>
        <v>0</v>
      </c>
      <c r="AD965" s="319">
        <f t="shared" si="1005"/>
        <v>0</v>
      </c>
      <c r="AE965" s="326">
        <f t="shared" si="986"/>
        <v>0</v>
      </c>
      <c r="AF965" s="320">
        <f t="shared" si="987"/>
        <v>-7720325.5700000003</v>
      </c>
      <c r="AG965" s="173">
        <f t="shared" si="1008"/>
        <v>-7720325.5700000003</v>
      </c>
      <c r="AH965" s="309">
        <f t="shared" si="970"/>
        <v>0</v>
      </c>
      <c r="AI965" s="318">
        <f t="shared" ref="AI965:AK981" si="1028">IF($D965=AI$5,$V965,0)</f>
        <v>0</v>
      </c>
      <c r="AJ965" s="319">
        <f t="shared" si="1028"/>
        <v>0</v>
      </c>
      <c r="AK965" s="319">
        <f t="shared" si="1028"/>
        <v>0</v>
      </c>
      <c r="AL965" s="320">
        <f t="shared" si="971"/>
        <v>-7427390.2029166669</v>
      </c>
      <c r="AM965" s="309">
        <f t="shared" si="972"/>
        <v>0</v>
      </c>
      <c r="AN965" s="319">
        <f t="shared" si="988"/>
        <v>0</v>
      </c>
      <c r="AO965" s="319">
        <f t="shared" si="989"/>
        <v>0</v>
      </c>
      <c r="AP965" s="319">
        <f t="shared" si="974"/>
        <v>-7427390.2029166669</v>
      </c>
      <c r="AQ965" s="173">
        <f t="shared" si="1026"/>
        <v>-7427390.2029166669</v>
      </c>
      <c r="AR965" s="309">
        <f t="shared" si="973"/>
        <v>0</v>
      </c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 s="7"/>
      <c r="BH965" s="7"/>
      <c r="BI965" s="7"/>
      <c r="BJ965" s="7"/>
      <c r="BK965" s="7"/>
      <c r="BL965" s="7"/>
      <c r="BN965" s="74"/>
    </row>
    <row r="966" spans="1:66" s="16" customFormat="1" ht="12" customHeight="1" x14ac:dyDescent="0.25">
      <c r="A966" s="122">
        <v>24200511</v>
      </c>
      <c r="B966" s="87" t="str">
        <f t="shared" si="963"/>
        <v>24200511</v>
      </c>
      <c r="C966" s="74" t="s">
        <v>58</v>
      </c>
      <c r="D966" s="89" t="s">
        <v>1277</v>
      </c>
      <c r="E966" s="89"/>
      <c r="F966" s="74"/>
      <c r="G966" s="89"/>
      <c r="H966" s="75">
        <v>-2254613.94</v>
      </c>
      <c r="I966" s="75">
        <v>-2599382.94</v>
      </c>
      <c r="J966" s="75">
        <v>-2931516.94</v>
      </c>
      <c r="K966" s="75">
        <v>-3252921.94</v>
      </c>
      <c r="L966" s="75">
        <v>-3643343.94</v>
      </c>
      <c r="M966" s="75">
        <v>-4088512.94</v>
      </c>
      <c r="N966" s="75">
        <v>-4568262.9400000004</v>
      </c>
      <c r="O966" s="75">
        <v>-5050641.9400000004</v>
      </c>
      <c r="P966" s="75">
        <v>-5508427.9400000004</v>
      </c>
      <c r="Q966" s="75">
        <v>-5948340.9400000004</v>
      </c>
      <c r="R966" s="75">
        <v>-1738222</v>
      </c>
      <c r="S966" s="75">
        <v>-2076673</v>
      </c>
      <c r="T966" s="75">
        <v>-2446153</v>
      </c>
      <c r="U966" s="75"/>
      <c r="V966" s="75">
        <f t="shared" si="1010"/>
        <v>-3646385.9108333332</v>
      </c>
      <c r="W966" s="81"/>
      <c r="X966" s="80"/>
      <c r="Y966" s="92">
        <f t="shared" si="1011"/>
        <v>0</v>
      </c>
      <c r="Z966" s="319">
        <f t="shared" si="1011"/>
        <v>-2446153</v>
      </c>
      <c r="AA966" s="319">
        <f t="shared" si="1011"/>
        <v>0</v>
      </c>
      <c r="AB966" s="320">
        <f t="shared" si="968"/>
        <v>0</v>
      </c>
      <c r="AC966" s="309">
        <f t="shared" si="969"/>
        <v>0</v>
      </c>
      <c r="AD966" s="319">
        <f t="shared" si="1005"/>
        <v>0</v>
      </c>
      <c r="AE966" s="326">
        <f t="shared" si="986"/>
        <v>0</v>
      </c>
      <c r="AF966" s="320">
        <f t="shared" si="987"/>
        <v>0</v>
      </c>
      <c r="AG966" s="173">
        <f t="shared" si="1008"/>
        <v>0</v>
      </c>
      <c r="AH966" s="309">
        <f t="shared" si="970"/>
        <v>0</v>
      </c>
      <c r="AI966" s="318">
        <f t="shared" si="1028"/>
        <v>0</v>
      </c>
      <c r="AJ966" s="319">
        <f t="shared" si="1028"/>
        <v>-3646385.9108333332</v>
      </c>
      <c r="AK966" s="319">
        <f t="shared" si="1028"/>
        <v>0</v>
      </c>
      <c r="AL966" s="320">
        <f t="shared" si="971"/>
        <v>0</v>
      </c>
      <c r="AM966" s="309">
        <f t="shared" si="972"/>
        <v>0</v>
      </c>
      <c r="AN966" s="319">
        <f t="shared" si="988"/>
        <v>0</v>
      </c>
      <c r="AO966" s="319">
        <f t="shared" si="989"/>
        <v>0</v>
      </c>
      <c r="AP966" s="319">
        <f t="shared" si="974"/>
        <v>0</v>
      </c>
      <c r="AQ966" s="173">
        <f t="shared" si="1026"/>
        <v>0</v>
      </c>
      <c r="AR966" s="309">
        <f t="shared" si="973"/>
        <v>0</v>
      </c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 s="7"/>
      <c r="BH966" s="7"/>
      <c r="BI966" s="7"/>
      <c r="BJ966" s="7"/>
      <c r="BK966" s="7"/>
      <c r="BL966" s="7"/>
      <c r="BN966" s="74"/>
    </row>
    <row r="967" spans="1:66" s="16" customFormat="1" ht="12" customHeight="1" x14ac:dyDescent="0.25">
      <c r="A967" s="122">
        <v>24200521</v>
      </c>
      <c r="B967" s="87" t="str">
        <f t="shared" si="963"/>
        <v>24200521</v>
      </c>
      <c r="C967" s="74" t="s">
        <v>572</v>
      </c>
      <c r="D967" s="89" t="s">
        <v>1277</v>
      </c>
      <c r="E967" s="89"/>
      <c r="F967" s="74"/>
      <c r="G967" s="89"/>
      <c r="H967" s="75">
        <v>0</v>
      </c>
      <c r="I967" s="75">
        <v>0</v>
      </c>
      <c r="J967" s="75">
        <v>0</v>
      </c>
      <c r="K967" s="75">
        <v>0</v>
      </c>
      <c r="L967" s="75">
        <v>-82703.91</v>
      </c>
      <c r="M967" s="75">
        <v>-165407.82</v>
      </c>
      <c r="N967" s="75">
        <v>-248111.73</v>
      </c>
      <c r="O967" s="75">
        <v>-330815.64</v>
      </c>
      <c r="P967" s="75">
        <v>-413519.55</v>
      </c>
      <c r="Q967" s="75">
        <v>-496223.46</v>
      </c>
      <c r="R967" s="75">
        <v>0</v>
      </c>
      <c r="S967" s="75">
        <v>0</v>
      </c>
      <c r="T967" s="75">
        <v>0</v>
      </c>
      <c r="U967" s="75"/>
      <c r="V967" s="75">
        <f t="shared" si="1010"/>
        <v>-144731.8425</v>
      </c>
      <c r="W967" s="81"/>
      <c r="X967" s="80"/>
      <c r="Y967" s="92">
        <f t="shared" si="1011"/>
        <v>0</v>
      </c>
      <c r="Z967" s="319">
        <f t="shared" si="1011"/>
        <v>0</v>
      </c>
      <c r="AA967" s="319">
        <f t="shared" si="1011"/>
        <v>0</v>
      </c>
      <c r="AB967" s="320">
        <f t="shared" si="968"/>
        <v>0</v>
      </c>
      <c r="AC967" s="309">
        <f t="shared" si="969"/>
        <v>0</v>
      </c>
      <c r="AD967" s="319">
        <f t="shared" si="1005"/>
        <v>0</v>
      </c>
      <c r="AE967" s="326">
        <f t="shared" si="986"/>
        <v>0</v>
      </c>
      <c r="AF967" s="320">
        <f t="shared" si="987"/>
        <v>0</v>
      </c>
      <c r="AG967" s="173">
        <f t="shared" si="1008"/>
        <v>0</v>
      </c>
      <c r="AH967" s="309">
        <f t="shared" si="970"/>
        <v>0</v>
      </c>
      <c r="AI967" s="318">
        <f t="shared" si="1028"/>
        <v>0</v>
      </c>
      <c r="AJ967" s="319">
        <f t="shared" si="1028"/>
        <v>-144731.8425</v>
      </c>
      <c r="AK967" s="319">
        <f t="shared" si="1028"/>
        <v>0</v>
      </c>
      <c r="AL967" s="320">
        <f t="shared" si="971"/>
        <v>0</v>
      </c>
      <c r="AM967" s="309">
        <f t="shared" si="972"/>
        <v>0</v>
      </c>
      <c r="AN967" s="319">
        <f t="shared" si="988"/>
        <v>0</v>
      </c>
      <c r="AO967" s="319">
        <f t="shared" si="989"/>
        <v>0</v>
      </c>
      <c r="AP967" s="319">
        <f t="shared" si="974"/>
        <v>0</v>
      </c>
      <c r="AQ967" s="173">
        <f t="shared" si="1026"/>
        <v>0</v>
      </c>
      <c r="AR967" s="309">
        <f t="shared" si="973"/>
        <v>0</v>
      </c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 s="7"/>
      <c r="BH967" s="7"/>
      <c r="BI967" s="7"/>
      <c r="BJ967" s="7"/>
      <c r="BK967" s="7"/>
      <c r="BL967" s="7"/>
      <c r="BN967" s="74"/>
    </row>
    <row r="968" spans="1:66" s="16" customFormat="1" ht="12" customHeight="1" x14ac:dyDescent="0.25">
      <c r="A968" s="122">
        <v>24200541</v>
      </c>
      <c r="B968" s="87" t="str">
        <f t="shared" si="963"/>
        <v>24200541</v>
      </c>
      <c r="C968" s="74" t="s">
        <v>340</v>
      </c>
      <c r="D968" s="89" t="s">
        <v>1277</v>
      </c>
      <c r="E968" s="89"/>
      <c r="F968" s="74"/>
      <c r="G968" s="89"/>
      <c r="H968" s="75">
        <v>-210538.79</v>
      </c>
      <c r="I968" s="75">
        <v>-10186.540000000001</v>
      </c>
      <c r="J968" s="75">
        <v>-18291.009999999998</v>
      </c>
      <c r="K968" s="75">
        <v>-36582.019999999997</v>
      </c>
      <c r="L968" s="75">
        <v>-54873.03</v>
      </c>
      <c r="M968" s="75">
        <v>-73164.039999999994</v>
      </c>
      <c r="N968" s="75">
        <v>-91455.05</v>
      </c>
      <c r="O968" s="75">
        <v>-109746.06</v>
      </c>
      <c r="P968" s="75">
        <v>-128037.07</v>
      </c>
      <c r="Q968" s="75">
        <v>-146328.07999999999</v>
      </c>
      <c r="R968" s="75">
        <v>-164619.09</v>
      </c>
      <c r="S968" s="75">
        <v>-182910.1</v>
      </c>
      <c r="T968" s="75">
        <v>-201201.11</v>
      </c>
      <c r="U968" s="75"/>
      <c r="V968" s="75">
        <f t="shared" si="1010"/>
        <v>-101838.50333333334</v>
      </c>
      <c r="W968" s="81"/>
      <c r="X968" s="80"/>
      <c r="Y968" s="92">
        <f t="shared" si="1011"/>
        <v>0</v>
      </c>
      <c r="Z968" s="319">
        <f t="shared" si="1011"/>
        <v>-201201.11</v>
      </c>
      <c r="AA968" s="319">
        <f t="shared" si="1011"/>
        <v>0</v>
      </c>
      <c r="AB968" s="320">
        <f t="shared" si="968"/>
        <v>0</v>
      </c>
      <c r="AC968" s="309">
        <f t="shared" si="969"/>
        <v>0</v>
      </c>
      <c r="AD968" s="319">
        <f t="shared" si="1005"/>
        <v>0</v>
      </c>
      <c r="AE968" s="326">
        <f t="shared" si="986"/>
        <v>0</v>
      </c>
      <c r="AF968" s="320">
        <f t="shared" si="987"/>
        <v>0</v>
      </c>
      <c r="AG968" s="173">
        <f t="shared" si="1008"/>
        <v>0</v>
      </c>
      <c r="AH968" s="309">
        <f t="shared" si="970"/>
        <v>0</v>
      </c>
      <c r="AI968" s="318">
        <f t="shared" si="1028"/>
        <v>0</v>
      </c>
      <c r="AJ968" s="319">
        <f t="shared" si="1028"/>
        <v>-101838.50333333334</v>
      </c>
      <c r="AK968" s="319">
        <f t="shared" si="1028"/>
        <v>0</v>
      </c>
      <c r="AL968" s="320">
        <f t="shared" si="971"/>
        <v>0</v>
      </c>
      <c r="AM968" s="309">
        <f t="shared" si="972"/>
        <v>0</v>
      </c>
      <c r="AN968" s="319">
        <f t="shared" si="988"/>
        <v>0</v>
      </c>
      <c r="AO968" s="319">
        <f t="shared" si="989"/>
        <v>0</v>
      </c>
      <c r="AP968" s="319">
        <f t="shared" si="974"/>
        <v>0</v>
      </c>
      <c r="AQ968" s="173">
        <f t="shared" si="1026"/>
        <v>0</v>
      </c>
      <c r="AR968" s="309">
        <f t="shared" si="973"/>
        <v>0</v>
      </c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 s="7"/>
      <c r="BH968" s="7"/>
      <c r="BI968" s="7"/>
      <c r="BJ968" s="7"/>
      <c r="BK968" s="7"/>
      <c r="BL968" s="7"/>
      <c r="BN968" s="74"/>
    </row>
    <row r="969" spans="1:66" s="16" customFormat="1" ht="12" customHeight="1" x14ac:dyDescent="0.25">
      <c r="A969" s="122">
        <v>24200551</v>
      </c>
      <c r="B969" s="87" t="str">
        <f t="shared" si="963"/>
        <v>24200551</v>
      </c>
      <c r="C969" s="74" t="s">
        <v>18</v>
      </c>
      <c r="D969" s="89" t="s">
        <v>1277</v>
      </c>
      <c r="E969" s="89"/>
      <c r="F969" s="74"/>
      <c r="G969" s="89"/>
      <c r="H969" s="75">
        <v>-210538.79</v>
      </c>
      <c r="I969" s="75">
        <v>-10186.540000000001</v>
      </c>
      <c r="J969" s="75">
        <v>-18291.009999999998</v>
      </c>
      <c r="K969" s="75">
        <v>-36582.019999999997</v>
      </c>
      <c r="L969" s="75">
        <v>-54873.03</v>
      </c>
      <c r="M969" s="75">
        <v>-73164.039999999994</v>
      </c>
      <c r="N969" s="75">
        <v>-91455.05</v>
      </c>
      <c r="O969" s="75">
        <v>-109746.06</v>
      </c>
      <c r="P969" s="75">
        <v>-128037.07</v>
      </c>
      <c r="Q969" s="75">
        <v>-146328.07999999999</v>
      </c>
      <c r="R969" s="75">
        <v>-164619.09</v>
      </c>
      <c r="S969" s="75">
        <v>-182910.1</v>
      </c>
      <c r="T969" s="75">
        <v>-201201.11</v>
      </c>
      <c r="U969" s="75"/>
      <c r="V969" s="75">
        <f t="shared" si="1010"/>
        <v>-101838.50333333334</v>
      </c>
      <c r="W969" s="81"/>
      <c r="X969" s="80"/>
      <c r="Y969" s="92">
        <f t="shared" si="1011"/>
        <v>0</v>
      </c>
      <c r="Z969" s="319">
        <f t="shared" si="1011"/>
        <v>-201201.11</v>
      </c>
      <c r="AA969" s="319">
        <f t="shared" si="1011"/>
        <v>0</v>
      </c>
      <c r="AB969" s="320">
        <f t="shared" si="968"/>
        <v>0</v>
      </c>
      <c r="AC969" s="309">
        <f t="shared" si="969"/>
        <v>0</v>
      </c>
      <c r="AD969" s="319">
        <f t="shared" si="1005"/>
        <v>0</v>
      </c>
      <c r="AE969" s="326">
        <f t="shared" si="986"/>
        <v>0</v>
      </c>
      <c r="AF969" s="320">
        <f t="shared" si="987"/>
        <v>0</v>
      </c>
      <c r="AG969" s="173">
        <f t="shared" si="1008"/>
        <v>0</v>
      </c>
      <c r="AH969" s="309">
        <f t="shared" si="970"/>
        <v>0</v>
      </c>
      <c r="AI969" s="318">
        <f t="shared" si="1028"/>
        <v>0</v>
      </c>
      <c r="AJ969" s="319">
        <f t="shared" si="1028"/>
        <v>-101838.50333333334</v>
      </c>
      <c r="AK969" s="319">
        <f t="shared" si="1028"/>
        <v>0</v>
      </c>
      <c r="AL969" s="320">
        <f t="shared" si="971"/>
        <v>0</v>
      </c>
      <c r="AM969" s="309">
        <f t="shared" si="972"/>
        <v>0</v>
      </c>
      <c r="AN969" s="319">
        <f t="shared" si="988"/>
        <v>0</v>
      </c>
      <c r="AO969" s="319">
        <f t="shared" si="989"/>
        <v>0</v>
      </c>
      <c r="AP969" s="319">
        <f t="shared" si="974"/>
        <v>0</v>
      </c>
      <c r="AQ969" s="173">
        <f t="shared" si="1026"/>
        <v>0</v>
      </c>
      <c r="AR969" s="309">
        <f t="shared" si="973"/>
        <v>0</v>
      </c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 s="7"/>
      <c r="BH969" s="7"/>
      <c r="BI969" s="7"/>
      <c r="BJ969" s="7"/>
      <c r="BK969" s="7"/>
      <c r="BL969" s="7"/>
      <c r="BN969" s="74"/>
    </row>
    <row r="970" spans="1:66" s="16" customFormat="1" ht="12" customHeight="1" x14ac:dyDescent="0.25">
      <c r="A970" s="122">
        <v>24200561</v>
      </c>
      <c r="B970" s="87" t="str">
        <f t="shared" ref="B970:B1024" si="1029">TEXT(A970,"##")</f>
        <v>24200561</v>
      </c>
      <c r="C970" s="74" t="s">
        <v>238</v>
      </c>
      <c r="D970" s="89" t="s">
        <v>1277</v>
      </c>
      <c r="E970" s="89"/>
      <c r="F970" s="74"/>
      <c r="G970" s="89"/>
      <c r="H970" s="75">
        <v>-58317.49</v>
      </c>
      <c r="I970" s="75">
        <v>-10351.25</v>
      </c>
      <c r="J970" s="75">
        <v>-4438.99</v>
      </c>
      <c r="K970" s="75">
        <v>-8877.98</v>
      </c>
      <c r="L970" s="75">
        <v>-13316.97</v>
      </c>
      <c r="M970" s="75">
        <v>-17755.96</v>
      </c>
      <c r="N970" s="75">
        <v>-22194.95</v>
      </c>
      <c r="O970" s="75">
        <v>-26633.94</v>
      </c>
      <c r="P970" s="75">
        <v>-31072.93</v>
      </c>
      <c r="Q970" s="75">
        <v>-35511.919999999998</v>
      </c>
      <c r="R970" s="75">
        <v>-39950.910000000003</v>
      </c>
      <c r="S970" s="75">
        <v>-44389.9</v>
      </c>
      <c r="T970" s="75">
        <v>-48828.89</v>
      </c>
      <c r="U970" s="75"/>
      <c r="V970" s="75">
        <f t="shared" si="1010"/>
        <v>-25672.407500000001</v>
      </c>
      <c r="W970" s="81"/>
      <c r="X970" s="80"/>
      <c r="Y970" s="92">
        <f t="shared" ref="Y970:AA986" si="1030">IF($D970=Y$5,$T970,0)</f>
        <v>0</v>
      </c>
      <c r="Z970" s="319">
        <f t="shared" si="1030"/>
        <v>-48828.89</v>
      </c>
      <c r="AA970" s="319">
        <f t="shared" si="1030"/>
        <v>0</v>
      </c>
      <c r="AB970" s="320">
        <f t="shared" si="968"/>
        <v>0</v>
      </c>
      <c r="AC970" s="309">
        <f t="shared" si="969"/>
        <v>0</v>
      </c>
      <c r="AD970" s="319">
        <f t="shared" si="1005"/>
        <v>0</v>
      </c>
      <c r="AE970" s="326">
        <f t="shared" si="986"/>
        <v>0</v>
      </c>
      <c r="AF970" s="320">
        <f t="shared" si="987"/>
        <v>0</v>
      </c>
      <c r="AG970" s="173">
        <f t="shared" si="1008"/>
        <v>0</v>
      </c>
      <c r="AH970" s="309">
        <f t="shared" si="970"/>
        <v>0</v>
      </c>
      <c r="AI970" s="318">
        <f t="shared" si="1028"/>
        <v>0</v>
      </c>
      <c r="AJ970" s="319">
        <f t="shared" si="1028"/>
        <v>-25672.407500000001</v>
      </c>
      <c r="AK970" s="319">
        <f t="shared" si="1028"/>
        <v>0</v>
      </c>
      <c r="AL970" s="320">
        <f t="shared" si="971"/>
        <v>0</v>
      </c>
      <c r="AM970" s="309">
        <f t="shared" si="972"/>
        <v>0</v>
      </c>
      <c r="AN970" s="319">
        <f t="shared" si="988"/>
        <v>0</v>
      </c>
      <c r="AO970" s="319">
        <f t="shared" si="989"/>
        <v>0</v>
      </c>
      <c r="AP970" s="319">
        <f t="shared" si="974"/>
        <v>0</v>
      </c>
      <c r="AQ970" s="173">
        <f t="shared" si="1026"/>
        <v>0</v>
      </c>
      <c r="AR970" s="309">
        <f t="shared" si="973"/>
        <v>0</v>
      </c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 s="7"/>
      <c r="BH970" s="7"/>
      <c r="BI970" s="7"/>
      <c r="BJ970" s="7"/>
      <c r="BK970" s="7"/>
      <c r="BL970" s="7"/>
      <c r="BN970" s="74"/>
    </row>
    <row r="971" spans="1:66" s="16" customFormat="1" ht="12" customHeight="1" x14ac:dyDescent="0.25">
      <c r="A971" s="122">
        <v>24200571</v>
      </c>
      <c r="B971" s="87" t="str">
        <f t="shared" si="1029"/>
        <v>24200571</v>
      </c>
      <c r="C971" s="74" t="s">
        <v>107</v>
      </c>
      <c r="D971" s="89" t="s">
        <v>1277</v>
      </c>
      <c r="E971" s="89"/>
      <c r="F971" s="74"/>
      <c r="G971" s="89"/>
      <c r="H971" s="75">
        <v>-58317.49</v>
      </c>
      <c r="I971" s="75">
        <v>-10351.25</v>
      </c>
      <c r="J971" s="75">
        <v>-4438.99</v>
      </c>
      <c r="K971" s="75">
        <v>-8877.98</v>
      </c>
      <c r="L971" s="75">
        <v>-13316.97</v>
      </c>
      <c r="M971" s="75">
        <v>-17755.96</v>
      </c>
      <c r="N971" s="75">
        <v>-22194.95</v>
      </c>
      <c r="O971" s="75">
        <v>-26633.94</v>
      </c>
      <c r="P971" s="75">
        <v>-31072.93</v>
      </c>
      <c r="Q971" s="75">
        <v>-35511.919999999998</v>
      </c>
      <c r="R971" s="75">
        <v>-39950.910000000003</v>
      </c>
      <c r="S971" s="75">
        <v>-44389.9</v>
      </c>
      <c r="T971" s="75">
        <v>-48828.89</v>
      </c>
      <c r="U971" s="75"/>
      <c r="V971" s="75">
        <f t="shared" si="1010"/>
        <v>-25672.407500000001</v>
      </c>
      <c r="W971" s="81"/>
      <c r="X971" s="80"/>
      <c r="Y971" s="92">
        <f t="shared" si="1030"/>
        <v>0</v>
      </c>
      <c r="Z971" s="319">
        <f t="shared" si="1030"/>
        <v>-48828.89</v>
      </c>
      <c r="AA971" s="319">
        <f t="shared" si="1030"/>
        <v>0</v>
      </c>
      <c r="AB971" s="320">
        <f t="shared" ref="AB971:AB1023" si="1031">T971-SUM(Y971:AA971)</f>
        <v>0</v>
      </c>
      <c r="AC971" s="309">
        <f t="shared" ref="AC971:AC1023" si="1032">T971-SUM(Y971:AA971)-AB971</f>
        <v>0</v>
      </c>
      <c r="AD971" s="319">
        <f t="shared" si="1005"/>
        <v>0</v>
      </c>
      <c r="AE971" s="326">
        <f t="shared" si="986"/>
        <v>0</v>
      </c>
      <c r="AF971" s="320">
        <f t="shared" si="987"/>
        <v>0</v>
      </c>
      <c r="AG971" s="173">
        <f t="shared" si="1008"/>
        <v>0</v>
      </c>
      <c r="AH971" s="309">
        <f t="shared" ref="AH971:AH1023" si="1033">AG971-AB971</f>
        <v>0</v>
      </c>
      <c r="AI971" s="318">
        <f t="shared" si="1028"/>
        <v>0</v>
      </c>
      <c r="AJ971" s="319">
        <f t="shared" si="1028"/>
        <v>-25672.407500000001</v>
      </c>
      <c r="AK971" s="319">
        <f t="shared" si="1028"/>
        <v>0</v>
      </c>
      <c r="AL971" s="320">
        <f t="shared" ref="AL971:AL1023" si="1034">V971-SUM(AI971:AK971)</f>
        <v>0</v>
      </c>
      <c r="AM971" s="309">
        <f t="shared" ref="AM971:AM1023" si="1035">V971-SUM(AI971:AK971)-AL971</f>
        <v>0</v>
      </c>
      <c r="AN971" s="319">
        <f t="shared" si="988"/>
        <v>0</v>
      </c>
      <c r="AO971" s="319">
        <f t="shared" si="989"/>
        <v>0</v>
      </c>
      <c r="AP971" s="319">
        <f t="shared" si="974"/>
        <v>0</v>
      </c>
      <c r="AQ971" s="173">
        <f t="shared" si="1026"/>
        <v>0</v>
      </c>
      <c r="AR971" s="309">
        <f t="shared" ref="AR971:AR1023" si="1036">AQ971-AL971</f>
        <v>0</v>
      </c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 s="7"/>
      <c r="BH971" s="7"/>
      <c r="BI971" s="7"/>
      <c r="BJ971" s="7"/>
      <c r="BK971" s="7"/>
      <c r="BL971" s="7"/>
      <c r="BN971" s="74"/>
    </row>
    <row r="972" spans="1:66" s="16" customFormat="1" ht="12" customHeight="1" x14ac:dyDescent="0.25">
      <c r="A972" s="132">
        <v>24200611</v>
      </c>
      <c r="B972" s="149" t="str">
        <f t="shared" si="1029"/>
        <v>24200611</v>
      </c>
      <c r="C972" s="74" t="s">
        <v>229</v>
      </c>
      <c r="D972" s="89" t="s">
        <v>1277</v>
      </c>
      <c r="E972" s="89"/>
      <c r="F972" s="74"/>
      <c r="G972" s="89"/>
      <c r="H972" s="75">
        <v>-638723.97</v>
      </c>
      <c r="I972" s="75">
        <v>280186.7</v>
      </c>
      <c r="J972" s="75">
        <v>209217.37</v>
      </c>
      <c r="K972" s="75">
        <v>0</v>
      </c>
      <c r="L972" s="75">
        <v>-82490</v>
      </c>
      <c r="M972" s="75">
        <v>-164980</v>
      </c>
      <c r="N972" s="75">
        <v>-247470</v>
      </c>
      <c r="O972" s="75">
        <v>-329960</v>
      </c>
      <c r="P972" s="75">
        <v>-412450</v>
      </c>
      <c r="Q972" s="75">
        <v>-494940</v>
      </c>
      <c r="R972" s="75">
        <v>-577430</v>
      </c>
      <c r="S972" s="75">
        <v>-659920</v>
      </c>
      <c r="T972" s="75">
        <v>-742410</v>
      </c>
      <c r="U972" s="75"/>
      <c r="V972" s="75">
        <f t="shared" si="1010"/>
        <v>-264233.57624999998</v>
      </c>
      <c r="W972" s="81"/>
      <c r="X972" s="80"/>
      <c r="Y972" s="92">
        <f t="shared" si="1030"/>
        <v>0</v>
      </c>
      <c r="Z972" s="319">
        <f t="shared" si="1030"/>
        <v>-742410</v>
      </c>
      <c r="AA972" s="319">
        <f t="shared" si="1030"/>
        <v>0</v>
      </c>
      <c r="AB972" s="320">
        <f t="shared" si="1031"/>
        <v>0</v>
      </c>
      <c r="AC972" s="309">
        <f t="shared" si="1032"/>
        <v>0</v>
      </c>
      <c r="AD972" s="319">
        <f t="shared" si="1005"/>
        <v>0</v>
      </c>
      <c r="AE972" s="326">
        <f t="shared" si="986"/>
        <v>0</v>
      </c>
      <c r="AF972" s="320">
        <f t="shared" si="987"/>
        <v>0</v>
      </c>
      <c r="AG972" s="173">
        <f t="shared" si="1008"/>
        <v>0</v>
      </c>
      <c r="AH972" s="309">
        <f t="shared" si="1033"/>
        <v>0</v>
      </c>
      <c r="AI972" s="318">
        <f t="shared" si="1028"/>
        <v>0</v>
      </c>
      <c r="AJ972" s="319">
        <f t="shared" si="1028"/>
        <v>-264233.57624999998</v>
      </c>
      <c r="AK972" s="319">
        <f t="shared" si="1028"/>
        <v>0</v>
      </c>
      <c r="AL972" s="320">
        <f t="shared" si="1034"/>
        <v>0</v>
      </c>
      <c r="AM972" s="309">
        <f t="shared" si="1035"/>
        <v>0</v>
      </c>
      <c r="AN972" s="319">
        <f t="shared" si="988"/>
        <v>0</v>
      </c>
      <c r="AO972" s="319">
        <f t="shared" si="989"/>
        <v>0</v>
      </c>
      <c r="AP972" s="319">
        <f t="shared" si="974"/>
        <v>0</v>
      </c>
      <c r="AQ972" s="173">
        <f t="shared" si="1026"/>
        <v>0</v>
      </c>
      <c r="AR972" s="309">
        <f t="shared" si="1036"/>
        <v>0</v>
      </c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 s="7"/>
      <c r="BH972" s="7"/>
      <c r="BI972" s="7"/>
      <c r="BJ972" s="7"/>
      <c r="BK972" s="7"/>
      <c r="BL972" s="7"/>
      <c r="BN972" s="74"/>
    </row>
    <row r="973" spans="1:66" s="16" customFormat="1" ht="12" customHeight="1" x14ac:dyDescent="0.25">
      <c r="A973" s="122">
        <v>24200622</v>
      </c>
      <c r="B973" s="87" t="str">
        <f t="shared" si="1029"/>
        <v>24200622</v>
      </c>
      <c r="C973" s="74" t="s">
        <v>913</v>
      </c>
      <c r="D973" s="89" t="s">
        <v>1277</v>
      </c>
      <c r="E973" s="89"/>
      <c r="F973" s="74"/>
      <c r="G973" s="89"/>
      <c r="H973" s="75">
        <v>-1110759.51</v>
      </c>
      <c r="I973" s="75">
        <v>-1184448.51</v>
      </c>
      <c r="J973" s="75">
        <v>-1255010.51</v>
      </c>
      <c r="K973" s="75">
        <v>-1331510.51</v>
      </c>
      <c r="L973" s="75">
        <v>-1461740.51</v>
      </c>
      <c r="M973" s="75">
        <v>-1686330.51</v>
      </c>
      <c r="N973" s="75">
        <v>-1948882.51</v>
      </c>
      <c r="O973" s="75">
        <v>-2213913.5099999998</v>
      </c>
      <c r="P973" s="75">
        <v>-2482039.5099999998</v>
      </c>
      <c r="Q973" s="75">
        <v>-2725051.51</v>
      </c>
      <c r="R973" s="75">
        <v>-936072</v>
      </c>
      <c r="S973" s="75">
        <v>-1057424</v>
      </c>
      <c r="T973" s="75">
        <v>-1146793</v>
      </c>
      <c r="U973" s="75"/>
      <c r="V973" s="75">
        <f t="shared" si="1010"/>
        <v>-1617599.9870833333</v>
      </c>
      <c r="W973" s="81"/>
      <c r="X973" s="80"/>
      <c r="Y973" s="92">
        <f t="shared" si="1030"/>
        <v>0</v>
      </c>
      <c r="Z973" s="319">
        <f t="shared" si="1030"/>
        <v>-1146793</v>
      </c>
      <c r="AA973" s="319">
        <f t="shared" si="1030"/>
        <v>0</v>
      </c>
      <c r="AB973" s="320">
        <f t="shared" si="1031"/>
        <v>0</v>
      </c>
      <c r="AC973" s="309">
        <f t="shared" si="1032"/>
        <v>0</v>
      </c>
      <c r="AD973" s="319">
        <f t="shared" si="1005"/>
        <v>0</v>
      </c>
      <c r="AE973" s="326">
        <f t="shared" si="986"/>
        <v>0</v>
      </c>
      <c r="AF973" s="320">
        <f t="shared" si="987"/>
        <v>0</v>
      </c>
      <c r="AG973" s="173">
        <f t="shared" si="1008"/>
        <v>0</v>
      </c>
      <c r="AH973" s="309">
        <f t="shared" si="1033"/>
        <v>0</v>
      </c>
      <c r="AI973" s="318">
        <f t="shared" si="1028"/>
        <v>0</v>
      </c>
      <c r="AJ973" s="319">
        <f t="shared" si="1028"/>
        <v>-1617599.9870833333</v>
      </c>
      <c r="AK973" s="319">
        <f t="shared" si="1028"/>
        <v>0</v>
      </c>
      <c r="AL973" s="320">
        <f t="shared" si="1034"/>
        <v>0</v>
      </c>
      <c r="AM973" s="309">
        <f t="shared" si="1035"/>
        <v>0</v>
      </c>
      <c r="AN973" s="319">
        <f t="shared" si="988"/>
        <v>0</v>
      </c>
      <c r="AO973" s="319">
        <f t="shared" si="989"/>
        <v>0</v>
      </c>
      <c r="AP973" s="319">
        <f t="shared" si="974"/>
        <v>0</v>
      </c>
      <c r="AQ973" s="173">
        <f t="shared" si="1026"/>
        <v>0</v>
      </c>
      <c r="AR973" s="309">
        <f t="shared" si="1036"/>
        <v>0</v>
      </c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 s="7"/>
      <c r="BH973" s="7"/>
      <c r="BI973" s="7"/>
      <c r="BJ973" s="7"/>
      <c r="BK973" s="7"/>
      <c r="BL973" s="7"/>
      <c r="BN973" s="74"/>
    </row>
    <row r="974" spans="1:66" s="16" customFormat="1" ht="12" customHeight="1" x14ac:dyDescent="0.25">
      <c r="A974" s="122">
        <v>24200633</v>
      </c>
      <c r="B974" s="87" t="str">
        <f t="shared" si="1029"/>
        <v>24200633</v>
      </c>
      <c r="C974" s="74" t="s">
        <v>502</v>
      </c>
      <c r="D974" s="89" t="s">
        <v>1277</v>
      </c>
      <c r="E974" s="89"/>
      <c r="F974" s="74"/>
      <c r="G974" s="89"/>
      <c r="H974" s="75">
        <v>-2871654.23</v>
      </c>
      <c r="I974" s="75">
        <v>-3337311.86</v>
      </c>
      <c r="J974" s="75">
        <v>-3809592.25</v>
      </c>
      <c r="K974" s="75">
        <v>-4276117.45</v>
      </c>
      <c r="L974" s="75">
        <v>-4751405.13</v>
      </c>
      <c r="M974" s="75">
        <v>-5287523.91</v>
      </c>
      <c r="N974" s="75">
        <v>-5591102.2800000003</v>
      </c>
      <c r="O974" s="75">
        <v>-6082493.3600000003</v>
      </c>
      <c r="P974" s="75">
        <v>-893198.17</v>
      </c>
      <c r="Q974" s="75">
        <v>-1565331.93</v>
      </c>
      <c r="R974" s="75">
        <v>-2061616.91</v>
      </c>
      <c r="S974" s="75">
        <v>-2560246.2799999998</v>
      </c>
      <c r="T974" s="75">
        <v>-3010591.1</v>
      </c>
      <c r="U974" s="75"/>
      <c r="V974" s="75">
        <f t="shared" si="1010"/>
        <v>-3596421.8495833329</v>
      </c>
      <c r="W974" s="81"/>
      <c r="X974" s="80"/>
      <c r="Y974" s="92">
        <f t="shared" si="1030"/>
        <v>0</v>
      </c>
      <c r="Z974" s="319">
        <f t="shared" si="1030"/>
        <v>-3010591.1</v>
      </c>
      <c r="AA974" s="319">
        <f t="shared" si="1030"/>
        <v>0</v>
      </c>
      <c r="AB974" s="320">
        <f t="shared" si="1031"/>
        <v>0</v>
      </c>
      <c r="AC974" s="309">
        <f t="shared" si="1032"/>
        <v>0</v>
      </c>
      <c r="AD974" s="319">
        <f t="shared" si="1005"/>
        <v>0</v>
      </c>
      <c r="AE974" s="326">
        <f t="shared" si="986"/>
        <v>0</v>
      </c>
      <c r="AF974" s="320">
        <f t="shared" si="987"/>
        <v>0</v>
      </c>
      <c r="AG974" s="173">
        <f t="shared" si="1008"/>
        <v>0</v>
      </c>
      <c r="AH974" s="309">
        <f t="shared" si="1033"/>
        <v>0</v>
      </c>
      <c r="AI974" s="318">
        <f t="shared" si="1028"/>
        <v>0</v>
      </c>
      <c r="AJ974" s="319">
        <f t="shared" si="1028"/>
        <v>-3596421.8495833329</v>
      </c>
      <c r="AK974" s="319">
        <f t="shared" si="1028"/>
        <v>0</v>
      </c>
      <c r="AL974" s="320">
        <f t="shared" si="1034"/>
        <v>0</v>
      </c>
      <c r="AM974" s="309">
        <f t="shared" si="1035"/>
        <v>0</v>
      </c>
      <c r="AN974" s="319">
        <f t="shared" si="988"/>
        <v>0</v>
      </c>
      <c r="AO974" s="319">
        <f t="shared" si="989"/>
        <v>0</v>
      </c>
      <c r="AP974" s="319">
        <f t="shared" ref="AP974:AP1025" si="1037">IF($D974=AP$5,$V974,IF($D974=AP$4, $V974*$AL$2,0))</f>
        <v>0</v>
      </c>
      <c r="AQ974" s="173">
        <f t="shared" si="1026"/>
        <v>0</v>
      </c>
      <c r="AR974" s="309">
        <f t="shared" si="1036"/>
        <v>0</v>
      </c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 s="7"/>
      <c r="BH974" s="7"/>
      <c r="BI974" s="7"/>
      <c r="BJ974" s="7"/>
      <c r="BK974" s="7"/>
      <c r="BL974" s="7"/>
      <c r="BN974" s="74"/>
    </row>
    <row r="975" spans="1:66" s="16" customFormat="1" ht="12" customHeight="1" x14ac:dyDescent="0.25">
      <c r="A975" s="122">
        <v>24200651</v>
      </c>
      <c r="B975" s="87" t="str">
        <f t="shared" si="1029"/>
        <v>24200651</v>
      </c>
      <c r="C975" s="74" t="s">
        <v>375</v>
      </c>
      <c r="D975" s="89" t="s">
        <v>1277</v>
      </c>
      <c r="E975" s="89"/>
      <c r="F975" s="74"/>
      <c r="G975" s="89"/>
      <c r="H975" s="75">
        <v>-129000</v>
      </c>
      <c r="I975" s="75">
        <v>-131250</v>
      </c>
      <c r="J975" s="75">
        <v>-133500</v>
      </c>
      <c r="K975" s="75">
        <v>-135750</v>
      </c>
      <c r="L975" s="75">
        <v>-138000</v>
      </c>
      <c r="M975" s="75">
        <v>-140250</v>
      </c>
      <c r="N975" s="75">
        <v>-142500</v>
      </c>
      <c r="O975" s="75">
        <v>-144750</v>
      </c>
      <c r="P975" s="75">
        <v>-147000</v>
      </c>
      <c r="Q975" s="75">
        <v>-149250</v>
      </c>
      <c r="R975" s="75">
        <v>-151500</v>
      </c>
      <c r="S975" s="75">
        <v>-153750</v>
      </c>
      <c r="T975" s="75">
        <v>-156000</v>
      </c>
      <c r="U975" s="75"/>
      <c r="V975" s="75">
        <f t="shared" si="1010"/>
        <v>-142500</v>
      </c>
      <c r="W975" s="81"/>
      <c r="X975" s="81"/>
      <c r="Y975" s="92">
        <f t="shared" si="1030"/>
        <v>0</v>
      </c>
      <c r="Z975" s="319">
        <f t="shared" si="1030"/>
        <v>-156000</v>
      </c>
      <c r="AA975" s="319">
        <f t="shared" si="1030"/>
        <v>0</v>
      </c>
      <c r="AB975" s="320">
        <f t="shared" si="1031"/>
        <v>0</v>
      </c>
      <c r="AC975" s="309">
        <f t="shared" si="1032"/>
        <v>0</v>
      </c>
      <c r="AD975" s="319">
        <f t="shared" si="1005"/>
        <v>0</v>
      </c>
      <c r="AE975" s="326">
        <f t="shared" si="986"/>
        <v>0</v>
      </c>
      <c r="AF975" s="320">
        <f t="shared" si="987"/>
        <v>0</v>
      </c>
      <c r="AG975" s="173">
        <f t="shared" si="1008"/>
        <v>0</v>
      </c>
      <c r="AH975" s="309">
        <f t="shared" si="1033"/>
        <v>0</v>
      </c>
      <c r="AI975" s="318">
        <f t="shared" si="1028"/>
        <v>0</v>
      </c>
      <c r="AJ975" s="319">
        <f t="shared" si="1028"/>
        <v>-142500</v>
      </c>
      <c r="AK975" s="319">
        <f t="shared" si="1028"/>
        <v>0</v>
      </c>
      <c r="AL975" s="320">
        <f t="shared" si="1034"/>
        <v>0</v>
      </c>
      <c r="AM975" s="309">
        <f t="shared" si="1035"/>
        <v>0</v>
      </c>
      <c r="AN975" s="319">
        <f t="shared" si="988"/>
        <v>0</v>
      </c>
      <c r="AO975" s="319">
        <f t="shared" si="989"/>
        <v>0</v>
      </c>
      <c r="AP975" s="319">
        <f t="shared" si="1037"/>
        <v>0</v>
      </c>
      <c r="AQ975" s="173">
        <f t="shared" si="1026"/>
        <v>0</v>
      </c>
      <c r="AR975" s="309">
        <f t="shared" si="1036"/>
        <v>0</v>
      </c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 s="7"/>
      <c r="BH975" s="7"/>
      <c r="BI975" s="7"/>
      <c r="BJ975" s="7"/>
      <c r="BK975" s="7"/>
      <c r="BL975" s="7"/>
      <c r="BN975" s="74"/>
    </row>
    <row r="976" spans="1:66" s="16" customFormat="1" ht="12" customHeight="1" x14ac:dyDescent="0.25">
      <c r="A976" s="132">
        <v>24200653</v>
      </c>
      <c r="B976" s="149" t="str">
        <f t="shared" si="1029"/>
        <v>24200653</v>
      </c>
      <c r="C976" s="74" t="s">
        <v>458</v>
      </c>
      <c r="D976" s="89" t="s">
        <v>1277</v>
      </c>
      <c r="E976" s="89"/>
      <c r="F976" s="74"/>
      <c r="G976" s="89"/>
      <c r="H976" s="75">
        <v>-569170.68999999994</v>
      </c>
      <c r="I976" s="75">
        <v>-518548.05</v>
      </c>
      <c r="J976" s="75">
        <v>-552246.99</v>
      </c>
      <c r="K976" s="75">
        <v>-612789.09</v>
      </c>
      <c r="L976" s="75">
        <v>-663076.06000000006</v>
      </c>
      <c r="M976" s="75">
        <v>-729383.67</v>
      </c>
      <c r="N976" s="75">
        <v>-836406.8</v>
      </c>
      <c r="O976" s="75">
        <v>-868540.23</v>
      </c>
      <c r="P976" s="75">
        <v>-902589.89</v>
      </c>
      <c r="Q976" s="75">
        <v>-100650.53</v>
      </c>
      <c r="R976" s="75">
        <v>-125634.7</v>
      </c>
      <c r="S976" s="75">
        <v>-155655.35999999999</v>
      </c>
      <c r="T976" s="75">
        <v>-192693.73</v>
      </c>
      <c r="U976" s="75"/>
      <c r="V976" s="75">
        <f t="shared" si="1010"/>
        <v>-537204.46500000008</v>
      </c>
      <c r="W976" s="81"/>
      <c r="X976" s="95"/>
      <c r="Y976" s="92">
        <f t="shared" si="1030"/>
        <v>0</v>
      </c>
      <c r="Z976" s="319">
        <f t="shared" si="1030"/>
        <v>-192693.73</v>
      </c>
      <c r="AA976" s="319">
        <f t="shared" si="1030"/>
        <v>0</v>
      </c>
      <c r="AB976" s="320">
        <f t="shared" si="1031"/>
        <v>0</v>
      </c>
      <c r="AC976" s="309">
        <f t="shared" si="1032"/>
        <v>0</v>
      </c>
      <c r="AD976" s="319">
        <f t="shared" si="1005"/>
        <v>0</v>
      </c>
      <c r="AE976" s="326">
        <f t="shared" si="986"/>
        <v>0</v>
      </c>
      <c r="AF976" s="320">
        <f t="shared" si="987"/>
        <v>0</v>
      </c>
      <c r="AG976" s="173">
        <f t="shared" si="1008"/>
        <v>0</v>
      </c>
      <c r="AH976" s="309">
        <f t="shared" si="1033"/>
        <v>0</v>
      </c>
      <c r="AI976" s="318">
        <f t="shared" si="1028"/>
        <v>0</v>
      </c>
      <c r="AJ976" s="319">
        <f t="shared" si="1028"/>
        <v>-537204.46500000008</v>
      </c>
      <c r="AK976" s="319">
        <f t="shared" si="1028"/>
        <v>0</v>
      </c>
      <c r="AL976" s="320">
        <f t="shared" si="1034"/>
        <v>0</v>
      </c>
      <c r="AM976" s="309">
        <f t="shared" si="1035"/>
        <v>0</v>
      </c>
      <c r="AN976" s="319">
        <f t="shared" si="988"/>
        <v>0</v>
      </c>
      <c r="AO976" s="319">
        <f t="shared" si="989"/>
        <v>0</v>
      </c>
      <c r="AP976" s="319">
        <f t="shared" si="1037"/>
        <v>0</v>
      </c>
      <c r="AQ976" s="173">
        <f t="shared" si="1026"/>
        <v>0</v>
      </c>
      <c r="AR976" s="309">
        <f t="shared" si="1036"/>
        <v>0</v>
      </c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 s="7"/>
      <c r="BH976" s="7"/>
      <c r="BI976" s="7"/>
      <c r="BJ976" s="7"/>
      <c r="BK976" s="7"/>
      <c r="BL976" s="7"/>
      <c r="BN976" s="74"/>
    </row>
    <row r="977" spans="1:66" s="16" customFormat="1" ht="12" customHeight="1" x14ac:dyDescent="0.25">
      <c r="A977" s="122">
        <v>24200661</v>
      </c>
      <c r="B977" s="87" t="str">
        <f t="shared" si="1029"/>
        <v>24200661</v>
      </c>
      <c r="C977" s="74" t="s">
        <v>376</v>
      </c>
      <c r="D977" s="89" t="s">
        <v>1277</v>
      </c>
      <c r="E977" s="89"/>
      <c r="F977" s="74"/>
      <c r="G977" s="89"/>
      <c r="H977" s="75">
        <v>-123963.56</v>
      </c>
      <c r="I977" s="75">
        <v>-165284.75</v>
      </c>
      <c r="J977" s="75">
        <v>-206605.94</v>
      </c>
      <c r="K977" s="75">
        <v>-247927.13</v>
      </c>
      <c r="L977" s="75">
        <v>-289248.32</v>
      </c>
      <c r="M977" s="75">
        <v>-330569.51</v>
      </c>
      <c r="N977" s="75">
        <v>-371890.7</v>
      </c>
      <c r="O977" s="75">
        <v>-413211.89</v>
      </c>
      <c r="P977" s="75">
        <v>-454533.08</v>
      </c>
      <c r="Q977" s="75">
        <v>-495854.28</v>
      </c>
      <c r="R977" s="75">
        <v>-42560.82</v>
      </c>
      <c r="S977" s="75">
        <v>-85121.65</v>
      </c>
      <c r="T977" s="75">
        <v>-127682.48</v>
      </c>
      <c r="U977" s="75"/>
      <c r="V977" s="75">
        <f t="shared" si="1010"/>
        <v>-269052.59083333338</v>
      </c>
      <c r="W977" s="81"/>
      <c r="X977" s="81"/>
      <c r="Y977" s="92">
        <f t="shared" si="1030"/>
        <v>0</v>
      </c>
      <c r="Z977" s="319">
        <f t="shared" si="1030"/>
        <v>-127682.48</v>
      </c>
      <c r="AA977" s="319">
        <f t="shared" si="1030"/>
        <v>0</v>
      </c>
      <c r="AB977" s="320">
        <f t="shared" si="1031"/>
        <v>0</v>
      </c>
      <c r="AC977" s="309">
        <f t="shared" si="1032"/>
        <v>0</v>
      </c>
      <c r="AD977" s="319">
        <f t="shared" si="1005"/>
        <v>0</v>
      </c>
      <c r="AE977" s="326">
        <f t="shared" ref="AE977:AE1028" si="1038">IF($D977=AE$5,$T977,IF($D977=AE$4, $T977*$AK$2,0))</f>
        <v>0</v>
      </c>
      <c r="AF977" s="320">
        <f t="shared" ref="AF977:AF1028" si="1039">IF($D977=AF$5,$T977,IF($D977=AF$4, $T977*$AL$2,0))</f>
        <v>0</v>
      </c>
      <c r="AG977" s="173">
        <f t="shared" si="1008"/>
        <v>0</v>
      </c>
      <c r="AH977" s="309">
        <f t="shared" si="1033"/>
        <v>0</v>
      </c>
      <c r="AI977" s="318">
        <f t="shared" si="1028"/>
        <v>0</v>
      </c>
      <c r="AJ977" s="319">
        <f t="shared" si="1028"/>
        <v>-269052.59083333338</v>
      </c>
      <c r="AK977" s="319">
        <f t="shared" si="1028"/>
        <v>0</v>
      </c>
      <c r="AL977" s="320">
        <f t="shared" si="1034"/>
        <v>0</v>
      </c>
      <c r="AM977" s="309">
        <f t="shared" si="1035"/>
        <v>0</v>
      </c>
      <c r="AN977" s="319">
        <f t="shared" si="988"/>
        <v>0</v>
      </c>
      <c r="AO977" s="319">
        <f t="shared" si="989"/>
        <v>0</v>
      </c>
      <c r="AP977" s="319">
        <f t="shared" si="1037"/>
        <v>0</v>
      </c>
      <c r="AQ977" s="173">
        <f t="shared" si="1026"/>
        <v>0</v>
      </c>
      <c r="AR977" s="309">
        <f t="shared" si="1036"/>
        <v>0</v>
      </c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 s="7"/>
      <c r="BH977" s="7"/>
      <c r="BI977" s="7"/>
      <c r="BJ977" s="7"/>
      <c r="BK977" s="7"/>
      <c r="BL977" s="7"/>
      <c r="BN977" s="74"/>
    </row>
    <row r="978" spans="1:66" s="16" customFormat="1" ht="12" customHeight="1" x14ac:dyDescent="0.25">
      <c r="A978" s="122">
        <v>24200671</v>
      </c>
      <c r="B978" s="87" t="str">
        <f t="shared" si="1029"/>
        <v>24200671</v>
      </c>
      <c r="C978" s="74" t="s">
        <v>377</v>
      </c>
      <c r="D978" s="89" t="s">
        <v>1277</v>
      </c>
      <c r="E978" s="89"/>
      <c r="F978" s="74"/>
      <c r="G978" s="89"/>
      <c r="H978" s="75">
        <v>-36713.33</v>
      </c>
      <c r="I978" s="75">
        <v>-48951.11</v>
      </c>
      <c r="J978" s="75">
        <v>-61188.89</v>
      </c>
      <c r="K978" s="75">
        <v>-73426.67</v>
      </c>
      <c r="L978" s="75">
        <v>-85664.45</v>
      </c>
      <c r="M978" s="75">
        <v>-97902.23</v>
      </c>
      <c r="N978" s="75">
        <v>-110140.01</v>
      </c>
      <c r="O978" s="75">
        <v>-122377.79</v>
      </c>
      <c r="P978" s="75">
        <v>-134615.57</v>
      </c>
      <c r="Q978" s="75">
        <v>-146853.35999999999</v>
      </c>
      <c r="R978" s="75">
        <v>-12604.9</v>
      </c>
      <c r="S978" s="75">
        <v>-25209.81</v>
      </c>
      <c r="T978" s="75">
        <v>-37814.720000000001</v>
      </c>
      <c r="U978" s="75"/>
      <c r="V978" s="75">
        <f t="shared" si="1010"/>
        <v>-79683.234583333338</v>
      </c>
      <c r="W978" s="81"/>
      <c r="X978" s="81"/>
      <c r="Y978" s="92">
        <f t="shared" si="1030"/>
        <v>0</v>
      </c>
      <c r="Z978" s="319">
        <f t="shared" si="1030"/>
        <v>-37814.720000000001</v>
      </c>
      <c r="AA978" s="319">
        <f t="shared" si="1030"/>
        <v>0</v>
      </c>
      <c r="AB978" s="320">
        <f t="shared" si="1031"/>
        <v>0</v>
      </c>
      <c r="AC978" s="309">
        <f t="shared" si="1032"/>
        <v>0</v>
      </c>
      <c r="AD978" s="319">
        <f t="shared" si="1005"/>
        <v>0</v>
      </c>
      <c r="AE978" s="326">
        <f t="shared" si="1038"/>
        <v>0</v>
      </c>
      <c r="AF978" s="320">
        <f t="shared" si="1039"/>
        <v>0</v>
      </c>
      <c r="AG978" s="173">
        <f t="shared" si="1008"/>
        <v>0</v>
      </c>
      <c r="AH978" s="309">
        <f t="shared" si="1033"/>
        <v>0</v>
      </c>
      <c r="AI978" s="318">
        <f t="shared" si="1028"/>
        <v>0</v>
      </c>
      <c r="AJ978" s="319">
        <f t="shared" si="1028"/>
        <v>-79683.234583333338</v>
      </c>
      <c r="AK978" s="319">
        <f t="shared" si="1028"/>
        <v>0</v>
      </c>
      <c r="AL978" s="320">
        <f t="shared" si="1034"/>
        <v>0</v>
      </c>
      <c r="AM978" s="309">
        <f t="shared" si="1035"/>
        <v>0</v>
      </c>
      <c r="AN978" s="319">
        <f t="shared" ref="AN978:AN1028" si="1040">IF($D978=AN$5,$V978,IF($D978=AN$4, $V978*$AK$1,0))</f>
        <v>0</v>
      </c>
      <c r="AO978" s="319">
        <f t="shared" ref="AO978:AO1028" si="1041">IF($D978=AO$5,$V978,IF($D978=AO$4, $V978*$AK$2,0))</f>
        <v>0</v>
      </c>
      <c r="AP978" s="319">
        <f t="shared" si="1037"/>
        <v>0</v>
      </c>
      <c r="AQ978" s="173">
        <f t="shared" si="1026"/>
        <v>0</v>
      </c>
      <c r="AR978" s="309">
        <f t="shared" si="1036"/>
        <v>0</v>
      </c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 s="7"/>
      <c r="BH978" s="7"/>
      <c r="BI978" s="7"/>
      <c r="BJ978" s="7"/>
      <c r="BK978" s="7"/>
      <c r="BL978" s="7"/>
      <c r="BN978" s="74"/>
    </row>
    <row r="979" spans="1:66" s="16" customFormat="1" ht="12" customHeight="1" x14ac:dyDescent="0.25">
      <c r="A979" s="122">
        <v>24200681</v>
      </c>
      <c r="B979" s="87" t="str">
        <f t="shared" si="1029"/>
        <v>24200681</v>
      </c>
      <c r="C979" s="74" t="s">
        <v>378</v>
      </c>
      <c r="D979" s="89" t="s">
        <v>1277</v>
      </c>
      <c r="E979" s="89"/>
      <c r="F979" s="74"/>
      <c r="G979" s="89"/>
      <c r="H979" s="75">
        <v>-36713.33</v>
      </c>
      <c r="I979" s="75">
        <v>-48951.11</v>
      </c>
      <c r="J979" s="75">
        <v>-61188.89</v>
      </c>
      <c r="K979" s="75">
        <v>-73426.67</v>
      </c>
      <c r="L979" s="75">
        <v>-85664.45</v>
      </c>
      <c r="M979" s="75">
        <v>-97902.23</v>
      </c>
      <c r="N979" s="75">
        <v>-110140.01</v>
      </c>
      <c r="O979" s="75">
        <v>-122377.79</v>
      </c>
      <c r="P979" s="75">
        <v>-134615.57</v>
      </c>
      <c r="Q979" s="75">
        <v>-146853.35999999999</v>
      </c>
      <c r="R979" s="75">
        <v>-12604.9</v>
      </c>
      <c r="S979" s="75">
        <v>-25209.81</v>
      </c>
      <c r="T979" s="75">
        <v>-37814.720000000001</v>
      </c>
      <c r="U979" s="75"/>
      <c r="V979" s="75">
        <f t="shared" si="1010"/>
        <v>-79683.234583333338</v>
      </c>
      <c r="W979" s="81"/>
      <c r="X979" s="81"/>
      <c r="Y979" s="92">
        <f t="shared" si="1030"/>
        <v>0</v>
      </c>
      <c r="Z979" s="319">
        <f t="shared" si="1030"/>
        <v>-37814.720000000001</v>
      </c>
      <c r="AA979" s="319">
        <f t="shared" si="1030"/>
        <v>0</v>
      </c>
      <c r="AB979" s="320">
        <f t="shared" si="1031"/>
        <v>0</v>
      </c>
      <c r="AC979" s="309">
        <f t="shared" si="1032"/>
        <v>0</v>
      </c>
      <c r="AD979" s="319">
        <f t="shared" si="1005"/>
        <v>0</v>
      </c>
      <c r="AE979" s="326">
        <f t="shared" si="1038"/>
        <v>0</v>
      </c>
      <c r="AF979" s="320">
        <f t="shared" si="1039"/>
        <v>0</v>
      </c>
      <c r="AG979" s="173">
        <f t="shared" si="1008"/>
        <v>0</v>
      </c>
      <c r="AH979" s="309">
        <f t="shared" si="1033"/>
        <v>0</v>
      </c>
      <c r="AI979" s="318">
        <f t="shared" si="1028"/>
        <v>0</v>
      </c>
      <c r="AJ979" s="319">
        <f t="shared" si="1028"/>
        <v>-79683.234583333338</v>
      </c>
      <c r="AK979" s="319">
        <f t="shared" si="1028"/>
        <v>0</v>
      </c>
      <c r="AL979" s="320">
        <f t="shared" si="1034"/>
        <v>0</v>
      </c>
      <c r="AM979" s="309">
        <f t="shared" si="1035"/>
        <v>0</v>
      </c>
      <c r="AN979" s="319">
        <f t="shared" si="1040"/>
        <v>0</v>
      </c>
      <c r="AO979" s="319">
        <f t="shared" si="1041"/>
        <v>0</v>
      </c>
      <c r="AP979" s="319">
        <f t="shared" si="1037"/>
        <v>0</v>
      </c>
      <c r="AQ979" s="173">
        <f t="shared" si="1026"/>
        <v>0</v>
      </c>
      <c r="AR979" s="309">
        <f t="shared" si="1036"/>
        <v>0</v>
      </c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 s="7"/>
      <c r="BH979" s="7"/>
      <c r="BI979" s="7"/>
      <c r="BJ979" s="7"/>
      <c r="BK979" s="7"/>
      <c r="BL979" s="7"/>
      <c r="BN979" s="74"/>
    </row>
    <row r="980" spans="1:66" s="16" customFormat="1" ht="12" customHeight="1" x14ac:dyDescent="0.25">
      <c r="A980" s="128">
        <v>24200711</v>
      </c>
      <c r="B980" s="145" t="str">
        <f t="shared" si="1029"/>
        <v>24200711</v>
      </c>
      <c r="C980" s="74" t="s">
        <v>926</v>
      </c>
      <c r="D980" s="89" t="s">
        <v>1277</v>
      </c>
      <c r="E980" s="89"/>
      <c r="F980" s="374">
        <v>42752</v>
      </c>
      <c r="G980" s="89"/>
      <c r="H980" s="75">
        <v>-868350.25</v>
      </c>
      <c r="I980" s="75">
        <v>-992400.25</v>
      </c>
      <c r="J980" s="75">
        <v>-1116450.25</v>
      </c>
      <c r="K980" s="75">
        <v>-1240500.25</v>
      </c>
      <c r="L980" s="75">
        <v>-1364550.25</v>
      </c>
      <c r="M980" s="75">
        <v>-1488600.25</v>
      </c>
      <c r="N980" s="75">
        <v>-1555600.25</v>
      </c>
      <c r="O980" s="75">
        <v>-1622600.25</v>
      </c>
      <c r="P980" s="75">
        <v>-1689600.25</v>
      </c>
      <c r="Q980" s="75">
        <v>-1756600.25</v>
      </c>
      <c r="R980" s="75">
        <v>-335001</v>
      </c>
      <c r="S980" s="75">
        <v>-402001</v>
      </c>
      <c r="T980" s="75">
        <v>-469001</v>
      </c>
      <c r="U980" s="75"/>
      <c r="V980" s="75">
        <f t="shared" si="1010"/>
        <v>-1186048.3229166667</v>
      </c>
      <c r="W980" s="81"/>
      <c r="X980" s="80"/>
      <c r="Y980" s="92">
        <f t="shared" si="1030"/>
        <v>0</v>
      </c>
      <c r="Z980" s="319">
        <f t="shared" si="1030"/>
        <v>-469001</v>
      </c>
      <c r="AA980" s="319">
        <f t="shared" si="1030"/>
        <v>0</v>
      </c>
      <c r="AB980" s="320">
        <f t="shared" si="1031"/>
        <v>0</v>
      </c>
      <c r="AC980" s="309">
        <f t="shared" si="1032"/>
        <v>0</v>
      </c>
      <c r="AD980" s="319">
        <f t="shared" si="1005"/>
        <v>0</v>
      </c>
      <c r="AE980" s="326">
        <f t="shared" si="1038"/>
        <v>0</v>
      </c>
      <c r="AF980" s="320">
        <f t="shared" si="1039"/>
        <v>0</v>
      </c>
      <c r="AG980" s="173">
        <f t="shared" si="1008"/>
        <v>0</v>
      </c>
      <c r="AH980" s="309">
        <f t="shared" si="1033"/>
        <v>0</v>
      </c>
      <c r="AI980" s="318">
        <f t="shared" si="1028"/>
        <v>0</v>
      </c>
      <c r="AJ980" s="319">
        <f t="shared" si="1028"/>
        <v>-1186048.3229166667</v>
      </c>
      <c r="AK980" s="319">
        <f t="shared" si="1028"/>
        <v>0</v>
      </c>
      <c r="AL980" s="320">
        <f t="shared" si="1034"/>
        <v>0</v>
      </c>
      <c r="AM980" s="309">
        <f t="shared" si="1035"/>
        <v>0</v>
      </c>
      <c r="AN980" s="319">
        <f t="shared" si="1040"/>
        <v>0</v>
      </c>
      <c r="AO980" s="319">
        <f t="shared" si="1041"/>
        <v>0</v>
      </c>
      <c r="AP980" s="319">
        <f t="shared" si="1037"/>
        <v>0</v>
      </c>
      <c r="AQ980" s="173">
        <f t="shared" si="1026"/>
        <v>0</v>
      </c>
      <c r="AR980" s="309">
        <f t="shared" si="1036"/>
        <v>0</v>
      </c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 s="7"/>
      <c r="BH980" s="7"/>
      <c r="BI980" s="7"/>
      <c r="BJ980" s="7"/>
      <c r="BK980" s="7"/>
      <c r="BL980" s="7"/>
      <c r="BN980" s="74"/>
    </row>
    <row r="981" spans="1:66" s="16" customFormat="1" ht="12" customHeight="1" x14ac:dyDescent="0.25">
      <c r="A981" s="128">
        <v>24200721</v>
      </c>
      <c r="B981" s="145" t="str">
        <f t="shared" si="1029"/>
        <v>24200721</v>
      </c>
      <c r="C981" s="74" t="s">
        <v>1014</v>
      </c>
      <c r="D981" s="89" t="s">
        <v>1277</v>
      </c>
      <c r="E981" s="89"/>
      <c r="F981" s="139">
        <v>43070</v>
      </c>
      <c r="G981" s="89"/>
      <c r="H981" s="75">
        <v>-0.04</v>
      </c>
      <c r="I981" s="75">
        <v>-0.04</v>
      </c>
      <c r="J981" s="75">
        <v>-0.04</v>
      </c>
      <c r="K981" s="75">
        <v>-0.04</v>
      </c>
      <c r="L981" s="75">
        <v>0</v>
      </c>
      <c r="M981" s="75">
        <v>0</v>
      </c>
      <c r="N981" s="75">
        <v>0</v>
      </c>
      <c r="O981" s="75">
        <v>0</v>
      </c>
      <c r="P981" s="75">
        <v>0</v>
      </c>
      <c r="Q981" s="75">
        <v>0</v>
      </c>
      <c r="R981" s="75">
        <v>0</v>
      </c>
      <c r="S981" s="75">
        <v>0</v>
      </c>
      <c r="T981" s="75">
        <v>0</v>
      </c>
      <c r="U981" s="75"/>
      <c r="V981" s="75">
        <f t="shared" si="1010"/>
        <v>-1.1666666666666665E-2</v>
      </c>
      <c r="W981" s="81"/>
      <c r="X981" s="80"/>
      <c r="Y981" s="92">
        <f t="shared" si="1030"/>
        <v>0</v>
      </c>
      <c r="Z981" s="319">
        <f t="shared" si="1030"/>
        <v>0</v>
      </c>
      <c r="AA981" s="319">
        <f t="shared" si="1030"/>
        <v>0</v>
      </c>
      <c r="AB981" s="320">
        <f t="shared" si="1031"/>
        <v>0</v>
      </c>
      <c r="AC981" s="309">
        <f t="shared" si="1032"/>
        <v>0</v>
      </c>
      <c r="AD981" s="319">
        <f t="shared" si="1005"/>
        <v>0</v>
      </c>
      <c r="AE981" s="326">
        <f t="shared" si="1038"/>
        <v>0</v>
      </c>
      <c r="AF981" s="320">
        <f t="shared" si="1039"/>
        <v>0</v>
      </c>
      <c r="AG981" s="173">
        <f t="shared" si="1008"/>
        <v>0</v>
      </c>
      <c r="AH981" s="309">
        <f t="shared" si="1033"/>
        <v>0</v>
      </c>
      <c r="AI981" s="318">
        <f t="shared" si="1028"/>
        <v>0</v>
      </c>
      <c r="AJ981" s="319">
        <f t="shared" si="1028"/>
        <v>-1.1666666666666665E-2</v>
      </c>
      <c r="AK981" s="319">
        <f t="shared" si="1028"/>
        <v>0</v>
      </c>
      <c r="AL981" s="320">
        <f t="shared" si="1034"/>
        <v>0</v>
      </c>
      <c r="AM981" s="309">
        <f t="shared" si="1035"/>
        <v>0</v>
      </c>
      <c r="AN981" s="319">
        <f t="shared" si="1040"/>
        <v>0</v>
      </c>
      <c r="AO981" s="319">
        <f t="shared" si="1041"/>
        <v>0</v>
      </c>
      <c r="AP981" s="319">
        <f t="shared" si="1037"/>
        <v>0</v>
      </c>
      <c r="AQ981" s="173">
        <f t="shared" si="1026"/>
        <v>0</v>
      </c>
      <c r="AR981" s="309">
        <f t="shared" si="1036"/>
        <v>0</v>
      </c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 s="7"/>
      <c r="BH981" s="7"/>
      <c r="BI981" s="7"/>
      <c r="BJ981" s="7"/>
      <c r="BK981" s="7"/>
      <c r="BL981" s="7"/>
      <c r="BN981" s="74"/>
    </row>
    <row r="982" spans="1:66" s="16" customFormat="1" ht="12" customHeight="1" x14ac:dyDescent="0.35">
      <c r="A982" s="189">
        <v>24200763</v>
      </c>
      <c r="B982" s="197" t="str">
        <f t="shared" si="1029"/>
        <v>24200763</v>
      </c>
      <c r="C982" s="286" t="s">
        <v>1123</v>
      </c>
      <c r="D982" s="179" t="s">
        <v>158</v>
      </c>
      <c r="E982" s="179"/>
      <c r="F982" s="235">
        <v>43482</v>
      </c>
      <c r="G982" s="179"/>
      <c r="H982" s="181">
        <v>-16609174.779999999</v>
      </c>
      <c r="I982" s="181">
        <v>-16619437.060000001</v>
      </c>
      <c r="J982" s="181">
        <v>-19123718.530000001</v>
      </c>
      <c r="K982" s="181">
        <v>-19399977.809999999</v>
      </c>
      <c r="L982" s="181">
        <v>-19090301.379999999</v>
      </c>
      <c r="M982" s="181">
        <v>-19095049.739999998</v>
      </c>
      <c r="N982" s="181">
        <v>-19203614.23</v>
      </c>
      <c r="O982" s="181">
        <v>-18893750.18</v>
      </c>
      <c r="P982" s="181">
        <v>-19212035.620000001</v>
      </c>
      <c r="Q982" s="181">
        <v>-19237857.719999999</v>
      </c>
      <c r="R982" s="181">
        <v>-18351071.059999999</v>
      </c>
      <c r="S982" s="181">
        <v>-18652590.52</v>
      </c>
      <c r="T982" s="181">
        <v>-19041273.350000001</v>
      </c>
      <c r="U982" s="181"/>
      <c r="V982" s="181">
        <f t="shared" si="1010"/>
        <v>-18725385.659583334</v>
      </c>
      <c r="W982" s="204"/>
      <c r="X982" s="226"/>
      <c r="Y982" s="409">
        <f t="shared" si="1030"/>
        <v>0</v>
      </c>
      <c r="Z982" s="410">
        <f t="shared" si="1030"/>
        <v>0</v>
      </c>
      <c r="AA982" s="410">
        <f t="shared" si="1030"/>
        <v>0</v>
      </c>
      <c r="AB982" s="411">
        <f t="shared" si="1031"/>
        <v>-19041273.350000001</v>
      </c>
      <c r="AC982" s="412">
        <f t="shared" si="1032"/>
        <v>0</v>
      </c>
      <c r="AD982" s="410">
        <f t="shared" si="1005"/>
        <v>0</v>
      </c>
      <c r="AE982" s="413">
        <f t="shared" si="1038"/>
        <v>0</v>
      </c>
      <c r="AF982" s="411">
        <f t="shared" si="1039"/>
        <v>-19041273.350000001</v>
      </c>
      <c r="AG982" s="414">
        <f t="shared" si="1008"/>
        <v>-19041273.350000001</v>
      </c>
      <c r="AH982" s="412">
        <f t="shared" si="1033"/>
        <v>0</v>
      </c>
      <c r="AI982" s="415">
        <f t="shared" ref="AI982:AK1001" si="1042">IF($D982=AI$5,$V982,0)</f>
        <v>0</v>
      </c>
      <c r="AJ982" s="410">
        <f t="shared" si="1042"/>
        <v>0</v>
      </c>
      <c r="AK982" s="410">
        <f t="shared" si="1042"/>
        <v>0</v>
      </c>
      <c r="AL982" s="411">
        <f t="shared" si="1034"/>
        <v>-18725385.659583334</v>
      </c>
      <c r="AM982" s="412">
        <f t="shared" si="1035"/>
        <v>0</v>
      </c>
      <c r="AN982" s="410">
        <f t="shared" si="1040"/>
        <v>0</v>
      </c>
      <c r="AO982" s="410">
        <f t="shared" si="1041"/>
        <v>0</v>
      </c>
      <c r="AP982" s="410">
        <f t="shared" si="1037"/>
        <v>-18725385.659583334</v>
      </c>
      <c r="AQ982" s="414">
        <f t="shared" ref="AQ982" si="1043">SUM(AN982:AP982)</f>
        <v>-18725385.659583334</v>
      </c>
      <c r="AR982" s="412">
        <f t="shared" si="1036"/>
        <v>0</v>
      </c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 s="7"/>
      <c r="BH982" s="7"/>
      <c r="BI982" s="7"/>
      <c r="BJ982" s="7"/>
      <c r="BK982" s="7"/>
      <c r="BL982" s="7"/>
      <c r="BN982" s="74"/>
    </row>
    <row r="983" spans="1:66" s="16" customFormat="1" ht="12" customHeight="1" x14ac:dyDescent="0.25">
      <c r="A983" s="122">
        <v>24200811</v>
      </c>
      <c r="B983" s="87" t="str">
        <f t="shared" si="1029"/>
        <v>24200811</v>
      </c>
      <c r="C983" s="74" t="s">
        <v>396</v>
      </c>
      <c r="D983" s="89" t="s">
        <v>158</v>
      </c>
      <c r="E983" s="89"/>
      <c r="F983" s="74"/>
      <c r="G983" s="89"/>
      <c r="H983" s="75">
        <v>-243276.25</v>
      </c>
      <c r="I983" s="75">
        <v>-243276.25</v>
      </c>
      <c r="J983" s="75">
        <v>-243276.25</v>
      </c>
      <c r="K983" s="75">
        <v>-243276.25</v>
      </c>
      <c r="L983" s="75">
        <v>-263519.53000000003</v>
      </c>
      <c r="M983" s="75">
        <v>-290686.92</v>
      </c>
      <c r="N983" s="75">
        <v>-290686.92</v>
      </c>
      <c r="O983" s="75">
        <v>-290686.92</v>
      </c>
      <c r="P983" s="75">
        <v>-295850.21000000002</v>
      </c>
      <c r="Q983" s="75">
        <v>-286359.73</v>
      </c>
      <c r="R983" s="75">
        <v>-286359.71999999997</v>
      </c>
      <c r="S983" s="75">
        <v>-286359.71999999997</v>
      </c>
      <c r="T983" s="75">
        <v>-286359.71999999997</v>
      </c>
      <c r="U983" s="75"/>
      <c r="V983" s="75">
        <f t="shared" si="1010"/>
        <v>-273763.03375</v>
      </c>
      <c r="W983" s="108"/>
      <c r="X983" s="84"/>
      <c r="Y983" s="92">
        <f t="shared" si="1030"/>
        <v>0</v>
      </c>
      <c r="Z983" s="319">
        <f t="shared" si="1030"/>
        <v>0</v>
      </c>
      <c r="AA983" s="319">
        <f t="shared" si="1030"/>
        <v>0</v>
      </c>
      <c r="AB983" s="320">
        <f t="shared" si="1031"/>
        <v>-286359.71999999997</v>
      </c>
      <c r="AC983" s="309">
        <f t="shared" si="1032"/>
        <v>0</v>
      </c>
      <c r="AD983" s="319">
        <f t="shared" si="1005"/>
        <v>0</v>
      </c>
      <c r="AE983" s="326">
        <f t="shared" si="1038"/>
        <v>0</v>
      </c>
      <c r="AF983" s="320">
        <f t="shared" si="1039"/>
        <v>-286359.71999999997</v>
      </c>
      <c r="AG983" s="173">
        <f t="shared" si="1008"/>
        <v>-286359.71999999997</v>
      </c>
      <c r="AH983" s="309">
        <f t="shared" si="1033"/>
        <v>0</v>
      </c>
      <c r="AI983" s="318">
        <f t="shared" si="1042"/>
        <v>0</v>
      </c>
      <c r="AJ983" s="319">
        <f t="shared" si="1042"/>
        <v>0</v>
      </c>
      <c r="AK983" s="319">
        <f t="shared" si="1042"/>
        <v>0</v>
      </c>
      <c r="AL983" s="320">
        <f t="shared" si="1034"/>
        <v>-273763.03375</v>
      </c>
      <c r="AM983" s="309">
        <f t="shared" si="1035"/>
        <v>0</v>
      </c>
      <c r="AN983" s="319">
        <f t="shared" si="1040"/>
        <v>0</v>
      </c>
      <c r="AO983" s="319">
        <f t="shared" si="1041"/>
        <v>0</v>
      </c>
      <c r="AP983" s="319">
        <f t="shared" si="1037"/>
        <v>-273763.03375</v>
      </c>
      <c r="AQ983" s="173">
        <f t="shared" si="1026"/>
        <v>-273763.03375</v>
      </c>
      <c r="AR983" s="309">
        <f t="shared" si="1036"/>
        <v>0</v>
      </c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 s="7"/>
      <c r="BH983" s="7"/>
      <c r="BI983" s="7"/>
      <c r="BJ983" s="7"/>
      <c r="BK983" s="7"/>
      <c r="BL983" s="7"/>
      <c r="BN983" s="74"/>
    </row>
    <row r="984" spans="1:66" s="16" customFormat="1" ht="12" customHeight="1" x14ac:dyDescent="0.25">
      <c r="A984" s="122">
        <v>24200821</v>
      </c>
      <c r="B984" s="87" t="str">
        <f t="shared" si="1029"/>
        <v>24200821</v>
      </c>
      <c r="C984" s="74" t="s">
        <v>397</v>
      </c>
      <c r="D984" s="89" t="s">
        <v>158</v>
      </c>
      <c r="E984" s="89"/>
      <c r="F984" s="74"/>
      <c r="G984" s="89"/>
      <c r="H984" s="75">
        <v>-53897.01</v>
      </c>
      <c r="I984" s="75">
        <v>-53897.01</v>
      </c>
      <c r="J984" s="75">
        <v>-53897.01</v>
      </c>
      <c r="K984" s="75">
        <v>-53897.01</v>
      </c>
      <c r="L984" s="75">
        <v>-73950.899999999994</v>
      </c>
      <c r="M984" s="75">
        <v>-73950.899999999994</v>
      </c>
      <c r="N984" s="75">
        <v>-73950.899999999994</v>
      </c>
      <c r="O984" s="75">
        <v>-73950.899999999994</v>
      </c>
      <c r="P984" s="75">
        <v>-79114.19</v>
      </c>
      <c r="Q984" s="75">
        <v>-79114.19</v>
      </c>
      <c r="R984" s="75">
        <v>-79114.19</v>
      </c>
      <c r="S984" s="75">
        <v>-79114.19</v>
      </c>
      <c r="T984" s="75">
        <v>-79114.19</v>
      </c>
      <c r="U984" s="75"/>
      <c r="V984" s="75">
        <f t="shared" si="1010"/>
        <v>-70038.08249999999</v>
      </c>
      <c r="W984" s="108"/>
      <c r="X984" s="84"/>
      <c r="Y984" s="92">
        <f t="shared" si="1030"/>
        <v>0</v>
      </c>
      <c r="Z984" s="319">
        <f t="shared" si="1030"/>
        <v>0</v>
      </c>
      <c r="AA984" s="319">
        <f t="shared" si="1030"/>
        <v>0</v>
      </c>
      <c r="AB984" s="320">
        <f t="shared" si="1031"/>
        <v>-79114.19</v>
      </c>
      <c r="AC984" s="309">
        <f t="shared" si="1032"/>
        <v>0</v>
      </c>
      <c r="AD984" s="319">
        <f t="shared" si="1005"/>
        <v>0</v>
      </c>
      <c r="AE984" s="326">
        <f t="shared" si="1038"/>
        <v>0</v>
      </c>
      <c r="AF984" s="320">
        <f t="shared" si="1039"/>
        <v>-79114.19</v>
      </c>
      <c r="AG984" s="173">
        <f t="shared" si="1008"/>
        <v>-79114.19</v>
      </c>
      <c r="AH984" s="309">
        <f t="shared" si="1033"/>
        <v>0</v>
      </c>
      <c r="AI984" s="318">
        <f t="shared" si="1042"/>
        <v>0</v>
      </c>
      <c r="AJ984" s="319">
        <f t="shared" si="1042"/>
        <v>0</v>
      </c>
      <c r="AK984" s="319">
        <f t="shared" si="1042"/>
        <v>0</v>
      </c>
      <c r="AL984" s="320">
        <f t="shared" si="1034"/>
        <v>-70038.08249999999</v>
      </c>
      <c r="AM984" s="309">
        <f t="shared" si="1035"/>
        <v>0</v>
      </c>
      <c r="AN984" s="319">
        <f t="shared" si="1040"/>
        <v>0</v>
      </c>
      <c r="AO984" s="319">
        <f t="shared" si="1041"/>
        <v>0</v>
      </c>
      <c r="AP984" s="319">
        <f t="shared" si="1037"/>
        <v>-70038.08249999999</v>
      </c>
      <c r="AQ984" s="173">
        <f t="shared" si="1026"/>
        <v>-70038.08249999999</v>
      </c>
      <c r="AR984" s="309">
        <f t="shared" si="1036"/>
        <v>0</v>
      </c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 s="7"/>
      <c r="BH984" s="7"/>
      <c r="BI984" s="7"/>
      <c r="BJ984" s="7"/>
      <c r="BK984" s="7"/>
      <c r="BL984" s="7"/>
      <c r="BN984" s="74"/>
    </row>
    <row r="985" spans="1:66" s="16" customFormat="1" ht="12" customHeight="1" x14ac:dyDescent="0.25">
      <c r="A985" s="122">
        <v>24200831</v>
      </c>
      <c r="B985" s="87" t="str">
        <f t="shared" si="1029"/>
        <v>24200831</v>
      </c>
      <c r="C985" s="74" t="s">
        <v>398</v>
      </c>
      <c r="D985" s="89" t="s">
        <v>158</v>
      </c>
      <c r="E985" s="89"/>
      <c r="F985" s="74"/>
      <c r="G985" s="89"/>
      <c r="H985" s="75">
        <v>-122386.4</v>
      </c>
      <c r="I985" s="75">
        <v>-122386.4</v>
      </c>
      <c r="J985" s="75">
        <v>-122386.4</v>
      </c>
      <c r="K985" s="75">
        <v>-122386.4</v>
      </c>
      <c r="L985" s="75">
        <v>-132508.79</v>
      </c>
      <c r="M985" s="75">
        <v>-132508.79</v>
      </c>
      <c r="N985" s="75">
        <v>-132508.79</v>
      </c>
      <c r="O985" s="75">
        <v>-132508.79</v>
      </c>
      <c r="P985" s="75">
        <v>-135090.44</v>
      </c>
      <c r="Q985" s="75">
        <v>-135090.44</v>
      </c>
      <c r="R985" s="75">
        <v>-135090.44</v>
      </c>
      <c r="S985" s="75">
        <v>-135090.44</v>
      </c>
      <c r="T985" s="75">
        <v>-135090.44</v>
      </c>
      <c r="U985" s="75"/>
      <c r="V985" s="75">
        <f t="shared" si="1010"/>
        <v>-130524.54499999998</v>
      </c>
      <c r="W985" s="108"/>
      <c r="X985" s="84"/>
      <c r="Y985" s="92">
        <f t="shared" si="1030"/>
        <v>0</v>
      </c>
      <c r="Z985" s="319">
        <f t="shared" si="1030"/>
        <v>0</v>
      </c>
      <c r="AA985" s="319">
        <f t="shared" si="1030"/>
        <v>0</v>
      </c>
      <c r="AB985" s="320">
        <f t="shared" si="1031"/>
        <v>-135090.44</v>
      </c>
      <c r="AC985" s="309">
        <f t="shared" si="1032"/>
        <v>0</v>
      </c>
      <c r="AD985" s="319">
        <f t="shared" si="1005"/>
        <v>0</v>
      </c>
      <c r="AE985" s="326">
        <f t="shared" si="1038"/>
        <v>0</v>
      </c>
      <c r="AF985" s="320">
        <f t="shared" si="1039"/>
        <v>-135090.44</v>
      </c>
      <c r="AG985" s="173">
        <f t="shared" si="1008"/>
        <v>-135090.44</v>
      </c>
      <c r="AH985" s="309">
        <f t="shared" si="1033"/>
        <v>0</v>
      </c>
      <c r="AI985" s="318">
        <f t="shared" si="1042"/>
        <v>0</v>
      </c>
      <c r="AJ985" s="319">
        <f t="shared" si="1042"/>
        <v>0</v>
      </c>
      <c r="AK985" s="319">
        <f t="shared" si="1042"/>
        <v>0</v>
      </c>
      <c r="AL985" s="320">
        <f t="shared" si="1034"/>
        <v>-130524.54499999998</v>
      </c>
      <c r="AM985" s="309">
        <f t="shared" si="1035"/>
        <v>0</v>
      </c>
      <c r="AN985" s="319">
        <f t="shared" si="1040"/>
        <v>0</v>
      </c>
      <c r="AO985" s="319">
        <f t="shared" si="1041"/>
        <v>0</v>
      </c>
      <c r="AP985" s="319">
        <f t="shared" si="1037"/>
        <v>-130524.54499999998</v>
      </c>
      <c r="AQ985" s="173">
        <f t="shared" si="1026"/>
        <v>-130524.54499999998</v>
      </c>
      <c r="AR985" s="309">
        <f t="shared" si="1036"/>
        <v>0</v>
      </c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 s="7"/>
      <c r="BH985" s="7"/>
      <c r="BI985" s="7"/>
      <c r="BJ985" s="7"/>
      <c r="BK985" s="7"/>
      <c r="BL985" s="7"/>
      <c r="BN985" s="74"/>
    </row>
    <row r="986" spans="1:66" s="16" customFormat="1" ht="12" customHeight="1" x14ac:dyDescent="0.25">
      <c r="A986" s="122">
        <v>24200841</v>
      </c>
      <c r="B986" s="87" t="str">
        <f t="shared" si="1029"/>
        <v>24200841</v>
      </c>
      <c r="C986" s="74" t="s">
        <v>399</v>
      </c>
      <c r="D986" s="89" t="s">
        <v>158</v>
      </c>
      <c r="E986" s="89"/>
      <c r="F986" s="74"/>
      <c r="G986" s="89"/>
      <c r="H986" s="75">
        <v>-277034.34999999998</v>
      </c>
      <c r="I986" s="75">
        <v>-277034.34999999998</v>
      </c>
      <c r="J986" s="75">
        <v>-277034.34999999998</v>
      </c>
      <c r="K986" s="75">
        <v>-277034.34999999998</v>
      </c>
      <c r="L986" s="75">
        <v>-277311.38</v>
      </c>
      <c r="M986" s="75">
        <v>-277311.38</v>
      </c>
      <c r="N986" s="75">
        <v>-277311.38</v>
      </c>
      <c r="O986" s="75">
        <v>-264828.94</v>
      </c>
      <c r="P986" s="75">
        <v>-264828.94</v>
      </c>
      <c r="Q986" s="75">
        <v>-264828.94</v>
      </c>
      <c r="R986" s="75">
        <v>-264828.94</v>
      </c>
      <c r="S986" s="75">
        <v>-264828.94</v>
      </c>
      <c r="T986" s="75">
        <v>-264828.94</v>
      </c>
      <c r="U986" s="75"/>
      <c r="V986" s="75">
        <f t="shared" si="1010"/>
        <v>-271509.46124999999</v>
      </c>
      <c r="W986" s="108"/>
      <c r="X986" s="84"/>
      <c r="Y986" s="92">
        <f t="shared" si="1030"/>
        <v>0</v>
      </c>
      <c r="Z986" s="319">
        <f t="shared" si="1030"/>
        <v>0</v>
      </c>
      <c r="AA986" s="319">
        <f t="shared" si="1030"/>
        <v>0</v>
      </c>
      <c r="AB986" s="320">
        <f t="shared" si="1031"/>
        <v>-264828.94</v>
      </c>
      <c r="AC986" s="309">
        <f t="shared" si="1032"/>
        <v>0</v>
      </c>
      <c r="AD986" s="319">
        <f t="shared" ref="AD986:AD1034" si="1044">IF($D986=AD$5,$T986,IF($D986=AD$4, $T986*$AK$1,0))</f>
        <v>0</v>
      </c>
      <c r="AE986" s="326">
        <f t="shared" si="1038"/>
        <v>0</v>
      </c>
      <c r="AF986" s="320">
        <f t="shared" si="1039"/>
        <v>-264828.94</v>
      </c>
      <c r="AG986" s="173">
        <f t="shared" si="1008"/>
        <v>-264828.94</v>
      </c>
      <c r="AH986" s="309">
        <f t="shared" si="1033"/>
        <v>0</v>
      </c>
      <c r="AI986" s="318">
        <f t="shared" si="1042"/>
        <v>0</v>
      </c>
      <c r="AJ986" s="319">
        <f t="shared" si="1042"/>
        <v>0</v>
      </c>
      <c r="AK986" s="319">
        <f t="shared" si="1042"/>
        <v>0</v>
      </c>
      <c r="AL986" s="320">
        <f t="shared" si="1034"/>
        <v>-271509.46124999999</v>
      </c>
      <c r="AM986" s="309">
        <f t="shared" si="1035"/>
        <v>0</v>
      </c>
      <c r="AN986" s="319">
        <f t="shared" si="1040"/>
        <v>0</v>
      </c>
      <c r="AO986" s="319">
        <f t="shared" si="1041"/>
        <v>0</v>
      </c>
      <c r="AP986" s="319">
        <f t="shared" si="1037"/>
        <v>-271509.46124999999</v>
      </c>
      <c r="AQ986" s="173">
        <f t="shared" si="1026"/>
        <v>-271509.46124999999</v>
      </c>
      <c r="AR986" s="309">
        <f t="shared" si="1036"/>
        <v>0</v>
      </c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 s="7"/>
      <c r="BH986" s="7"/>
      <c r="BI986" s="7"/>
      <c r="BJ986" s="7"/>
      <c r="BK986" s="7"/>
      <c r="BL986" s="7"/>
      <c r="BN986" s="74"/>
    </row>
    <row r="987" spans="1:66" s="16" customFormat="1" ht="12" customHeight="1" x14ac:dyDescent="0.25">
      <c r="A987" s="122">
        <v>24200851</v>
      </c>
      <c r="B987" s="87" t="str">
        <f t="shared" si="1029"/>
        <v>24200851</v>
      </c>
      <c r="C987" s="74" t="s">
        <v>400</v>
      </c>
      <c r="D987" s="89" t="s">
        <v>158</v>
      </c>
      <c r="E987" s="89"/>
      <c r="F987" s="74"/>
      <c r="G987" s="89"/>
      <c r="H987" s="75">
        <v>-159717.89000000001</v>
      </c>
      <c r="I987" s="75">
        <v>-159717.89000000001</v>
      </c>
      <c r="J987" s="75">
        <v>-159717.89000000001</v>
      </c>
      <c r="K987" s="75">
        <v>-159717.89000000001</v>
      </c>
      <c r="L987" s="75">
        <v>-209877.61</v>
      </c>
      <c r="M987" s="75">
        <v>-209877.61</v>
      </c>
      <c r="N987" s="75">
        <v>-209877.61</v>
      </c>
      <c r="O987" s="75">
        <v>-209877.61</v>
      </c>
      <c r="P987" s="75">
        <v>-222785.84</v>
      </c>
      <c r="Q987" s="75">
        <v>-143785.35</v>
      </c>
      <c r="R987" s="75">
        <v>-143785.35</v>
      </c>
      <c r="S987" s="75">
        <v>-143785.35</v>
      </c>
      <c r="T987" s="75">
        <v>-143785.35</v>
      </c>
      <c r="U987" s="75"/>
      <c r="V987" s="75">
        <f t="shared" si="1010"/>
        <v>-177046.46833333335</v>
      </c>
      <c r="W987" s="108"/>
      <c r="X987" s="84"/>
      <c r="Y987" s="92">
        <f t="shared" ref="Y987:AA1006" si="1045">IF($D987=Y$5,$T987,0)</f>
        <v>0</v>
      </c>
      <c r="Z987" s="319">
        <f t="shared" si="1045"/>
        <v>0</v>
      </c>
      <c r="AA987" s="319">
        <f t="shared" si="1045"/>
        <v>0</v>
      </c>
      <c r="AB987" s="320">
        <f t="shared" si="1031"/>
        <v>-143785.35</v>
      </c>
      <c r="AC987" s="309">
        <f t="shared" si="1032"/>
        <v>0</v>
      </c>
      <c r="AD987" s="319">
        <f t="shared" si="1044"/>
        <v>0</v>
      </c>
      <c r="AE987" s="326">
        <f t="shared" si="1038"/>
        <v>0</v>
      </c>
      <c r="AF987" s="320">
        <f t="shared" si="1039"/>
        <v>-143785.35</v>
      </c>
      <c r="AG987" s="173">
        <f t="shared" si="1008"/>
        <v>-143785.35</v>
      </c>
      <c r="AH987" s="309">
        <f t="shared" si="1033"/>
        <v>0</v>
      </c>
      <c r="AI987" s="318">
        <f t="shared" si="1042"/>
        <v>0</v>
      </c>
      <c r="AJ987" s="319">
        <f t="shared" si="1042"/>
        <v>0</v>
      </c>
      <c r="AK987" s="319">
        <f t="shared" si="1042"/>
        <v>0</v>
      </c>
      <c r="AL987" s="320">
        <f t="shared" si="1034"/>
        <v>-177046.46833333335</v>
      </c>
      <c r="AM987" s="309">
        <f t="shared" si="1035"/>
        <v>0</v>
      </c>
      <c r="AN987" s="319">
        <f t="shared" si="1040"/>
        <v>0</v>
      </c>
      <c r="AO987" s="319">
        <f t="shared" si="1041"/>
        <v>0</v>
      </c>
      <c r="AP987" s="319">
        <f t="shared" si="1037"/>
        <v>-177046.46833333335</v>
      </c>
      <c r="AQ987" s="173">
        <f t="shared" si="1026"/>
        <v>-177046.46833333335</v>
      </c>
      <c r="AR987" s="309">
        <f t="shared" si="1036"/>
        <v>0</v>
      </c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 s="7"/>
      <c r="BH987" s="7"/>
      <c r="BI987" s="7"/>
      <c r="BJ987" s="7"/>
      <c r="BK987" s="7"/>
      <c r="BL987" s="7"/>
      <c r="BN987" s="74"/>
    </row>
    <row r="988" spans="1:66" s="16" customFormat="1" ht="12" customHeight="1" x14ac:dyDescent="0.25">
      <c r="A988" s="122">
        <v>24200871</v>
      </c>
      <c r="B988" s="87" t="str">
        <f t="shared" si="1029"/>
        <v>24200871</v>
      </c>
      <c r="C988" s="74" t="s">
        <v>401</v>
      </c>
      <c r="D988" s="89" t="s">
        <v>158</v>
      </c>
      <c r="E988" s="89"/>
      <c r="F988" s="74"/>
      <c r="G988" s="89"/>
      <c r="H988" s="75">
        <v>-95895.44</v>
      </c>
      <c r="I988" s="75">
        <v>-93807.21</v>
      </c>
      <c r="J988" s="75">
        <v>-93807.21</v>
      </c>
      <c r="K988" s="75">
        <v>-93807.21</v>
      </c>
      <c r="L988" s="75">
        <v>-93901.02</v>
      </c>
      <c r="M988" s="75">
        <v>-93901.02</v>
      </c>
      <c r="N988" s="75">
        <v>-93901.02</v>
      </c>
      <c r="O988" s="75">
        <v>-93901.02</v>
      </c>
      <c r="P988" s="75">
        <v>-93901.02</v>
      </c>
      <c r="Q988" s="75">
        <v>-93901.02</v>
      </c>
      <c r="R988" s="75">
        <v>-93901.02</v>
      </c>
      <c r="S988" s="75">
        <v>-93901.02</v>
      </c>
      <c r="T988" s="75">
        <v>-93901.02</v>
      </c>
      <c r="U988" s="75"/>
      <c r="V988" s="75">
        <f t="shared" si="1010"/>
        <v>-93960.668333333349</v>
      </c>
      <c r="W988" s="108"/>
      <c r="X988" s="84"/>
      <c r="Y988" s="92">
        <f t="shared" si="1045"/>
        <v>0</v>
      </c>
      <c r="Z988" s="319">
        <f t="shared" si="1045"/>
        <v>0</v>
      </c>
      <c r="AA988" s="319">
        <f t="shared" si="1045"/>
        <v>0</v>
      </c>
      <c r="AB988" s="320">
        <f t="shared" si="1031"/>
        <v>-93901.02</v>
      </c>
      <c r="AC988" s="309">
        <f t="shared" si="1032"/>
        <v>0</v>
      </c>
      <c r="AD988" s="319">
        <f t="shared" si="1044"/>
        <v>0</v>
      </c>
      <c r="AE988" s="326">
        <f t="shared" si="1038"/>
        <v>0</v>
      </c>
      <c r="AF988" s="320">
        <f t="shared" si="1039"/>
        <v>-93901.02</v>
      </c>
      <c r="AG988" s="173">
        <f t="shared" si="1008"/>
        <v>-93901.02</v>
      </c>
      <c r="AH988" s="309">
        <f t="shared" si="1033"/>
        <v>0</v>
      </c>
      <c r="AI988" s="318">
        <f t="shared" si="1042"/>
        <v>0</v>
      </c>
      <c r="AJ988" s="319">
        <f t="shared" si="1042"/>
        <v>0</v>
      </c>
      <c r="AK988" s="319">
        <f t="shared" si="1042"/>
        <v>0</v>
      </c>
      <c r="AL988" s="320">
        <f t="shared" si="1034"/>
        <v>-93960.668333333349</v>
      </c>
      <c r="AM988" s="309">
        <f t="shared" si="1035"/>
        <v>0</v>
      </c>
      <c r="AN988" s="319">
        <f t="shared" si="1040"/>
        <v>0</v>
      </c>
      <c r="AO988" s="319">
        <f t="shared" si="1041"/>
        <v>0</v>
      </c>
      <c r="AP988" s="319">
        <f t="shared" si="1037"/>
        <v>-93960.668333333349</v>
      </c>
      <c r="AQ988" s="173">
        <f t="shared" si="1026"/>
        <v>-93960.668333333349</v>
      </c>
      <c r="AR988" s="309">
        <f t="shared" si="1036"/>
        <v>0</v>
      </c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 s="7"/>
      <c r="BH988" s="7"/>
      <c r="BI988" s="7"/>
      <c r="BJ988" s="7"/>
      <c r="BK988" s="7"/>
      <c r="BL988" s="7"/>
      <c r="BN988" s="74"/>
    </row>
    <row r="989" spans="1:66" s="16" customFormat="1" ht="12" customHeight="1" x14ac:dyDescent="0.25">
      <c r="A989" s="122">
        <v>24200881</v>
      </c>
      <c r="B989" s="87" t="str">
        <f t="shared" si="1029"/>
        <v>24200881</v>
      </c>
      <c r="C989" s="105" t="s">
        <v>409</v>
      </c>
      <c r="D989" s="89" t="s">
        <v>158</v>
      </c>
      <c r="E989" s="89"/>
      <c r="F989" s="105"/>
      <c r="G989" s="89"/>
      <c r="H989" s="75">
        <v>-225016.28</v>
      </c>
      <c r="I989" s="75">
        <v>-225016.28</v>
      </c>
      <c r="J989" s="75">
        <v>-225016.28</v>
      </c>
      <c r="K989" s="75">
        <v>-225016.28</v>
      </c>
      <c r="L989" s="75">
        <v>-285241.3</v>
      </c>
      <c r="M989" s="75">
        <v>-285241.3</v>
      </c>
      <c r="N989" s="75">
        <v>-285241.3</v>
      </c>
      <c r="O989" s="75">
        <v>-285241.3</v>
      </c>
      <c r="P989" s="75">
        <v>-300731.18</v>
      </c>
      <c r="Q989" s="75">
        <v>-300731.18</v>
      </c>
      <c r="R989" s="75">
        <v>-300731.18</v>
      </c>
      <c r="S989" s="75">
        <v>-300731.18</v>
      </c>
      <c r="T989" s="75">
        <v>-300731.18</v>
      </c>
      <c r="U989" s="75"/>
      <c r="V989" s="75">
        <f t="shared" si="1010"/>
        <v>-273484.3741666667</v>
      </c>
      <c r="W989" s="108"/>
      <c r="X989" s="84"/>
      <c r="Y989" s="92">
        <f t="shared" si="1045"/>
        <v>0</v>
      </c>
      <c r="Z989" s="319">
        <f t="shared" si="1045"/>
        <v>0</v>
      </c>
      <c r="AA989" s="319">
        <f t="shared" si="1045"/>
        <v>0</v>
      </c>
      <c r="AB989" s="320">
        <f t="shared" si="1031"/>
        <v>-300731.18</v>
      </c>
      <c r="AC989" s="309">
        <f t="shared" si="1032"/>
        <v>0</v>
      </c>
      <c r="AD989" s="319">
        <f t="shared" si="1044"/>
        <v>0</v>
      </c>
      <c r="AE989" s="326">
        <f t="shared" si="1038"/>
        <v>0</v>
      </c>
      <c r="AF989" s="320">
        <f t="shared" si="1039"/>
        <v>-300731.18</v>
      </c>
      <c r="AG989" s="173">
        <f t="shared" si="1008"/>
        <v>-300731.18</v>
      </c>
      <c r="AH989" s="309">
        <f t="shared" si="1033"/>
        <v>0</v>
      </c>
      <c r="AI989" s="318">
        <f t="shared" si="1042"/>
        <v>0</v>
      </c>
      <c r="AJ989" s="319">
        <f t="shared" si="1042"/>
        <v>0</v>
      </c>
      <c r="AK989" s="319">
        <f t="shared" si="1042"/>
        <v>0</v>
      </c>
      <c r="AL989" s="320">
        <f t="shared" si="1034"/>
        <v>-273484.3741666667</v>
      </c>
      <c r="AM989" s="309">
        <f t="shared" si="1035"/>
        <v>0</v>
      </c>
      <c r="AN989" s="319">
        <f t="shared" si="1040"/>
        <v>0</v>
      </c>
      <c r="AO989" s="319">
        <f t="shared" si="1041"/>
        <v>0</v>
      </c>
      <c r="AP989" s="319">
        <f t="shared" si="1037"/>
        <v>-273484.3741666667</v>
      </c>
      <c r="AQ989" s="173">
        <f t="shared" si="1026"/>
        <v>-273484.3741666667</v>
      </c>
      <c r="AR989" s="309">
        <f t="shared" si="1036"/>
        <v>0</v>
      </c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 s="7"/>
      <c r="BH989" s="7"/>
      <c r="BI989" s="7"/>
      <c r="BJ989" s="7"/>
      <c r="BK989" s="7"/>
      <c r="BL989" s="7"/>
      <c r="BN989" s="74"/>
    </row>
    <row r="990" spans="1:66" s="16" customFormat="1" ht="12" customHeight="1" x14ac:dyDescent="0.25">
      <c r="A990" s="122">
        <v>24200891</v>
      </c>
      <c r="B990" s="87" t="str">
        <f t="shared" si="1029"/>
        <v>24200891</v>
      </c>
      <c r="C990" s="105" t="s">
        <v>410</v>
      </c>
      <c r="D990" s="89" t="s">
        <v>158</v>
      </c>
      <c r="E990" s="89"/>
      <c r="F990" s="105"/>
      <c r="G990" s="89"/>
      <c r="H990" s="75">
        <v>-71140.98</v>
      </c>
      <c r="I990" s="75">
        <v>-71140.98</v>
      </c>
      <c r="J990" s="75">
        <v>-71140.98</v>
      </c>
      <c r="K990" s="75">
        <v>-71140.98</v>
      </c>
      <c r="L990" s="75">
        <v>-71212.12</v>
      </c>
      <c r="M990" s="75">
        <v>-71212.12</v>
      </c>
      <c r="N990" s="75">
        <v>-71212.12</v>
      </c>
      <c r="O990" s="75">
        <v>-71212.12</v>
      </c>
      <c r="P990" s="75">
        <v>-71212.12</v>
      </c>
      <c r="Q990" s="75">
        <v>-211.63</v>
      </c>
      <c r="R990" s="75">
        <v>-211.63</v>
      </c>
      <c r="S990" s="75">
        <v>-211.63</v>
      </c>
      <c r="T990" s="75">
        <v>-211.63</v>
      </c>
      <c r="U990" s="75"/>
      <c r="V990" s="75">
        <f t="shared" si="1010"/>
        <v>-50482.894583333342</v>
      </c>
      <c r="W990" s="108"/>
      <c r="X990" s="84"/>
      <c r="Y990" s="92">
        <f t="shared" si="1045"/>
        <v>0</v>
      </c>
      <c r="Z990" s="319">
        <f t="shared" si="1045"/>
        <v>0</v>
      </c>
      <c r="AA990" s="319">
        <f t="shared" si="1045"/>
        <v>0</v>
      </c>
      <c r="AB990" s="320">
        <f t="shared" si="1031"/>
        <v>-211.63</v>
      </c>
      <c r="AC990" s="309">
        <f t="shared" si="1032"/>
        <v>0</v>
      </c>
      <c r="AD990" s="319">
        <f t="shared" si="1044"/>
        <v>0</v>
      </c>
      <c r="AE990" s="326">
        <f t="shared" si="1038"/>
        <v>0</v>
      </c>
      <c r="AF990" s="320">
        <f t="shared" si="1039"/>
        <v>-211.63</v>
      </c>
      <c r="AG990" s="173">
        <f t="shared" si="1008"/>
        <v>-211.63</v>
      </c>
      <c r="AH990" s="309">
        <f t="shared" si="1033"/>
        <v>0</v>
      </c>
      <c r="AI990" s="318">
        <f t="shared" si="1042"/>
        <v>0</v>
      </c>
      <c r="AJ990" s="319">
        <f t="shared" si="1042"/>
        <v>0</v>
      </c>
      <c r="AK990" s="319">
        <f t="shared" si="1042"/>
        <v>0</v>
      </c>
      <c r="AL990" s="320">
        <f t="shared" si="1034"/>
        <v>-50482.894583333342</v>
      </c>
      <c r="AM990" s="309">
        <f t="shared" si="1035"/>
        <v>0</v>
      </c>
      <c r="AN990" s="319">
        <f t="shared" si="1040"/>
        <v>0</v>
      </c>
      <c r="AO990" s="319">
        <f t="shared" si="1041"/>
        <v>0</v>
      </c>
      <c r="AP990" s="319">
        <f t="shared" si="1037"/>
        <v>-50482.894583333342</v>
      </c>
      <c r="AQ990" s="173">
        <f t="shared" si="1026"/>
        <v>-50482.894583333342</v>
      </c>
      <c r="AR990" s="309">
        <f t="shared" si="1036"/>
        <v>0</v>
      </c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 s="7"/>
      <c r="BH990" s="7"/>
      <c r="BI990" s="7"/>
      <c r="BJ990" s="7"/>
      <c r="BK990" s="7"/>
      <c r="BL990" s="7"/>
      <c r="BN990" s="74"/>
    </row>
    <row r="991" spans="1:66" s="16" customFormat="1" ht="12" customHeight="1" x14ac:dyDescent="0.25">
      <c r="A991" s="122">
        <v>24200901</v>
      </c>
      <c r="B991" s="87" t="str">
        <f t="shared" si="1029"/>
        <v>24200901</v>
      </c>
      <c r="C991" s="105" t="s">
        <v>406</v>
      </c>
      <c r="D991" s="89" t="s">
        <v>158</v>
      </c>
      <c r="E991" s="89"/>
      <c r="F991" s="105"/>
      <c r="G991" s="89"/>
      <c r="H991" s="75">
        <v>-80504.759999999995</v>
      </c>
      <c r="I991" s="75">
        <v>-80504.759999999995</v>
      </c>
      <c r="J991" s="75">
        <v>-80504.759999999995</v>
      </c>
      <c r="K991" s="75">
        <v>-80504.759999999995</v>
      </c>
      <c r="L991" s="75">
        <v>-80585.259999999995</v>
      </c>
      <c r="M991" s="75">
        <v>-80585.259999999995</v>
      </c>
      <c r="N991" s="75">
        <v>-80585.259999999995</v>
      </c>
      <c r="O991" s="75">
        <v>-80585.259999999995</v>
      </c>
      <c r="P991" s="75">
        <v>-80585.259999999995</v>
      </c>
      <c r="Q991" s="75">
        <v>-80585.259999999995</v>
      </c>
      <c r="R991" s="75">
        <v>-80585.259999999995</v>
      </c>
      <c r="S991" s="75">
        <v>-80585.259999999995</v>
      </c>
      <c r="T991" s="75">
        <v>-80585.259999999995</v>
      </c>
      <c r="U991" s="75"/>
      <c r="V991" s="75">
        <f t="shared" si="1010"/>
        <v>-80561.780833333338</v>
      </c>
      <c r="W991" s="108"/>
      <c r="X991" s="84"/>
      <c r="Y991" s="92">
        <f t="shared" si="1045"/>
        <v>0</v>
      </c>
      <c r="Z991" s="319">
        <f t="shared" si="1045"/>
        <v>0</v>
      </c>
      <c r="AA991" s="319">
        <f t="shared" si="1045"/>
        <v>0</v>
      </c>
      <c r="AB991" s="320">
        <f t="shared" si="1031"/>
        <v>-80585.259999999995</v>
      </c>
      <c r="AC991" s="309">
        <f t="shared" si="1032"/>
        <v>0</v>
      </c>
      <c r="AD991" s="319">
        <f t="shared" si="1044"/>
        <v>0</v>
      </c>
      <c r="AE991" s="326">
        <f t="shared" si="1038"/>
        <v>0</v>
      </c>
      <c r="AF991" s="320">
        <f t="shared" si="1039"/>
        <v>-80585.259999999995</v>
      </c>
      <c r="AG991" s="173">
        <f t="shared" si="1008"/>
        <v>-80585.259999999995</v>
      </c>
      <c r="AH991" s="309">
        <f t="shared" si="1033"/>
        <v>0</v>
      </c>
      <c r="AI991" s="318">
        <f t="shared" si="1042"/>
        <v>0</v>
      </c>
      <c r="AJ991" s="319">
        <f t="shared" si="1042"/>
        <v>0</v>
      </c>
      <c r="AK991" s="319">
        <f t="shared" si="1042"/>
        <v>0</v>
      </c>
      <c r="AL991" s="320">
        <f t="shared" si="1034"/>
        <v>-80561.780833333338</v>
      </c>
      <c r="AM991" s="309">
        <f t="shared" si="1035"/>
        <v>0</v>
      </c>
      <c r="AN991" s="319">
        <f t="shared" si="1040"/>
        <v>0</v>
      </c>
      <c r="AO991" s="319">
        <f t="shared" si="1041"/>
        <v>0</v>
      </c>
      <c r="AP991" s="319">
        <f t="shared" si="1037"/>
        <v>-80561.780833333338</v>
      </c>
      <c r="AQ991" s="173">
        <f t="shared" si="1026"/>
        <v>-80561.780833333338</v>
      </c>
      <c r="AR991" s="309">
        <f t="shared" si="1036"/>
        <v>0</v>
      </c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 s="7"/>
      <c r="BH991" s="7"/>
      <c r="BI991" s="7"/>
      <c r="BJ991" s="7"/>
      <c r="BK991" s="7"/>
      <c r="BL991" s="7"/>
      <c r="BN991" s="74"/>
    </row>
    <row r="992" spans="1:66" s="16" customFormat="1" ht="12" customHeight="1" x14ac:dyDescent="0.25">
      <c r="A992" s="122">
        <v>24200911</v>
      </c>
      <c r="B992" s="87" t="str">
        <f t="shared" si="1029"/>
        <v>24200911</v>
      </c>
      <c r="C992" s="105" t="s">
        <v>411</v>
      </c>
      <c r="D992" s="89" t="s">
        <v>158</v>
      </c>
      <c r="E992" s="89"/>
      <c r="F992" s="105"/>
      <c r="G992" s="89"/>
      <c r="H992" s="75">
        <v>-15670.54</v>
      </c>
      <c r="I992" s="75">
        <v>-15670.54</v>
      </c>
      <c r="J992" s="75">
        <v>-15670.54</v>
      </c>
      <c r="K992" s="75">
        <v>-15670.54</v>
      </c>
      <c r="L992" s="75">
        <v>-15686.21</v>
      </c>
      <c r="M992" s="75">
        <v>-15686.21</v>
      </c>
      <c r="N992" s="75">
        <v>-15686.21</v>
      </c>
      <c r="O992" s="75">
        <v>-15686.21</v>
      </c>
      <c r="P992" s="75">
        <v>-15686.21</v>
      </c>
      <c r="Q992" s="75">
        <v>-15686.21</v>
      </c>
      <c r="R992" s="75">
        <v>-15686.21</v>
      </c>
      <c r="S992" s="75">
        <v>-15574.88</v>
      </c>
      <c r="T992" s="75">
        <v>-15574.88</v>
      </c>
      <c r="U992" s="75"/>
      <c r="V992" s="75">
        <f t="shared" si="1010"/>
        <v>-15667.72333333333</v>
      </c>
      <c r="W992" s="108"/>
      <c r="X992" s="84"/>
      <c r="Y992" s="92">
        <f t="shared" si="1045"/>
        <v>0</v>
      </c>
      <c r="Z992" s="319">
        <f t="shared" si="1045"/>
        <v>0</v>
      </c>
      <c r="AA992" s="319">
        <f t="shared" si="1045"/>
        <v>0</v>
      </c>
      <c r="AB992" s="320">
        <f t="shared" si="1031"/>
        <v>-15574.88</v>
      </c>
      <c r="AC992" s="309">
        <f t="shared" si="1032"/>
        <v>0</v>
      </c>
      <c r="AD992" s="319">
        <f t="shared" si="1044"/>
        <v>0</v>
      </c>
      <c r="AE992" s="326">
        <f t="shared" si="1038"/>
        <v>0</v>
      </c>
      <c r="AF992" s="320">
        <f t="shared" si="1039"/>
        <v>-15574.88</v>
      </c>
      <c r="AG992" s="173">
        <f t="shared" si="1008"/>
        <v>-15574.88</v>
      </c>
      <c r="AH992" s="309">
        <f t="shared" si="1033"/>
        <v>0</v>
      </c>
      <c r="AI992" s="318">
        <f t="shared" si="1042"/>
        <v>0</v>
      </c>
      <c r="AJ992" s="319">
        <f t="shared" si="1042"/>
        <v>0</v>
      </c>
      <c r="AK992" s="319">
        <f t="shared" si="1042"/>
        <v>0</v>
      </c>
      <c r="AL992" s="320">
        <f t="shared" si="1034"/>
        <v>-15667.72333333333</v>
      </c>
      <c r="AM992" s="309">
        <f t="shared" si="1035"/>
        <v>0</v>
      </c>
      <c r="AN992" s="319">
        <f t="shared" si="1040"/>
        <v>0</v>
      </c>
      <c r="AO992" s="319">
        <f t="shared" si="1041"/>
        <v>0</v>
      </c>
      <c r="AP992" s="319">
        <f t="shared" si="1037"/>
        <v>-15667.72333333333</v>
      </c>
      <c r="AQ992" s="173">
        <f t="shared" si="1026"/>
        <v>-15667.72333333333</v>
      </c>
      <c r="AR992" s="309">
        <f t="shared" si="1036"/>
        <v>0</v>
      </c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 s="7"/>
      <c r="BH992" s="7"/>
      <c r="BI992" s="7"/>
      <c r="BJ992" s="7"/>
      <c r="BK992" s="7"/>
      <c r="BL992" s="7"/>
      <c r="BN992" s="74"/>
    </row>
    <row r="993" spans="1:66" s="16" customFormat="1" ht="12" customHeight="1" x14ac:dyDescent="0.25">
      <c r="A993" s="122">
        <v>24200921</v>
      </c>
      <c r="B993" s="87" t="str">
        <f t="shared" si="1029"/>
        <v>24200921</v>
      </c>
      <c r="C993" s="105" t="s">
        <v>405</v>
      </c>
      <c r="D993" s="89" t="s">
        <v>158</v>
      </c>
      <c r="E993" s="89"/>
      <c r="F993" s="105"/>
      <c r="G993" s="89"/>
      <c r="H993" s="75">
        <v>-2349512.37</v>
      </c>
      <c r="I993" s="75">
        <v>-2349512.37</v>
      </c>
      <c r="J993" s="75">
        <v>-2349512.37</v>
      </c>
      <c r="K993" s="75">
        <v>-2349512.37</v>
      </c>
      <c r="L993" s="75">
        <v>-2351733.58</v>
      </c>
      <c r="M993" s="75">
        <v>-2351733.58</v>
      </c>
      <c r="N993" s="75">
        <v>-2351733.58</v>
      </c>
      <c r="O993" s="75">
        <v>-2351733.58</v>
      </c>
      <c r="P993" s="75">
        <v>-2351733.58</v>
      </c>
      <c r="Q993" s="75">
        <v>-2351733.58</v>
      </c>
      <c r="R993" s="75">
        <v>-2351733.58</v>
      </c>
      <c r="S993" s="75">
        <v>-2351733.58</v>
      </c>
      <c r="T993" s="75">
        <v>-2351733.58</v>
      </c>
      <c r="U993" s="75"/>
      <c r="V993" s="75">
        <f t="shared" si="1010"/>
        <v>-2351085.7270833333</v>
      </c>
      <c r="W993" s="108"/>
      <c r="X993" s="84"/>
      <c r="Y993" s="92">
        <f t="shared" si="1045"/>
        <v>0</v>
      </c>
      <c r="Z993" s="319">
        <f t="shared" si="1045"/>
        <v>0</v>
      </c>
      <c r="AA993" s="319">
        <f t="shared" si="1045"/>
        <v>0</v>
      </c>
      <c r="AB993" s="320">
        <f t="shared" si="1031"/>
        <v>-2351733.58</v>
      </c>
      <c r="AC993" s="309">
        <f t="shared" si="1032"/>
        <v>0</v>
      </c>
      <c r="AD993" s="319">
        <f t="shared" si="1044"/>
        <v>0</v>
      </c>
      <c r="AE993" s="326">
        <f t="shared" si="1038"/>
        <v>0</v>
      </c>
      <c r="AF993" s="320">
        <f t="shared" si="1039"/>
        <v>-2351733.58</v>
      </c>
      <c r="AG993" s="173">
        <f t="shared" si="1008"/>
        <v>-2351733.58</v>
      </c>
      <c r="AH993" s="309">
        <f t="shared" si="1033"/>
        <v>0</v>
      </c>
      <c r="AI993" s="318">
        <f t="shared" si="1042"/>
        <v>0</v>
      </c>
      <c r="AJ993" s="319">
        <f t="shared" si="1042"/>
        <v>0</v>
      </c>
      <c r="AK993" s="319">
        <f t="shared" si="1042"/>
        <v>0</v>
      </c>
      <c r="AL993" s="320">
        <f t="shared" si="1034"/>
        <v>-2351085.7270833333</v>
      </c>
      <c r="AM993" s="309">
        <f t="shared" si="1035"/>
        <v>0</v>
      </c>
      <c r="AN993" s="319">
        <f t="shared" si="1040"/>
        <v>0</v>
      </c>
      <c r="AO993" s="319">
        <f t="shared" si="1041"/>
        <v>0</v>
      </c>
      <c r="AP993" s="319">
        <f t="shared" si="1037"/>
        <v>-2351085.7270833333</v>
      </c>
      <c r="AQ993" s="173">
        <f t="shared" si="1026"/>
        <v>-2351085.7270833333</v>
      </c>
      <c r="AR993" s="309">
        <f t="shared" si="1036"/>
        <v>0</v>
      </c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 s="7"/>
      <c r="BH993" s="7"/>
      <c r="BI993" s="7"/>
      <c r="BJ993" s="7"/>
      <c r="BK993" s="7"/>
      <c r="BL993" s="7"/>
      <c r="BN993" s="74"/>
    </row>
    <row r="994" spans="1:66" s="16" customFormat="1" ht="12" customHeight="1" x14ac:dyDescent="0.25">
      <c r="A994" s="122">
        <v>24200931</v>
      </c>
      <c r="B994" s="87" t="str">
        <f t="shared" si="1029"/>
        <v>24200931</v>
      </c>
      <c r="C994" s="105" t="s">
        <v>412</v>
      </c>
      <c r="D994" s="89" t="s">
        <v>158</v>
      </c>
      <c r="E994" s="89"/>
      <c r="F994" s="105"/>
      <c r="G994" s="89"/>
      <c r="H994" s="75">
        <v>-77491.199999999997</v>
      </c>
      <c r="I994" s="75">
        <v>-77491.199999999997</v>
      </c>
      <c r="J994" s="75">
        <v>-70583.92</v>
      </c>
      <c r="K994" s="75">
        <v>-70583.92</v>
      </c>
      <c r="L994" s="75">
        <v>-120654.5</v>
      </c>
      <c r="M994" s="75">
        <v>-118609.27</v>
      </c>
      <c r="N994" s="75">
        <v>-118609.27</v>
      </c>
      <c r="O994" s="75">
        <v>-118609.27</v>
      </c>
      <c r="P994" s="75">
        <v>-131517.5</v>
      </c>
      <c r="Q994" s="75">
        <v>-130022.37</v>
      </c>
      <c r="R994" s="75">
        <v>-130022.37</v>
      </c>
      <c r="S994" s="75">
        <v>-130022.37</v>
      </c>
      <c r="T994" s="75">
        <v>-130022.37</v>
      </c>
      <c r="U994" s="75"/>
      <c r="V994" s="75">
        <f t="shared" si="1010"/>
        <v>-110040.22874999999</v>
      </c>
      <c r="W994" s="108"/>
      <c r="X994" s="84"/>
      <c r="Y994" s="92">
        <f t="shared" si="1045"/>
        <v>0</v>
      </c>
      <c r="Z994" s="319">
        <f t="shared" si="1045"/>
        <v>0</v>
      </c>
      <c r="AA994" s="319">
        <f t="shared" si="1045"/>
        <v>0</v>
      </c>
      <c r="AB994" s="320">
        <f t="shared" si="1031"/>
        <v>-130022.37</v>
      </c>
      <c r="AC994" s="309">
        <f t="shared" si="1032"/>
        <v>0</v>
      </c>
      <c r="AD994" s="319">
        <f t="shared" si="1044"/>
        <v>0</v>
      </c>
      <c r="AE994" s="326">
        <f t="shared" si="1038"/>
        <v>0</v>
      </c>
      <c r="AF994" s="320">
        <f t="shared" si="1039"/>
        <v>-130022.37</v>
      </c>
      <c r="AG994" s="173">
        <f t="shared" si="1008"/>
        <v>-130022.37</v>
      </c>
      <c r="AH994" s="309">
        <f t="shared" si="1033"/>
        <v>0</v>
      </c>
      <c r="AI994" s="318">
        <f t="shared" si="1042"/>
        <v>0</v>
      </c>
      <c r="AJ994" s="319">
        <f t="shared" si="1042"/>
        <v>0</v>
      </c>
      <c r="AK994" s="319">
        <f t="shared" si="1042"/>
        <v>0</v>
      </c>
      <c r="AL994" s="320">
        <f t="shared" si="1034"/>
        <v>-110040.22874999999</v>
      </c>
      <c r="AM994" s="309">
        <f t="shared" si="1035"/>
        <v>0</v>
      </c>
      <c r="AN994" s="319">
        <f t="shared" si="1040"/>
        <v>0</v>
      </c>
      <c r="AO994" s="319">
        <f t="shared" si="1041"/>
        <v>0</v>
      </c>
      <c r="AP994" s="319">
        <f t="shared" si="1037"/>
        <v>-110040.22874999999</v>
      </c>
      <c r="AQ994" s="173">
        <f t="shared" si="1026"/>
        <v>-110040.22874999999</v>
      </c>
      <c r="AR994" s="309">
        <f t="shared" si="1036"/>
        <v>0</v>
      </c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 s="7"/>
      <c r="BH994" s="7"/>
      <c r="BI994" s="7"/>
      <c r="BJ994" s="7"/>
      <c r="BK994" s="7"/>
      <c r="BL994" s="7"/>
      <c r="BN994" s="74"/>
    </row>
    <row r="995" spans="1:66" s="16" customFormat="1" ht="12" customHeight="1" x14ac:dyDescent="0.25">
      <c r="A995" s="122">
        <v>24200941</v>
      </c>
      <c r="B995" s="87" t="str">
        <f t="shared" si="1029"/>
        <v>24200941</v>
      </c>
      <c r="C995" s="105" t="s">
        <v>413</v>
      </c>
      <c r="D995" s="89" t="s">
        <v>158</v>
      </c>
      <c r="E995" s="89"/>
      <c r="F995" s="105"/>
      <c r="G995" s="89"/>
      <c r="H995" s="75">
        <v>-71785.62</v>
      </c>
      <c r="I995" s="75">
        <v>-71785.62</v>
      </c>
      <c r="J995" s="75">
        <v>-71785.62</v>
      </c>
      <c r="K995" s="75">
        <v>-71785.62</v>
      </c>
      <c r="L995" s="75">
        <v>-71857.41</v>
      </c>
      <c r="M995" s="75">
        <v>-71857.41</v>
      </c>
      <c r="N995" s="75">
        <v>-71857.41</v>
      </c>
      <c r="O995" s="75">
        <v>-71857.41</v>
      </c>
      <c r="P995" s="75">
        <v>-71857.41</v>
      </c>
      <c r="Q995" s="75">
        <v>-71857.41</v>
      </c>
      <c r="R995" s="75">
        <v>-71857.41</v>
      </c>
      <c r="S995" s="75">
        <v>-71857.41</v>
      </c>
      <c r="T995" s="75">
        <v>-71857.41</v>
      </c>
      <c r="U995" s="75"/>
      <c r="V995" s="75">
        <f t="shared" si="1010"/>
        <v>-71836.471250000017</v>
      </c>
      <c r="W995" s="108"/>
      <c r="X995" s="84"/>
      <c r="Y995" s="92">
        <f t="shared" si="1045"/>
        <v>0</v>
      </c>
      <c r="Z995" s="319">
        <f t="shared" si="1045"/>
        <v>0</v>
      </c>
      <c r="AA995" s="319">
        <f t="shared" si="1045"/>
        <v>0</v>
      </c>
      <c r="AB995" s="320">
        <f t="shared" si="1031"/>
        <v>-71857.41</v>
      </c>
      <c r="AC995" s="309">
        <f t="shared" si="1032"/>
        <v>0</v>
      </c>
      <c r="AD995" s="319">
        <f t="shared" si="1044"/>
        <v>0</v>
      </c>
      <c r="AE995" s="326">
        <f t="shared" si="1038"/>
        <v>0</v>
      </c>
      <c r="AF995" s="320">
        <f t="shared" si="1039"/>
        <v>-71857.41</v>
      </c>
      <c r="AG995" s="173">
        <f t="shared" si="1008"/>
        <v>-71857.41</v>
      </c>
      <c r="AH995" s="309">
        <f t="shared" si="1033"/>
        <v>0</v>
      </c>
      <c r="AI995" s="318">
        <f t="shared" si="1042"/>
        <v>0</v>
      </c>
      <c r="AJ995" s="319">
        <f t="shared" si="1042"/>
        <v>0</v>
      </c>
      <c r="AK995" s="319">
        <f t="shared" si="1042"/>
        <v>0</v>
      </c>
      <c r="AL995" s="320">
        <f t="shared" si="1034"/>
        <v>-71836.471250000017</v>
      </c>
      <c r="AM995" s="309">
        <f t="shared" si="1035"/>
        <v>0</v>
      </c>
      <c r="AN995" s="319">
        <f t="shared" si="1040"/>
        <v>0</v>
      </c>
      <c r="AO995" s="319">
        <f t="shared" si="1041"/>
        <v>0</v>
      </c>
      <c r="AP995" s="319">
        <f t="shared" si="1037"/>
        <v>-71836.471250000017</v>
      </c>
      <c r="AQ995" s="173">
        <f t="shared" si="1026"/>
        <v>-71836.471250000017</v>
      </c>
      <c r="AR995" s="309">
        <f t="shared" si="1036"/>
        <v>0</v>
      </c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 s="7"/>
      <c r="BH995" s="7"/>
      <c r="BI995" s="7"/>
      <c r="BJ995" s="7"/>
      <c r="BK995" s="7"/>
      <c r="BL995" s="7"/>
      <c r="BN995" s="74"/>
    </row>
    <row r="996" spans="1:66" s="16" customFormat="1" ht="12" customHeight="1" x14ac:dyDescent="0.25">
      <c r="A996" s="122">
        <v>24200951</v>
      </c>
      <c r="B996" s="87" t="str">
        <f t="shared" si="1029"/>
        <v>24200951</v>
      </c>
      <c r="C996" s="105" t="s">
        <v>414</v>
      </c>
      <c r="D996" s="89" t="s">
        <v>158</v>
      </c>
      <c r="E996" s="89"/>
      <c r="F996" s="105"/>
      <c r="G996" s="89"/>
      <c r="H996" s="75">
        <v>-211868.56</v>
      </c>
      <c r="I996" s="75">
        <v>-211868.56</v>
      </c>
      <c r="J996" s="75">
        <v>-211868.56</v>
      </c>
      <c r="K996" s="75">
        <v>-211868.56</v>
      </c>
      <c r="L996" s="75">
        <v>-212080.43</v>
      </c>
      <c r="M996" s="75">
        <v>-212080.43</v>
      </c>
      <c r="N996" s="75">
        <v>-212080.43</v>
      </c>
      <c r="O996" s="75">
        <v>-212080.43</v>
      </c>
      <c r="P996" s="75">
        <v>-212080.43</v>
      </c>
      <c r="Q996" s="75">
        <v>-212080.43</v>
      </c>
      <c r="R996" s="75">
        <v>-212080.43</v>
      </c>
      <c r="S996" s="75">
        <v>-212080.43</v>
      </c>
      <c r="T996" s="75">
        <v>-212080.43</v>
      </c>
      <c r="U996" s="75"/>
      <c r="V996" s="75">
        <f t="shared" si="1010"/>
        <v>-212018.6345833333</v>
      </c>
      <c r="W996" s="108"/>
      <c r="X996" s="84"/>
      <c r="Y996" s="92">
        <f t="shared" si="1045"/>
        <v>0</v>
      </c>
      <c r="Z996" s="319">
        <f t="shared" si="1045"/>
        <v>0</v>
      </c>
      <c r="AA996" s="319">
        <f t="shared" si="1045"/>
        <v>0</v>
      </c>
      <c r="AB996" s="320">
        <f t="shared" si="1031"/>
        <v>-212080.43</v>
      </c>
      <c r="AC996" s="309">
        <f t="shared" si="1032"/>
        <v>0</v>
      </c>
      <c r="AD996" s="319">
        <f t="shared" si="1044"/>
        <v>0</v>
      </c>
      <c r="AE996" s="326">
        <f t="shared" si="1038"/>
        <v>0</v>
      </c>
      <c r="AF996" s="320">
        <f t="shared" si="1039"/>
        <v>-212080.43</v>
      </c>
      <c r="AG996" s="173">
        <f t="shared" si="1008"/>
        <v>-212080.43</v>
      </c>
      <c r="AH996" s="309">
        <f t="shared" si="1033"/>
        <v>0</v>
      </c>
      <c r="AI996" s="318">
        <f t="shared" si="1042"/>
        <v>0</v>
      </c>
      <c r="AJ996" s="319">
        <f t="shared" si="1042"/>
        <v>0</v>
      </c>
      <c r="AK996" s="319">
        <f t="shared" si="1042"/>
        <v>0</v>
      </c>
      <c r="AL996" s="320">
        <f t="shared" si="1034"/>
        <v>-212018.6345833333</v>
      </c>
      <c r="AM996" s="309">
        <f t="shared" si="1035"/>
        <v>0</v>
      </c>
      <c r="AN996" s="319">
        <f t="shared" si="1040"/>
        <v>0</v>
      </c>
      <c r="AO996" s="319">
        <f t="shared" si="1041"/>
        <v>0</v>
      </c>
      <c r="AP996" s="319">
        <f t="shared" si="1037"/>
        <v>-212018.6345833333</v>
      </c>
      <c r="AQ996" s="173">
        <f t="shared" si="1026"/>
        <v>-212018.6345833333</v>
      </c>
      <c r="AR996" s="309">
        <f t="shared" si="1036"/>
        <v>0</v>
      </c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 s="7"/>
      <c r="BH996" s="7"/>
      <c r="BI996" s="7"/>
      <c r="BJ996" s="7"/>
      <c r="BK996" s="7"/>
      <c r="BL996" s="7"/>
      <c r="BN996" s="74"/>
    </row>
    <row r="997" spans="1:66" s="16" customFormat="1" ht="12" customHeight="1" x14ac:dyDescent="0.25">
      <c r="A997" s="122">
        <v>24200961</v>
      </c>
      <c r="B997" s="87" t="str">
        <f t="shared" si="1029"/>
        <v>24200961</v>
      </c>
      <c r="C997" s="105" t="s">
        <v>408</v>
      </c>
      <c r="D997" s="89" t="s">
        <v>158</v>
      </c>
      <c r="E997" s="89"/>
      <c r="F997" s="105"/>
      <c r="G997" s="89"/>
      <c r="H997" s="75">
        <v>-2024035.56</v>
      </c>
      <c r="I997" s="75">
        <v>-2024035.56</v>
      </c>
      <c r="J997" s="75">
        <v>-2024035.56</v>
      </c>
      <c r="K997" s="75">
        <v>-1988266.94</v>
      </c>
      <c r="L997" s="75">
        <v>-1990255.21</v>
      </c>
      <c r="M997" s="75">
        <v>-1990255.21</v>
      </c>
      <c r="N997" s="75">
        <v>-1879959.24</v>
      </c>
      <c r="O997" s="75">
        <v>-1879959.24</v>
      </c>
      <c r="P997" s="75">
        <v>-1879959.24</v>
      </c>
      <c r="Q997" s="75">
        <v>-1872995.71</v>
      </c>
      <c r="R997" s="75">
        <v>-1872995.71</v>
      </c>
      <c r="S997" s="75">
        <v>-1872995.71</v>
      </c>
      <c r="T997" s="75">
        <v>-1865312.06</v>
      </c>
      <c r="U997" s="75"/>
      <c r="V997" s="75">
        <f t="shared" si="1010"/>
        <v>-1935032.2616666667</v>
      </c>
      <c r="W997" s="108"/>
      <c r="X997" s="84"/>
      <c r="Y997" s="92">
        <f t="shared" si="1045"/>
        <v>0</v>
      </c>
      <c r="Z997" s="319">
        <f t="shared" si="1045"/>
        <v>0</v>
      </c>
      <c r="AA997" s="319">
        <f t="shared" si="1045"/>
        <v>0</v>
      </c>
      <c r="AB997" s="320">
        <f t="shared" si="1031"/>
        <v>-1865312.06</v>
      </c>
      <c r="AC997" s="309">
        <f t="shared" si="1032"/>
        <v>0</v>
      </c>
      <c r="AD997" s="319">
        <f t="shared" si="1044"/>
        <v>0</v>
      </c>
      <c r="AE997" s="326">
        <f t="shared" si="1038"/>
        <v>0</v>
      </c>
      <c r="AF997" s="320">
        <f t="shared" si="1039"/>
        <v>-1865312.06</v>
      </c>
      <c r="AG997" s="173">
        <f t="shared" si="1008"/>
        <v>-1865312.06</v>
      </c>
      <c r="AH997" s="309">
        <f t="shared" si="1033"/>
        <v>0</v>
      </c>
      <c r="AI997" s="318">
        <f t="shared" si="1042"/>
        <v>0</v>
      </c>
      <c r="AJ997" s="319">
        <f t="shared" si="1042"/>
        <v>0</v>
      </c>
      <c r="AK997" s="319">
        <f t="shared" si="1042"/>
        <v>0</v>
      </c>
      <c r="AL997" s="320">
        <f t="shared" si="1034"/>
        <v>-1935032.2616666667</v>
      </c>
      <c r="AM997" s="309">
        <f t="shared" si="1035"/>
        <v>0</v>
      </c>
      <c r="AN997" s="319">
        <f t="shared" si="1040"/>
        <v>0</v>
      </c>
      <c r="AO997" s="319">
        <f t="shared" si="1041"/>
        <v>0</v>
      </c>
      <c r="AP997" s="319">
        <f t="shared" si="1037"/>
        <v>-1935032.2616666667</v>
      </c>
      <c r="AQ997" s="173">
        <f t="shared" si="1026"/>
        <v>-1935032.2616666667</v>
      </c>
      <c r="AR997" s="309">
        <f t="shared" si="1036"/>
        <v>0</v>
      </c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 s="7"/>
      <c r="BH997" s="7"/>
      <c r="BI997" s="7"/>
      <c r="BJ997" s="7"/>
      <c r="BK997" s="7"/>
      <c r="BL997" s="7"/>
      <c r="BN997" s="74"/>
    </row>
    <row r="998" spans="1:66" s="16" customFormat="1" ht="12" customHeight="1" x14ac:dyDescent="0.25">
      <c r="A998" s="122">
        <v>24200971</v>
      </c>
      <c r="B998" s="87" t="str">
        <f t="shared" si="1029"/>
        <v>24200971</v>
      </c>
      <c r="C998" s="105" t="s">
        <v>415</v>
      </c>
      <c r="D998" s="89" t="s">
        <v>158</v>
      </c>
      <c r="E998" s="89"/>
      <c r="F998" s="105"/>
      <c r="G998" s="89"/>
      <c r="H998" s="75">
        <v>-119733.16</v>
      </c>
      <c r="I998" s="75">
        <v>-119733.16</v>
      </c>
      <c r="J998" s="75">
        <v>-119733.16</v>
      </c>
      <c r="K998" s="75">
        <v>-119733.16</v>
      </c>
      <c r="L998" s="75">
        <v>-134852.89000000001</v>
      </c>
      <c r="M998" s="75">
        <v>-134852.89000000001</v>
      </c>
      <c r="N998" s="75">
        <v>-134852.89000000001</v>
      </c>
      <c r="O998" s="75">
        <v>-134852.89000000001</v>
      </c>
      <c r="P998" s="75">
        <v>-138725.35999999999</v>
      </c>
      <c r="Q998" s="75">
        <v>-138725.35999999999</v>
      </c>
      <c r="R998" s="75">
        <v>-138725.35999999999</v>
      </c>
      <c r="S998" s="75">
        <v>-138725.35999999999</v>
      </c>
      <c r="T998" s="75">
        <v>-138725.35999999999</v>
      </c>
      <c r="U998" s="75"/>
      <c r="V998" s="75">
        <f t="shared" si="1010"/>
        <v>-131895.14499999999</v>
      </c>
      <c r="W998" s="108"/>
      <c r="X998" s="84"/>
      <c r="Y998" s="92">
        <f t="shared" si="1045"/>
        <v>0</v>
      </c>
      <c r="Z998" s="319">
        <f t="shared" si="1045"/>
        <v>0</v>
      </c>
      <c r="AA998" s="319">
        <f t="shared" si="1045"/>
        <v>0</v>
      </c>
      <c r="AB998" s="320">
        <f t="shared" si="1031"/>
        <v>-138725.35999999999</v>
      </c>
      <c r="AC998" s="309">
        <f t="shared" si="1032"/>
        <v>0</v>
      </c>
      <c r="AD998" s="319">
        <f t="shared" si="1044"/>
        <v>0</v>
      </c>
      <c r="AE998" s="326">
        <f t="shared" si="1038"/>
        <v>0</v>
      </c>
      <c r="AF998" s="320">
        <f t="shared" si="1039"/>
        <v>-138725.35999999999</v>
      </c>
      <c r="AG998" s="173">
        <f t="shared" si="1008"/>
        <v>-138725.35999999999</v>
      </c>
      <c r="AH998" s="309">
        <f t="shared" si="1033"/>
        <v>0</v>
      </c>
      <c r="AI998" s="318">
        <f t="shared" si="1042"/>
        <v>0</v>
      </c>
      <c r="AJ998" s="319">
        <f t="shared" si="1042"/>
        <v>0</v>
      </c>
      <c r="AK998" s="319">
        <f t="shared" si="1042"/>
        <v>0</v>
      </c>
      <c r="AL998" s="320">
        <f t="shared" si="1034"/>
        <v>-131895.14499999999</v>
      </c>
      <c r="AM998" s="309">
        <f t="shared" si="1035"/>
        <v>0</v>
      </c>
      <c r="AN998" s="319">
        <f t="shared" si="1040"/>
        <v>0</v>
      </c>
      <c r="AO998" s="319">
        <f t="shared" si="1041"/>
        <v>0</v>
      </c>
      <c r="AP998" s="319">
        <f t="shared" si="1037"/>
        <v>-131895.14499999999</v>
      </c>
      <c r="AQ998" s="173">
        <f t="shared" si="1026"/>
        <v>-131895.14499999999</v>
      </c>
      <c r="AR998" s="309">
        <f t="shared" si="1036"/>
        <v>0</v>
      </c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 s="7"/>
      <c r="BH998" s="7"/>
      <c r="BI998" s="7"/>
      <c r="BJ998" s="7"/>
      <c r="BK998" s="7"/>
      <c r="BL998" s="7"/>
      <c r="BN998" s="74"/>
    </row>
    <row r="999" spans="1:66" s="16" customFormat="1" ht="12" customHeight="1" x14ac:dyDescent="0.25">
      <c r="A999" s="122">
        <v>24200991</v>
      </c>
      <c r="B999" s="87" t="str">
        <f t="shared" si="1029"/>
        <v>24200991</v>
      </c>
      <c r="C999" s="105" t="s">
        <v>291</v>
      </c>
      <c r="D999" s="89" t="s">
        <v>158</v>
      </c>
      <c r="E999" s="89"/>
      <c r="F999" s="105"/>
      <c r="G999" s="89"/>
      <c r="H999" s="75">
        <v>-62289.49</v>
      </c>
      <c r="I999" s="75">
        <v>-62289.49</v>
      </c>
      <c r="J999" s="75">
        <v>-62289.49</v>
      </c>
      <c r="K999" s="75">
        <v>-47389.49</v>
      </c>
      <c r="L999" s="75">
        <v>-72436.88</v>
      </c>
      <c r="M999" s="75">
        <v>-72436.88</v>
      </c>
      <c r="N999" s="75">
        <v>-72436.88</v>
      </c>
      <c r="O999" s="75">
        <v>-72436.88</v>
      </c>
      <c r="P999" s="75">
        <v>-78891</v>
      </c>
      <c r="Q999" s="75">
        <v>-78891</v>
      </c>
      <c r="R999" s="75">
        <v>-78891</v>
      </c>
      <c r="S999" s="75">
        <v>-78891</v>
      </c>
      <c r="T999" s="75">
        <v>-78891</v>
      </c>
      <c r="U999" s="75"/>
      <c r="V999" s="75">
        <f t="shared" si="1010"/>
        <v>-70655.85291666667</v>
      </c>
      <c r="W999" s="108"/>
      <c r="X999" s="84"/>
      <c r="Y999" s="92">
        <f t="shared" si="1045"/>
        <v>0</v>
      </c>
      <c r="Z999" s="319">
        <f t="shared" si="1045"/>
        <v>0</v>
      </c>
      <c r="AA999" s="319">
        <f t="shared" si="1045"/>
        <v>0</v>
      </c>
      <c r="AB999" s="320">
        <f t="shared" si="1031"/>
        <v>-78891</v>
      </c>
      <c r="AC999" s="309">
        <f t="shared" si="1032"/>
        <v>0</v>
      </c>
      <c r="AD999" s="319">
        <f t="shared" si="1044"/>
        <v>0</v>
      </c>
      <c r="AE999" s="326">
        <f t="shared" si="1038"/>
        <v>0</v>
      </c>
      <c r="AF999" s="320">
        <f t="shared" si="1039"/>
        <v>-78891</v>
      </c>
      <c r="AG999" s="173">
        <f t="shared" si="1008"/>
        <v>-78891</v>
      </c>
      <c r="AH999" s="309">
        <f t="shared" si="1033"/>
        <v>0</v>
      </c>
      <c r="AI999" s="318">
        <f t="shared" si="1042"/>
        <v>0</v>
      </c>
      <c r="AJ999" s="319">
        <f t="shared" si="1042"/>
        <v>0</v>
      </c>
      <c r="AK999" s="319">
        <f t="shared" si="1042"/>
        <v>0</v>
      </c>
      <c r="AL999" s="320">
        <f t="shared" si="1034"/>
        <v>-70655.85291666667</v>
      </c>
      <c r="AM999" s="309">
        <f t="shared" si="1035"/>
        <v>0</v>
      </c>
      <c r="AN999" s="319">
        <f t="shared" si="1040"/>
        <v>0</v>
      </c>
      <c r="AO999" s="319">
        <f t="shared" si="1041"/>
        <v>0</v>
      </c>
      <c r="AP999" s="319">
        <f t="shared" si="1037"/>
        <v>-70655.85291666667</v>
      </c>
      <c r="AQ999" s="173">
        <f t="shared" si="1026"/>
        <v>-70655.85291666667</v>
      </c>
      <c r="AR999" s="309">
        <f t="shared" si="1036"/>
        <v>0</v>
      </c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 s="7"/>
      <c r="BH999" s="7"/>
      <c r="BI999" s="7"/>
      <c r="BJ999" s="7"/>
      <c r="BK999" s="7"/>
      <c r="BL999" s="7"/>
      <c r="BN999" s="74"/>
    </row>
    <row r="1000" spans="1:66" s="16" customFormat="1" ht="12" customHeight="1" x14ac:dyDescent="0.25">
      <c r="A1000" s="122">
        <v>24201031</v>
      </c>
      <c r="B1000" s="87" t="str">
        <f t="shared" si="1029"/>
        <v>24201031</v>
      </c>
      <c r="C1000" s="105" t="s">
        <v>670</v>
      </c>
      <c r="D1000" s="89" t="s">
        <v>158</v>
      </c>
      <c r="E1000" s="89"/>
      <c r="F1000" s="105"/>
      <c r="G1000" s="89"/>
      <c r="H1000" s="75">
        <v>-122247.94</v>
      </c>
      <c r="I1000" s="75">
        <v>-122247.94</v>
      </c>
      <c r="J1000" s="75">
        <v>-120485.44</v>
      </c>
      <c r="K1000" s="75">
        <v>-116285.44</v>
      </c>
      <c r="L1000" s="75">
        <v>-120401.73</v>
      </c>
      <c r="M1000" s="75">
        <v>-120401.73</v>
      </c>
      <c r="N1000" s="75">
        <v>-120401.73</v>
      </c>
      <c r="O1000" s="75">
        <v>-120401.73</v>
      </c>
      <c r="P1000" s="75">
        <v>-126467.05</v>
      </c>
      <c r="Q1000" s="75">
        <v>-126467.05</v>
      </c>
      <c r="R1000" s="75">
        <v>-121434.39</v>
      </c>
      <c r="S1000" s="75">
        <v>-121434.39</v>
      </c>
      <c r="T1000" s="75">
        <v>-121434.39</v>
      </c>
      <c r="U1000" s="75"/>
      <c r="V1000" s="75">
        <f t="shared" si="1010"/>
        <v>-121522.48208333332</v>
      </c>
      <c r="W1000" s="108"/>
      <c r="X1000" s="84"/>
      <c r="Y1000" s="92">
        <f t="shared" si="1045"/>
        <v>0</v>
      </c>
      <c r="Z1000" s="319">
        <f t="shared" si="1045"/>
        <v>0</v>
      </c>
      <c r="AA1000" s="319">
        <f t="shared" si="1045"/>
        <v>0</v>
      </c>
      <c r="AB1000" s="320">
        <f t="shared" si="1031"/>
        <v>-121434.39</v>
      </c>
      <c r="AC1000" s="309">
        <f t="shared" si="1032"/>
        <v>0</v>
      </c>
      <c r="AD1000" s="319">
        <f t="shared" si="1044"/>
        <v>0</v>
      </c>
      <c r="AE1000" s="326">
        <f t="shared" si="1038"/>
        <v>0</v>
      </c>
      <c r="AF1000" s="320">
        <f t="shared" si="1039"/>
        <v>-121434.39</v>
      </c>
      <c r="AG1000" s="173">
        <f t="shared" si="1008"/>
        <v>-121434.39</v>
      </c>
      <c r="AH1000" s="309">
        <f t="shared" si="1033"/>
        <v>0</v>
      </c>
      <c r="AI1000" s="318">
        <f t="shared" si="1042"/>
        <v>0</v>
      </c>
      <c r="AJ1000" s="319">
        <f t="shared" si="1042"/>
        <v>0</v>
      </c>
      <c r="AK1000" s="319">
        <f t="shared" si="1042"/>
        <v>0</v>
      </c>
      <c r="AL1000" s="320">
        <f t="shared" si="1034"/>
        <v>-121522.48208333332</v>
      </c>
      <c r="AM1000" s="309">
        <f t="shared" si="1035"/>
        <v>0</v>
      </c>
      <c r="AN1000" s="319">
        <f t="shared" si="1040"/>
        <v>0</v>
      </c>
      <c r="AO1000" s="319">
        <f t="shared" si="1041"/>
        <v>0</v>
      </c>
      <c r="AP1000" s="319">
        <f t="shared" si="1037"/>
        <v>-121522.48208333332</v>
      </c>
      <c r="AQ1000" s="173">
        <f t="shared" si="1026"/>
        <v>-121522.48208333332</v>
      </c>
      <c r="AR1000" s="309">
        <f t="shared" si="1036"/>
        <v>0</v>
      </c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 s="7"/>
      <c r="BH1000" s="7"/>
      <c r="BI1000" s="7"/>
      <c r="BJ1000" s="7"/>
      <c r="BK1000" s="7"/>
      <c r="BL1000" s="7"/>
      <c r="BN1000" s="74"/>
    </row>
    <row r="1001" spans="1:66" s="16" customFormat="1" ht="12" customHeight="1" x14ac:dyDescent="0.25">
      <c r="A1001" s="122">
        <v>24201041</v>
      </c>
      <c r="B1001" s="87" t="str">
        <f t="shared" si="1029"/>
        <v>24201041</v>
      </c>
      <c r="C1001" s="105" t="s">
        <v>671</v>
      </c>
      <c r="D1001" s="89" t="s">
        <v>158</v>
      </c>
      <c r="E1001" s="89"/>
      <c r="F1001" s="105"/>
      <c r="G1001" s="89"/>
      <c r="H1001" s="75">
        <v>-27293.95</v>
      </c>
      <c r="I1001" s="75">
        <v>-27293.95</v>
      </c>
      <c r="J1001" s="75">
        <v>-24145.52</v>
      </c>
      <c r="K1001" s="75">
        <v>-24145.52</v>
      </c>
      <c r="L1001" s="75">
        <v>-32145.52</v>
      </c>
      <c r="M1001" s="75">
        <v>-28361.11</v>
      </c>
      <c r="N1001" s="75">
        <v>-28361.11</v>
      </c>
      <c r="O1001" s="75">
        <v>-28361.11</v>
      </c>
      <c r="P1001" s="75">
        <v>-30426.43</v>
      </c>
      <c r="Q1001" s="75">
        <v>-30426.43</v>
      </c>
      <c r="R1001" s="75">
        <v>-30426.43</v>
      </c>
      <c r="S1001" s="75">
        <v>-30426.43</v>
      </c>
      <c r="T1001" s="75">
        <v>-30426.43</v>
      </c>
      <c r="U1001" s="75"/>
      <c r="V1001" s="75">
        <f t="shared" si="1010"/>
        <v>-28614.979166666661</v>
      </c>
      <c r="W1001" s="108"/>
      <c r="X1001" s="84"/>
      <c r="Y1001" s="92">
        <f t="shared" si="1045"/>
        <v>0</v>
      </c>
      <c r="Z1001" s="319">
        <f t="shared" si="1045"/>
        <v>0</v>
      </c>
      <c r="AA1001" s="319">
        <f t="shared" si="1045"/>
        <v>0</v>
      </c>
      <c r="AB1001" s="320">
        <f t="shared" si="1031"/>
        <v>-30426.43</v>
      </c>
      <c r="AC1001" s="309">
        <f t="shared" si="1032"/>
        <v>0</v>
      </c>
      <c r="AD1001" s="319">
        <f t="shared" si="1044"/>
        <v>0</v>
      </c>
      <c r="AE1001" s="326">
        <f t="shared" si="1038"/>
        <v>0</v>
      </c>
      <c r="AF1001" s="320">
        <f t="shared" si="1039"/>
        <v>-30426.43</v>
      </c>
      <c r="AG1001" s="173">
        <f t="shared" si="1008"/>
        <v>-30426.43</v>
      </c>
      <c r="AH1001" s="309">
        <f t="shared" si="1033"/>
        <v>0</v>
      </c>
      <c r="AI1001" s="318">
        <f t="shared" si="1042"/>
        <v>0</v>
      </c>
      <c r="AJ1001" s="319">
        <f t="shared" si="1042"/>
        <v>0</v>
      </c>
      <c r="AK1001" s="319">
        <f t="shared" si="1042"/>
        <v>0</v>
      </c>
      <c r="AL1001" s="320">
        <f t="shared" si="1034"/>
        <v>-28614.979166666661</v>
      </c>
      <c r="AM1001" s="309">
        <f t="shared" si="1035"/>
        <v>0</v>
      </c>
      <c r="AN1001" s="319">
        <f t="shared" si="1040"/>
        <v>0</v>
      </c>
      <c r="AO1001" s="319">
        <f t="shared" si="1041"/>
        <v>0</v>
      </c>
      <c r="AP1001" s="319">
        <f t="shared" si="1037"/>
        <v>-28614.979166666661</v>
      </c>
      <c r="AQ1001" s="173">
        <f t="shared" si="1026"/>
        <v>-28614.979166666661</v>
      </c>
      <c r="AR1001" s="309">
        <f t="shared" si="1036"/>
        <v>0</v>
      </c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 s="7"/>
      <c r="BH1001" s="7"/>
      <c r="BI1001" s="7"/>
      <c r="BJ1001" s="7"/>
      <c r="BK1001" s="7"/>
      <c r="BL1001" s="7"/>
      <c r="BN1001" s="74"/>
    </row>
    <row r="1002" spans="1:66" s="16" customFormat="1" ht="12" customHeight="1" x14ac:dyDescent="0.25">
      <c r="A1002" s="128">
        <v>24201111</v>
      </c>
      <c r="B1002" s="145" t="str">
        <f t="shared" si="1029"/>
        <v>24201111</v>
      </c>
      <c r="C1002" s="105" t="s">
        <v>958</v>
      </c>
      <c r="D1002" s="89" t="s">
        <v>158</v>
      </c>
      <c r="E1002" s="89"/>
      <c r="F1002" s="139">
        <v>43025</v>
      </c>
      <c r="G1002" s="89"/>
      <c r="H1002" s="75">
        <v>-170772.05</v>
      </c>
      <c r="I1002" s="75">
        <v>-170772.05</v>
      </c>
      <c r="J1002" s="75">
        <v>-170772.05</v>
      </c>
      <c r="K1002" s="75">
        <v>-170772.05</v>
      </c>
      <c r="L1002" s="75">
        <v>-220942.82</v>
      </c>
      <c r="M1002" s="75">
        <v>-220942.82</v>
      </c>
      <c r="N1002" s="75">
        <v>-220942.82</v>
      </c>
      <c r="O1002" s="75">
        <v>-220942.82</v>
      </c>
      <c r="P1002" s="75">
        <v>-233851.05</v>
      </c>
      <c r="Q1002" s="75">
        <v>-233851.05</v>
      </c>
      <c r="R1002" s="75">
        <v>-233851.05</v>
      </c>
      <c r="S1002" s="75">
        <v>-233851.05</v>
      </c>
      <c r="T1002" s="75">
        <v>-233851.05</v>
      </c>
      <c r="U1002" s="75"/>
      <c r="V1002" s="75">
        <f t="shared" si="1010"/>
        <v>-211150.26499999998</v>
      </c>
      <c r="W1002" s="108"/>
      <c r="X1002" s="108"/>
      <c r="Y1002" s="92">
        <f t="shared" si="1045"/>
        <v>0</v>
      </c>
      <c r="Z1002" s="319">
        <f t="shared" si="1045"/>
        <v>0</v>
      </c>
      <c r="AA1002" s="319">
        <f t="shared" si="1045"/>
        <v>0</v>
      </c>
      <c r="AB1002" s="320">
        <f t="shared" si="1031"/>
        <v>-233851.05</v>
      </c>
      <c r="AC1002" s="309">
        <f t="shared" si="1032"/>
        <v>0</v>
      </c>
      <c r="AD1002" s="319">
        <f t="shared" si="1044"/>
        <v>0</v>
      </c>
      <c r="AE1002" s="326">
        <f t="shared" si="1038"/>
        <v>0</v>
      </c>
      <c r="AF1002" s="320">
        <f t="shared" si="1039"/>
        <v>-233851.05</v>
      </c>
      <c r="AG1002" s="173">
        <f t="shared" ref="AG1002:AG1047" si="1046">SUM(AD1002:AF1002)</f>
        <v>-233851.05</v>
      </c>
      <c r="AH1002" s="309">
        <f t="shared" si="1033"/>
        <v>0</v>
      </c>
      <c r="AI1002" s="318">
        <f t="shared" ref="AI1002:AK1017" si="1047">IF($D1002=AI$5,$V1002,0)</f>
        <v>0</v>
      </c>
      <c r="AJ1002" s="319">
        <f t="shared" si="1047"/>
        <v>0</v>
      </c>
      <c r="AK1002" s="319">
        <f t="shared" si="1047"/>
        <v>0</v>
      </c>
      <c r="AL1002" s="320">
        <f t="shared" si="1034"/>
        <v>-211150.26499999998</v>
      </c>
      <c r="AM1002" s="309">
        <f t="shared" si="1035"/>
        <v>0</v>
      </c>
      <c r="AN1002" s="319">
        <f t="shared" si="1040"/>
        <v>0</v>
      </c>
      <c r="AO1002" s="319">
        <f t="shared" si="1041"/>
        <v>0</v>
      </c>
      <c r="AP1002" s="319">
        <f t="shared" si="1037"/>
        <v>-211150.26499999998</v>
      </c>
      <c r="AQ1002" s="173">
        <f t="shared" si="1026"/>
        <v>-211150.26499999998</v>
      </c>
      <c r="AR1002" s="309">
        <f t="shared" si="1036"/>
        <v>0</v>
      </c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 s="7"/>
      <c r="BH1002" s="7"/>
      <c r="BI1002" s="7"/>
      <c r="BJ1002" s="7"/>
      <c r="BK1002" s="7"/>
      <c r="BL1002" s="7"/>
      <c r="BN1002" s="74"/>
    </row>
    <row r="1003" spans="1:66" s="16" customFormat="1" ht="12" customHeight="1" x14ac:dyDescent="0.25">
      <c r="A1003" s="128">
        <v>24201121</v>
      </c>
      <c r="B1003" s="145" t="str">
        <f t="shared" si="1029"/>
        <v>24201121</v>
      </c>
      <c r="C1003" s="105" t="s">
        <v>1104</v>
      </c>
      <c r="D1003" s="89" t="s">
        <v>158</v>
      </c>
      <c r="E1003" s="89"/>
      <c r="F1003" s="139">
        <v>43390</v>
      </c>
      <c r="G1003" s="89"/>
      <c r="H1003" s="75">
        <v>-49818.080000000002</v>
      </c>
      <c r="I1003" s="75">
        <v>-49818.080000000002</v>
      </c>
      <c r="J1003" s="75">
        <v>-49818.080000000002</v>
      </c>
      <c r="K1003" s="75">
        <v>-49818.080000000002</v>
      </c>
      <c r="L1003" s="75">
        <v>-69867.899999999994</v>
      </c>
      <c r="M1003" s="75">
        <v>-69867.899999999994</v>
      </c>
      <c r="N1003" s="75">
        <v>-69867.899999999994</v>
      </c>
      <c r="O1003" s="75">
        <v>-69867.899999999994</v>
      </c>
      <c r="P1003" s="75">
        <v>-75031.19</v>
      </c>
      <c r="Q1003" s="75">
        <v>-75031.19</v>
      </c>
      <c r="R1003" s="75">
        <v>-75031.19</v>
      </c>
      <c r="S1003" s="75">
        <v>-75031.19</v>
      </c>
      <c r="T1003" s="75">
        <v>-75031.19</v>
      </c>
      <c r="U1003" s="75"/>
      <c r="V1003" s="75">
        <f t="shared" si="1010"/>
        <v>-65956.269583333327</v>
      </c>
      <c r="W1003" s="108"/>
      <c r="X1003" s="108"/>
      <c r="Y1003" s="92">
        <f t="shared" si="1045"/>
        <v>0</v>
      </c>
      <c r="Z1003" s="319">
        <f t="shared" si="1045"/>
        <v>0</v>
      </c>
      <c r="AA1003" s="319">
        <f t="shared" si="1045"/>
        <v>0</v>
      </c>
      <c r="AB1003" s="320">
        <f t="shared" si="1031"/>
        <v>-75031.19</v>
      </c>
      <c r="AC1003" s="309">
        <f t="shared" si="1032"/>
        <v>0</v>
      </c>
      <c r="AD1003" s="319">
        <f t="shared" si="1044"/>
        <v>0</v>
      </c>
      <c r="AE1003" s="326">
        <f t="shared" si="1038"/>
        <v>0</v>
      </c>
      <c r="AF1003" s="320">
        <f t="shared" si="1039"/>
        <v>-75031.19</v>
      </c>
      <c r="AG1003" s="173">
        <f t="shared" si="1046"/>
        <v>-75031.19</v>
      </c>
      <c r="AH1003" s="309">
        <f t="shared" si="1033"/>
        <v>0</v>
      </c>
      <c r="AI1003" s="318">
        <f t="shared" si="1047"/>
        <v>0</v>
      </c>
      <c r="AJ1003" s="319">
        <f t="shared" si="1047"/>
        <v>0</v>
      </c>
      <c r="AK1003" s="319">
        <f t="shared" si="1047"/>
        <v>0</v>
      </c>
      <c r="AL1003" s="320">
        <f t="shared" si="1034"/>
        <v>-65956.269583333327</v>
      </c>
      <c r="AM1003" s="309">
        <f t="shared" si="1035"/>
        <v>0</v>
      </c>
      <c r="AN1003" s="319">
        <f t="shared" si="1040"/>
        <v>0</v>
      </c>
      <c r="AO1003" s="319">
        <f t="shared" si="1041"/>
        <v>0</v>
      </c>
      <c r="AP1003" s="319">
        <f t="shared" si="1037"/>
        <v>-65956.269583333327</v>
      </c>
      <c r="AQ1003" s="173">
        <f t="shared" ref="AQ1003" si="1048">SUM(AN1003:AP1003)</f>
        <v>-65956.269583333327</v>
      </c>
      <c r="AR1003" s="309">
        <f t="shared" si="1036"/>
        <v>0</v>
      </c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 s="7"/>
      <c r="BH1003" s="7"/>
      <c r="BI1003" s="7"/>
      <c r="BJ1003" s="7"/>
      <c r="BK1003" s="7"/>
      <c r="BL1003" s="7"/>
      <c r="BN1003" s="74"/>
    </row>
    <row r="1004" spans="1:66" s="16" customFormat="1" ht="12" customHeight="1" x14ac:dyDescent="0.25">
      <c r="A1004" s="189">
        <v>24201131</v>
      </c>
      <c r="B1004" s="197" t="str">
        <f t="shared" si="1029"/>
        <v>24201131</v>
      </c>
      <c r="C1004" s="206" t="s">
        <v>1161</v>
      </c>
      <c r="D1004" s="179" t="s">
        <v>1277</v>
      </c>
      <c r="E1004" s="179"/>
      <c r="F1004" s="185">
        <v>43602</v>
      </c>
      <c r="G1004" s="179"/>
      <c r="H1004" s="181">
        <v>-1151788.23</v>
      </c>
      <c r="I1004" s="181">
        <v>-1149449.8</v>
      </c>
      <c r="J1004" s="181">
        <v>-1152179.79</v>
      </c>
      <c r="K1004" s="181">
        <v>-1071940.3999999999</v>
      </c>
      <c r="L1004" s="181">
        <v>-984809.27</v>
      </c>
      <c r="M1004" s="181">
        <v>-878913.14</v>
      </c>
      <c r="N1004" s="181">
        <v>-764288.28</v>
      </c>
      <c r="O1004" s="181">
        <v>-653188.65</v>
      </c>
      <c r="P1004" s="181">
        <v>-538319.74</v>
      </c>
      <c r="Q1004" s="181">
        <v>-430702.77</v>
      </c>
      <c r="R1004" s="181">
        <v>-342311.32</v>
      </c>
      <c r="S1004" s="181">
        <v>-258688.21</v>
      </c>
      <c r="T1004" s="181">
        <v>-169751.39</v>
      </c>
      <c r="U1004" s="181"/>
      <c r="V1004" s="181">
        <f t="shared" si="1010"/>
        <v>-740463.43166666664</v>
      </c>
      <c r="W1004" s="207"/>
      <c r="X1004" s="207"/>
      <c r="Y1004" s="409">
        <f t="shared" si="1045"/>
        <v>0</v>
      </c>
      <c r="Z1004" s="410">
        <f t="shared" si="1045"/>
        <v>-169751.39</v>
      </c>
      <c r="AA1004" s="410">
        <f t="shared" si="1045"/>
        <v>0</v>
      </c>
      <c r="AB1004" s="411">
        <f t="shared" si="1031"/>
        <v>0</v>
      </c>
      <c r="AC1004" s="412">
        <f t="shared" si="1032"/>
        <v>0</v>
      </c>
      <c r="AD1004" s="410">
        <f t="shared" si="1044"/>
        <v>0</v>
      </c>
      <c r="AE1004" s="413">
        <f t="shared" si="1038"/>
        <v>0</v>
      </c>
      <c r="AF1004" s="411">
        <f t="shared" si="1039"/>
        <v>0</v>
      </c>
      <c r="AG1004" s="414">
        <f t="shared" si="1046"/>
        <v>0</v>
      </c>
      <c r="AH1004" s="412">
        <f t="shared" si="1033"/>
        <v>0</v>
      </c>
      <c r="AI1004" s="415">
        <f t="shared" si="1047"/>
        <v>0</v>
      </c>
      <c r="AJ1004" s="410">
        <f t="shared" si="1047"/>
        <v>-740463.43166666664</v>
      </c>
      <c r="AK1004" s="410">
        <f t="shared" si="1047"/>
        <v>0</v>
      </c>
      <c r="AL1004" s="411">
        <f t="shared" si="1034"/>
        <v>0</v>
      </c>
      <c r="AM1004" s="412">
        <f t="shared" si="1035"/>
        <v>0</v>
      </c>
      <c r="AN1004" s="410">
        <f t="shared" si="1040"/>
        <v>0</v>
      </c>
      <c r="AO1004" s="410">
        <f t="shared" si="1041"/>
        <v>0</v>
      </c>
      <c r="AP1004" s="410">
        <f t="shared" si="1037"/>
        <v>0</v>
      </c>
      <c r="AQ1004" s="414">
        <f t="shared" si="1026"/>
        <v>0</v>
      </c>
      <c r="AR1004" s="412">
        <f t="shared" si="1036"/>
        <v>0</v>
      </c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 s="7"/>
      <c r="BH1004" s="7"/>
      <c r="BI1004" s="7"/>
      <c r="BJ1004" s="7"/>
      <c r="BK1004" s="7"/>
      <c r="BL1004" s="7"/>
      <c r="BN1004" s="74"/>
    </row>
    <row r="1005" spans="1:66" s="16" customFormat="1" ht="12" customHeight="1" x14ac:dyDescent="0.25">
      <c r="A1005" s="189">
        <v>24201132</v>
      </c>
      <c r="B1005" s="197" t="str">
        <f t="shared" si="1029"/>
        <v>24201132</v>
      </c>
      <c r="C1005" s="206" t="s">
        <v>1162</v>
      </c>
      <c r="D1005" s="179" t="s">
        <v>1277</v>
      </c>
      <c r="E1005" s="179"/>
      <c r="F1005" s="185">
        <v>43602</v>
      </c>
      <c r="G1005" s="179"/>
      <c r="H1005" s="181">
        <v>-647390.88</v>
      </c>
      <c r="I1005" s="181">
        <v>-646253.57999999996</v>
      </c>
      <c r="J1005" s="181">
        <v>-646018.75</v>
      </c>
      <c r="K1005" s="181">
        <v>-626612.34</v>
      </c>
      <c r="L1005" s="181">
        <v>-584452.31999999995</v>
      </c>
      <c r="M1005" s="181">
        <v>-513520.02</v>
      </c>
      <c r="N1005" s="181">
        <v>-427577.66</v>
      </c>
      <c r="O1005" s="181">
        <v>-343385.86</v>
      </c>
      <c r="P1005" s="181">
        <v>-253863.6</v>
      </c>
      <c r="Q1005" s="181">
        <v>-173459.83</v>
      </c>
      <c r="R1005" s="181">
        <v>-126625.97</v>
      </c>
      <c r="S1005" s="181">
        <v>-93459.72</v>
      </c>
      <c r="T1005" s="181">
        <v>-71120.69</v>
      </c>
      <c r="U1005" s="181"/>
      <c r="V1005" s="181">
        <f t="shared" si="1010"/>
        <v>-399540.45291666663</v>
      </c>
      <c r="W1005" s="207"/>
      <c r="X1005" s="207"/>
      <c r="Y1005" s="409">
        <f t="shared" si="1045"/>
        <v>0</v>
      </c>
      <c r="Z1005" s="410">
        <f t="shared" si="1045"/>
        <v>-71120.69</v>
      </c>
      <c r="AA1005" s="410">
        <f t="shared" si="1045"/>
        <v>0</v>
      </c>
      <c r="AB1005" s="411">
        <f t="shared" si="1031"/>
        <v>0</v>
      </c>
      <c r="AC1005" s="412">
        <f t="shared" si="1032"/>
        <v>0</v>
      </c>
      <c r="AD1005" s="410">
        <f t="shared" si="1044"/>
        <v>0</v>
      </c>
      <c r="AE1005" s="413">
        <f t="shared" si="1038"/>
        <v>0</v>
      </c>
      <c r="AF1005" s="411">
        <f t="shared" si="1039"/>
        <v>0</v>
      </c>
      <c r="AG1005" s="414">
        <f t="shared" si="1046"/>
        <v>0</v>
      </c>
      <c r="AH1005" s="412">
        <f t="shared" si="1033"/>
        <v>0</v>
      </c>
      <c r="AI1005" s="415">
        <f t="shared" si="1047"/>
        <v>0</v>
      </c>
      <c r="AJ1005" s="410">
        <f t="shared" si="1047"/>
        <v>-399540.45291666663</v>
      </c>
      <c r="AK1005" s="410">
        <f t="shared" si="1047"/>
        <v>0</v>
      </c>
      <c r="AL1005" s="411">
        <f t="shared" si="1034"/>
        <v>0</v>
      </c>
      <c r="AM1005" s="412">
        <f t="shared" si="1035"/>
        <v>0</v>
      </c>
      <c r="AN1005" s="410">
        <f t="shared" si="1040"/>
        <v>0</v>
      </c>
      <c r="AO1005" s="410">
        <f t="shared" si="1041"/>
        <v>0</v>
      </c>
      <c r="AP1005" s="410">
        <f t="shared" si="1037"/>
        <v>0</v>
      </c>
      <c r="AQ1005" s="414">
        <f t="shared" ref="AQ1005" si="1049">SUM(AN1005:AP1005)</f>
        <v>0</v>
      </c>
      <c r="AR1005" s="412">
        <f t="shared" si="1036"/>
        <v>0</v>
      </c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 s="7"/>
      <c r="BH1005" s="7"/>
      <c r="BI1005" s="7"/>
      <c r="BJ1005" s="7"/>
      <c r="BK1005" s="7"/>
      <c r="BL1005" s="7"/>
      <c r="BN1005" s="74"/>
    </row>
    <row r="1006" spans="1:66" s="16" customFormat="1" ht="12" customHeight="1" x14ac:dyDescent="0.25">
      <c r="A1006" s="189">
        <v>24201133</v>
      </c>
      <c r="B1006" s="197" t="str">
        <f t="shared" si="1029"/>
        <v>24201133</v>
      </c>
      <c r="C1006" s="206" t="s">
        <v>1205</v>
      </c>
      <c r="D1006" s="179" t="s">
        <v>1277</v>
      </c>
      <c r="E1006" s="179"/>
      <c r="F1006" s="185">
        <v>43799</v>
      </c>
      <c r="G1006" s="179"/>
      <c r="H1006" s="181">
        <v>-55800</v>
      </c>
      <c r="I1006" s="181">
        <v>-27900</v>
      </c>
      <c r="J1006" s="181">
        <v>-27900</v>
      </c>
      <c r="K1006" s="181">
        <v>-27900</v>
      </c>
      <c r="L1006" s="181">
        <v>-27900</v>
      </c>
      <c r="M1006" s="181">
        <v>-27900</v>
      </c>
      <c r="N1006" s="181">
        <v>0</v>
      </c>
      <c r="O1006" s="181">
        <v>0</v>
      </c>
      <c r="P1006" s="181">
        <v>0</v>
      </c>
      <c r="Q1006" s="181">
        <v>0</v>
      </c>
      <c r="R1006" s="181">
        <v>0</v>
      </c>
      <c r="S1006" s="181">
        <v>0</v>
      </c>
      <c r="T1006" s="181">
        <v>0</v>
      </c>
      <c r="U1006" s="181"/>
      <c r="V1006" s="181">
        <f t="shared" si="1010"/>
        <v>-13950</v>
      </c>
      <c r="W1006" s="207"/>
      <c r="X1006" s="207"/>
      <c r="Y1006" s="409">
        <f t="shared" si="1045"/>
        <v>0</v>
      </c>
      <c r="Z1006" s="410">
        <f t="shared" si="1045"/>
        <v>0</v>
      </c>
      <c r="AA1006" s="410">
        <f t="shared" si="1045"/>
        <v>0</v>
      </c>
      <c r="AB1006" s="411">
        <f t="shared" si="1031"/>
        <v>0</v>
      </c>
      <c r="AC1006" s="412">
        <f t="shared" si="1032"/>
        <v>0</v>
      </c>
      <c r="AD1006" s="410">
        <f t="shared" si="1044"/>
        <v>0</v>
      </c>
      <c r="AE1006" s="413">
        <f t="shared" si="1038"/>
        <v>0</v>
      </c>
      <c r="AF1006" s="411">
        <f t="shared" si="1039"/>
        <v>0</v>
      </c>
      <c r="AG1006" s="414">
        <f t="shared" si="1046"/>
        <v>0</v>
      </c>
      <c r="AH1006" s="412">
        <f t="shared" si="1033"/>
        <v>0</v>
      </c>
      <c r="AI1006" s="415">
        <f t="shared" si="1047"/>
        <v>0</v>
      </c>
      <c r="AJ1006" s="410">
        <f t="shared" si="1047"/>
        <v>-13950</v>
      </c>
      <c r="AK1006" s="410">
        <f t="shared" si="1047"/>
        <v>0</v>
      </c>
      <c r="AL1006" s="411">
        <f t="shared" si="1034"/>
        <v>0</v>
      </c>
      <c r="AM1006" s="412">
        <f t="shared" si="1035"/>
        <v>0</v>
      </c>
      <c r="AN1006" s="410">
        <f t="shared" si="1040"/>
        <v>0</v>
      </c>
      <c r="AO1006" s="410">
        <f t="shared" si="1041"/>
        <v>0</v>
      </c>
      <c r="AP1006" s="410">
        <f t="shared" si="1037"/>
        <v>0</v>
      </c>
      <c r="AQ1006" s="414">
        <f t="shared" ref="AQ1006" si="1050">SUM(AN1006:AP1006)</f>
        <v>0</v>
      </c>
      <c r="AR1006" s="412">
        <f t="shared" si="1036"/>
        <v>0</v>
      </c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 s="7"/>
      <c r="BH1006" s="7"/>
      <c r="BI1006" s="7"/>
      <c r="BJ1006" s="7"/>
      <c r="BK1006" s="7"/>
      <c r="BL1006" s="7"/>
      <c r="BN1006" s="74"/>
    </row>
    <row r="1007" spans="1:66" s="16" customFormat="1" ht="12" customHeight="1" x14ac:dyDescent="0.25">
      <c r="A1007" s="128">
        <v>24300023</v>
      </c>
      <c r="B1007" s="145" t="str">
        <f t="shared" si="1029"/>
        <v>24300023</v>
      </c>
      <c r="C1007" s="74" t="s">
        <v>927</v>
      </c>
      <c r="D1007" s="89" t="s">
        <v>158</v>
      </c>
      <c r="E1007" s="89"/>
      <c r="F1007" s="139">
        <v>42751</v>
      </c>
      <c r="G1007" s="89"/>
      <c r="H1007" s="75">
        <v>-616072.56999999995</v>
      </c>
      <c r="I1007" s="75">
        <v>-592712.02</v>
      </c>
      <c r="J1007" s="75">
        <v>-569307.56999999995</v>
      </c>
      <c r="K1007" s="75">
        <v>-545859.03</v>
      </c>
      <c r="L1007" s="75">
        <v>-522365.41</v>
      </c>
      <c r="M1007" s="75">
        <v>-498827.47</v>
      </c>
      <c r="N1007" s="75">
        <v>-475245.49</v>
      </c>
      <c r="O1007" s="75">
        <v>-451616.38</v>
      </c>
      <c r="P1007" s="75">
        <v>-427900.14</v>
      </c>
      <c r="Q1007" s="75">
        <v>-395487.01</v>
      </c>
      <c r="R1007" s="75">
        <v>-363008.43</v>
      </c>
      <c r="S1007" s="75">
        <v>-331231.84999999998</v>
      </c>
      <c r="T1007" s="75">
        <v>-1284638.8799999999</v>
      </c>
      <c r="U1007" s="75"/>
      <c r="V1007" s="75">
        <f t="shared" ref="V1007:V1049" si="1051">(H1007+T1007+SUM(I1007:S1007)*2)/24</f>
        <v>-510326.37708333327</v>
      </c>
      <c r="W1007" s="81"/>
      <c r="X1007" s="81"/>
      <c r="Y1007" s="92">
        <f t="shared" ref="Y1007:AA1020" si="1052">IF($D1007=Y$5,$T1007,0)</f>
        <v>0</v>
      </c>
      <c r="Z1007" s="319">
        <f t="shared" si="1052"/>
        <v>0</v>
      </c>
      <c r="AA1007" s="319">
        <f t="shared" si="1052"/>
        <v>0</v>
      </c>
      <c r="AB1007" s="320">
        <f t="shared" si="1031"/>
        <v>-1284638.8799999999</v>
      </c>
      <c r="AC1007" s="309">
        <f t="shared" si="1032"/>
        <v>0</v>
      </c>
      <c r="AD1007" s="319">
        <f t="shared" si="1044"/>
        <v>0</v>
      </c>
      <c r="AE1007" s="326">
        <f t="shared" si="1038"/>
        <v>0</v>
      </c>
      <c r="AF1007" s="320">
        <f t="shared" si="1039"/>
        <v>-1284638.8799999999</v>
      </c>
      <c r="AG1007" s="173">
        <f t="shared" si="1046"/>
        <v>-1284638.8799999999</v>
      </c>
      <c r="AH1007" s="309">
        <f t="shared" si="1033"/>
        <v>0</v>
      </c>
      <c r="AI1007" s="318">
        <f t="shared" si="1047"/>
        <v>0</v>
      </c>
      <c r="AJ1007" s="319">
        <f t="shared" si="1047"/>
        <v>0</v>
      </c>
      <c r="AK1007" s="319">
        <f t="shared" si="1047"/>
        <v>0</v>
      </c>
      <c r="AL1007" s="320">
        <f t="shared" si="1034"/>
        <v>-510326.37708333327</v>
      </c>
      <c r="AM1007" s="309">
        <f t="shared" si="1035"/>
        <v>0</v>
      </c>
      <c r="AN1007" s="319">
        <f t="shared" si="1040"/>
        <v>0</v>
      </c>
      <c r="AO1007" s="319">
        <f t="shared" si="1041"/>
        <v>0</v>
      </c>
      <c r="AP1007" s="319">
        <f t="shared" si="1037"/>
        <v>-510326.37708333327</v>
      </c>
      <c r="AQ1007" s="173">
        <f t="shared" si="1026"/>
        <v>-510326.37708333327</v>
      </c>
      <c r="AR1007" s="309">
        <f t="shared" si="1036"/>
        <v>0</v>
      </c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 s="7"/>
      <c r="BH1007" s="7"/>
      <c r="BI1007" s="7"/>
      <c r="BJ1007" s="7"/>
      <c r="BK1007" s="7"/>
      <c r="BL1007" s="7"/>
      <c r="BN1007" s="74"/>
    </row>
    <row r="1008" spans="1:66" s="16" customFormat="1" ht="12" customHeight="1" x14ac:dyDescent="0.25">
      <c r="A1008" s="122">
        <v>24400001</v>
      </c>
      <c r="B1008" s="87" t="str">
        <f t="shared" si="1029"/>
        <v>24400001</v>
      </c>
      <c r="C1008" s="74" t="s">
        <v>679</v>
      </c>
      <c r="D1008" s="89" t="s">
        <v>158</v>
      </c>
      <c r="E1008" s="89"/>
      <c r="F1008" s="74"/>
      <c r="G1008" s="89"/>
      <c r="H1008" s="75">
        <v>-24079252.239999998</v>
      </c>
      <c r="I1008" s="75">
        <v>-21404580.09</v>
      </c>
      <c r="J1008" s="75">
        <v>-18893080.91</v>
      </c>
      <c r="K1008" s="75">
        <v>-18150465.640000001</v>
      </c>
      <c r="L1008" s="75">
        <v>-22210091.239999998</v>
      </c>
      <c r="M1008" s="75">
        <v>-20073599.030000001</v>
      </c>
      <c r="N1008" s="75">
        <v>-23696687.329999998</v>
      </c>
      <c r="O1008" s="75">
        <v>-20959538.09</v>
      </c>
      <c r="P1008" s="75">
        <v>-14847883.4</v>
      </c>
      <c r="Q1008" s="75">
        <v>-13929190.6</v>
      </c>
      <c r="R1008" s="75">
        <v>-24858929.07</v>
      </c>
      <c r="S1008" s="75">
        <v>-30019362.600000001</v>
      </c>
      <c r="T1008" s="75">
        <v>-30221451.969999999</v>
      </c>
      <c r="U1008" s="75"/>
      <c r="V1008" s="75">
        <f t="shared" si="1051"/>
        <v>-21349480.008749995</v>
      </c>
      <c r="W1008" s="81"/>
      <c r="X1008" s="80"/>
      <c r="Y1008" s="92">
        <f t="shared" si="1052"/>
        <v>0</v>
      </c>
      <c r="Z1008" s="319">
        <f t="shared" si="1052"/>
        <v>0</v>
      </c>
      <c r="AA1008" s="319">
        <f t="shared" si="1052"/>
        <v>0</v>
      </c>
      <c r="AB1008" s="320">
        <f t="shared" si="1031"/>
        <v>-30221451.969999999</v>
      </c>
      <c r="AC1008" s="309">
        <f t="shared" si="1032"/>
        <v>0</v>
      </c>
      <c r="AD1008" s="319">
        <f t="shared" si="1044"/>
        <v>0</v>
      </c>
      <c r="AE1008" s="326">
        <f t="shared" si="1038"/>
        <v>0</v>
      </c>
      <c r="AF1008" s="320">
        <f t="shared" si="1039"/>
        <v>-30221451.969999999</v>
      </c>
      <c r="AG1008" s="173">
        <f t="shared" si="1046"/>
        <v>-30221451.969999999</v>
      </c>
      <c r="AH1008" s="309">
        <f t="shared" si="1033"/>
        <v>0</v>
      </c>
      <c r="AI1008" s="318">
        <f t="shared" si="1047"/>
        <v>0</v>
      </c>
      <c r="AJ1008" s="319">
        <f t="shared" si="1047"/>
        <v>0</v>
      </c>
      <c r="AK1008" s="319">
        <f t="shared" si="1047"/>
        <v>0</v>
      </c>
      <c r="AL1008" s="320">
        <f t="shared" si="1034"/>
        <v>-21349480.008749995</v>
      </c>
      <c r="AM1008" s="309">
        <f t="shared" si="1035"/>
        <v>0</v>
      </c>
      <c r="AN1008" s="319">
        <f t="shared" si="1040"/>
        <v>0</v>
      </c>
      <c r="AO1008" s="319">
        <f t="shared" si="1041"/>
        <v>0</v>
      </c>
      <c r="AP1008" s="319">
        <f t="shared" si="1037"/>
        <v>-21349480.008749995</v>
      </c>
      <c r="AQ1008" s="173">
        <f t="shared" si="1026"/>
        <v>-21349480.008749995</v>
      </c>
      <c r="AR1008" s="309">
        <f t="shared" si="1036"/>
        <v>0</v>
      </c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 s="7"/>
      <c r="BH1008" s="7"/>
      <c r="BI1008" s="7"/>
      <c r="BJ1008" s="7"/>
      <c r="BK1008" s="7"/>
      <c r="BL1008" s="7"/>
      <c r="BN1008" s="74"/>
    </row>
    <row r="1009" spans="1:66" s="16" customFormat="1" ht="12" customHeight="1" x14ac:dyDescent="0.25">
      <c r="A1009" s="122">
        <v>24400002</v>
      </c>
      <c r="B1009" s="87" t="str">
        <f t="shared" si="1029"/>
        <v>24400002</v>
      </c>
      <c r="C1009" s="74" t="s">
        <v>674</v>
      </c>
      <c r="D1009" s="89" t="s">
        <v>158</v>
      </c>
      <c r="E1009" s="89"/>
      <c r="F1009" s="74"/>
      <c r="G1009" s="89"/>
      <c r="H1009" s="75">
        <v>-5689581.3099999996</v>
      </c>
      <c r="I1009" s="75">
        <v>-4040786.81</v>
      </c>
      <c r="J1009" s="75">
        <v>-7006119.6299999999</v>
      </c>
      <c r="K1009" s="75">
        <v>-6995598.9900000002</v>
      </c>
      <c r="L1009" s="75">
        <v>-9276486.4100000001</v>
      </c>
      <c r="M1009" s="75">
        <v>-7599385.8899999997</v>
      </c>
      <c r="N1009" s="75">
        <v>-7743640.7699999996</v>
      </c>
      <c r="O1009" s="75">
        <v>-6407940.7599999998</v>
      </c>
      <c r="P1009" s="75">
        <v>-4561832.17</v>
      </c>
      <c r="Q1009" s="75">
        <v>-5910419.9100000001</v>
      </c>
      <c r="R1009" s="75">
        <v>-5039460.8</v>
      </c>
      <c r="S1009" s="75">
        <v>-5339051.42</v>
      </c>
      <c r="T1009" s="75">
        <v>-7270073.1799999997</v>
      </c>
      <c r="U1009" s="75"/>
      <c r="V1009" s="75">
        <f t="shared" si="1051"/>
        <v>-6366712.5670833336</v>
      </c>
      <c r="W1009" s="81"/>
      <c r="X1009" s="80"/>
      <c r="Y1009" s="92">
        <f t="shared" si="1052"/>
        <v>0</v>
      </c>
      <c r="Z1009" s="319">
        <f t="shared" si="1052"/>
        <v>0</v>
      </c>
      <c r="AA1009" s="319">
        <f t="shared" si="1052"/>
        <v>0</v>
      </c>
      <c r="AB1009" s="320">
        <f t="shared" si="1031"/>
        <v>-7270073.1799999997</v>
      </c>
      <c r="AC1009" s="309">
        <f t="shared" si="1032"/>
        <v>0</v>
      </c>
      <c r="AD1009" s="319">
        <f t="shared" si="1044"/>
        <v>0</v>
      </c>
      <c r="AE1009" s="326">
        <f t="shared" si="1038"/>
        <v>0</v>
      </c>
      <c r="AF1009" s="320">
        <f t="shared" si="1039"/>
        <v>-7270073.1799999997</v>
      </c>
      <c r="AG1009" s="173">
        <f t="shared" si="1046"/>
        <v>-7270073.1799999997</v>
      </c>
      <c r="AH1009" s="309">
        <f t="shared" si="1033"/>
        <v>0</v>
      </c>
      <c r="AI1009" s="318">
        <f t="shared" si="1047"/>
        <v>0</v>
      </c>
      <c r="AJ1009" s="319">
        <f t="shared" si="1047"/>
        <v>0</v>
      </c>
      <c r="AK1009" s="319">
        <f t="shared" si="1047"/>
        <v>0</v>
      </c>
      <c r="AL1009" s="320">
        <f t="shared" si="1034"/>
        <v>-6366712.5670833336</v>
      </c>
      <c r="AM1009" s="309">
        <f t="shared" si="1035"/>
        <v>0</v>
      </c>
      <c r="AN1009" s="319">
        <f t="shared" si="1040"/>
        <v>0</v>
      </c>
      <c r="AO1009" s="319">
        <f t="shared" si="1041"/>
        <v>0</v>
      </c>
      <c r="AP1009" s="319">
        <f t="shared" si="1037"/>
        <v>-6366712.5670833336</v>
      </c>
      <c r="AQ1009" s="173">
        <f t="shared" si="1026"/>
        <v>-6366712.5670833336</v>
      </c>
      <c r="AR1009" s="309">
        <f t="shared" si="1036"/>
        <v>0</v>
      </c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 s="7"/>
      <c r="BH1009" s="7"/>
      <c r="BI1009" s="7"/>
      <c r="BJ1009" s="7"/>
      <c r="BK1009" s="7"/>
      <c r="BL1009" s="7"/>
      <c r="BN1009" s="74"/>
    </row>
    <row r="1010" spans="1:66" s="16" customFormat="1" ht="12" customHeight="1" x14ac:dyDescent="0.25">
      <c r="A1010" s="122">
        <v>24400011</v>
      </c>
      <c r="B1010" s="87" t="str">
        <f t="shared" si="1029"/>
        <v>24400011</v>
      </c>
      <c r="C1010" s="74" t="s">
        <v>680</v>
      </c>
      <c r="D1010" s="89" t="s">
        <v>158</v>
      </c>
      <c r="E1010" s="89"/>
      <c r="F1010" s="74"/>
      <c r="G1010" s="89"/>
      <c r="H1010" s="75">
        <v>-30158857.780000001</v>
      </c>
      <c r="I1010" s="75">
        <v>-26794714.010000002</v>
      </c>
      <c r="J1010" s="75">
        <v>-19905364.399999999</v>
      </c>
      <c r="K1010" s="75">
        <v>-24733551.710000001</v>
      </c>
      <c r="L1010" s="75">
        <v>-21679433</v>
      </c>
      <c r="M1010" s="75">
        <v>-24165011.260000002</v>
      </c>
      <c r="N1010" s="75">
        <v>-23225376.59</v>
      </c>
      <c r="O1010" s="75">
        <v>-26000568.100000001</v>
      </c>
      <c r="P1010" s="75">
        <v>-24576541.690000001</v>
      </c>
      <c r="Q1010" s="75">
        <v>-19813502.109999999</v>
      </c>
      <c r="R1010" s="75">
        <v>-14868394.779999999</v>
      </c>
      <c r="S1010" s="75">
        <v>-16215139.27</v>
      </c>
      <c r="T1010" s="75">
        <v>-14817883.91</v>
      </c>
      <c r="U1010" s="75"/>
      <c r="V1010" s="75">
        <f t="shared" si="1051"/>
        <v>-22038830.647083335</v>
      </c>
      <c r="W1010" s="81"/>
      <c r="X1010" s="80"/>
      <c r="Y1010" s="92">
        <f t="shared" si="1052"/>
        <v>0</v>
      </c>
      <c r="Z1010" s="319">
        <f t="shared" si="1052"/>
        <v>0</v>
      </c>
      <c r="AA1010" s="319">
        <f t="shared" si="1052"/>
        <v>0</v>
      </c>
      <c r="AB1010" s="320">
        <f t="shared" si="1031"/>
        <v>-14817883.91</v>
      </c>
      <c r="AC1010" s="309">
        <f t="shared" si="1032"/>
        <v>0</v>
      </c>
      <c r="AD1010" s="319">
        <f t="shared" si="1044"/>
        <v>0</v>
      </c>
      <c r="AE1010" s="326">
        <f t="shared" si="1038"/>
        <v>0</v>
      </c>
      <c r="AF1010" s="320">
        <f t="shared" si="1039"/>
        <v>-14817883.91</v>
      </c>
      <c r="AG1010" s="173">
        <f t="shared" si="1046"/>
        <v>-14817883.91</v>
      </c>
      <c r="AH1010" s="309">
        <f t="shared" si="1033"/>
        <v>0</v>
      </c>
      <c r="AI1010" s="318">
        <f t="shared" si="1047"/>
        <v>0</v>
      </c>
      <c r="AJ1010" s="319">
        <f t="shared" si="1047"/>
        <v>0</v>
      </c>
      <c r="AK1010" s="319">
        <f t="shared" si="1047"/>
        <v>0</v>
      </c>
      <c r="AL1010" s="320">
        <f t="shared" si="1034"/>
        <v>-22038830.647083335</v>
      </c>
      <c r="AM1010" s="309">
        <f t="shared" si="1035"/>
        <v>0</v>
      </c>
      <c r="AN1010" s="319">
        <f t="shared" si="1040"/>
        <v>0</v>
      </c>
      <c r="AO1010" s="319">
        <f t="shared" si="1041"/>
        <v>0</v>
      </c>
      <c r="AP1010" s="319">
        <f t="shared" si="1037"/>
        <v>-22038830.647083335</v>
      </c>
      <c r="AQ1010" s="173">
        <f t="shared" si="1026"/>
        <v>-22038830.647083335</v>
      </c>
      <c r="AR1010" s="309">
        <f t="shared" si="1036"/>
        <v>0</v>
      </c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 s="7"/>
      <c r="BH1010" s="7"/>
      <c r="BI1010" s="7"/>
      <c r="BJ1010" s="7"/>
      <c r="BK1010" s="7"/>
      <c r="BL1010" s="7"/>
      <c r="BN1010" s="74"/>
    </row>
    <row r="1011" spans="1:66" s="16" customFormat="1" ht="12" customHeight="1" x14ac:dyDescent="0.25">
      <c r="A1011" s="122">
        <v>24400012</v>
      </c>
      <c r="B1011" s="87" t="str">
        <f t="shared" si="1029"/>
        <v>24400012</v>
      </c>
      <c r="C1011" s="74" t="s">
        <v>675</v>
      </c>
      <c r="D1011" s="89" t="s">
        <v>158</v>
      </c>
      <c r="E1011" s="89"/>
      <c r="F1011" s="74"/>
      <c r="G1011" s="89"/>
      <c r="H1011" s="75">
        <v>-4012752.01</v>
      </c>
      <c r="I1011" s="75">
        <v>-3388661.79</v>
      </c>
      <c r="J1011" s="75">
        <v>-3244474.75</v>
      </c>
      <c r="K1011" s="75">
        <v>-3655337.88</v>
      </c>
      <c r="L1011" s="75">
        <v>-4474086.4000000004</v>
      </c>
      <c r="M1011" s="75">
        <v>-5920984.46</v>
      </c>
      <c r="N1011" s="75">
        <v>-6608337.1299999999</v>
      </c>
      <c r="O1011" s="75">
        <v>-6726159.7599999998</v>
      </c>
      <c r="P1011" s="75">
        <v>-5964737.54</v>
      </c>
      <c r="Q1011" s="75">
        <v>-4518150.97</v>
      </c>
      <c r="R1011" s="75">
        <v>-4221940.05</v>
      </c>
      <c r="S1011" s="75">
        <v>-3957813.77</v>
      </c>
      <c r="T1011" s="75">
        <v>-3748347.66</v>
      </c>
      <c r="U1011" s="75"/>
      <c r="V1011" s="75">
        <f t="shared" si="1051"/>
        <v>-4713436.1945833331</v>
      </c>
      <c r="W1011" s="81"/>
      <c r="X1011" s="80"/>
      <c r="Y1011" s="92">
        <f t="shared" si="1052"/>
        <v>0</v>
      </c>
      <c r="Z1011" s="319">
        <f t="shared" si="1052"/>
        <v>0</v>
      </c>
      <c r="AA1011" s="319">
        <f t="shared" si="1052"/>
        <v>0</v>
      </c>
      <c r="AB1011" s="320">
        <f t="shared" si="1031"/>
        <v>-3748347.66</v>
      </c>
      <c r="AC1011" s="309">
        <f t="shared" si="1032"/>
        <v>0</v>
      </c>
      <c r="AD1011" s="319">
        <f t="shared" si="1044"/>
        <v>0</v>
      </c>
      <c r="AE1011" s="326">
        <f t="shared" si="1038"/>
        <v>0</v>
      </c>
      <c r="AF1011" s="320">
        <f t="shared" si="1039"/>
        <v>-3748347.66</v>
      </c>
      <c r="AG1011" s="173">
        <f t="shared" si="1046"/>
        <v>-3748347.66</v>
      </c>
      <c r="AH1011" s="309">
        <f t="shared" si="1033"/>
        <v>0</v>
      </c>
      <c r="AI1011" s="318">
        <f t="shared" si="1047"/>
        <v>0</v>
      </c>
      <c r="AJ1011" s="319">
        <f t="shared" si="1047"/>
        <v>0</v>
      </c>
      <c r="AK1011" s="319">
        <f t="shared" si="1047"/>
        <v>0</v>
      </c>
      <c r="AL1011" s="320">
        <f t="shared" si="1034"/>
        <v>-4713436.1945833331</v>
      </c>
      <c r="AM1011" s="309">
        <f t="shared" si="1035"/>
        <v>0</v>
      </c>
      <c r="AN1011" s="319">
        <f t="shared" si="1040"/>
        <v>0</v>
      </c>
      <c r="AO1011" s="319">
        <f t="shared" si="1041"/>
        <v>0</v>
      </c>
      <c r="AP1011" s="319">
        <f t="shared" si="1037"/>
        <v>-4713436.1945833331</v>
      </c>
      <c r="AQ1011" s="173">
        <f t="shared" si="1026"/>
        <v>-4713436.1945833331</v>
      </c>
      <c r="AR1011" s="309">
        <f t="shared" si="1036"/>
        <v>0</v>
      </c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 s="7"/>
      <c r="BH1011" s="7"/>
      <c r="BI1011" s="7"/>
      <c r="BJ1011" s="7"/>
      <c r="BK1011" s="7"/>
      <c r="BL1011" s="7"/>
      <c r="BN1011" s="74"/>
    </row>
    <row r="1012" spans="1:66" s="16" customFormat="1" ht="12" customHeight="1" x14ac:dyDescent="0.25">
      <c r="A1012" s="122">
        <v>25200161</v>
      </c>
      <c r="B1012" s="87" t="str">
        <f t="shared" si="1029"/>
        <v>25200161</v>
      </c>
      <c r="C1012" s="74" t="s">
        <v>19</v>
      </c>
      <c r="D1012" s="89" t="s">
        <v>865</v>
      </c>
      <c r="E1012" s="89"/>
      <c r="F1012" s="74"/>
      <c r="G1012" s="89"/>
      <c r="H1012" s="75">
        <v>-12205480.24</v>
      </c>
      <c r="I1012" s="75">
        <v>-12456913.220000001</v>
      </c>
      <c r="J1012" s="75">
        <v>-12160388.640000001</v>
      </c>
      <c r="K1012" s="75">
        <v>-12508100.41</v>
      </c>
      <c r="L1012" s="75">
        <v>-12820360</v>
      </c>
      <c r="M1012" s="75">
        <v>-12335805.02</v>
      </c>
      <c r="N1012" s="75">
        <v>-12621013.289999999</v>
      </c>
      <c r="O1012" s="75">
        <v>-12793619.77</v>
      </c>
      <c r="P1012" s="75">
        <v>-12669547.539999999</v>
      </c>
      <c r="Q1012" s="75">
        <v>-12842736.24</v>
      </c>
      <c r="R1012" s="75">
        <v>-13061962.16</v>
      </c>
      <c r="S1012" s="75">
        <v>-12837975.189999999</v>
      </c>
      <c r="T1012" s="75">
        <v>-13156494.810000001</v>
      </c>
      <c r="U1012" s="75"/>
      <c r="V1012" s="75">
        <f t="shared" si="1051"/>
        <v>-12649117.417083332</v>
      </c>
      <c r="W1012" s="81">
        <v>30</v>
      </c>
      <c r="X1012" s="80"/>
      <c r="Y1012" s="92">
        <f t="shared" si="1052"/>
        <v>0</v>
      </c>
      <c r="Z1012" s="319">
        <f t="shared" si="1052"/>
        <v>0</v>
      </c>
      <c r="AA1012" s="319">
        <f t="shared" si="1052"/>
        <v>0</v>
      </c>
      <c r="AB1012" s="320">
        <f t="shared" si="1031"/>
        <v>-13156494.810000001</v>
      </c>
      <c r="AC1012" s="309">
        <f t="shared" si="1032"/>
        <v>0</v>
      </c>
      <c r="AD1012" s="319">
        <f t="shared" si="1044"/>
        <v>-13156494.810000001</v>
      </c>
      <c r="AE1012" s="326">
        <f t="shared" si="1038"/>
        <v>0</v>
      </c>
      <c r="AF1012" s="320">
        <f t="shared" si="1039"/>
        <v>0</v>
      </c>
      <c r="AG1012" s="173">
        <f t="shared" si="1046"/>
        <v>-13156494.810000001</v>
      </c>
      <c r="AH1012" s="309">
        <f t="shared" si="1033"/>
        <v>0</v>
      </c>
      <c r="AI1012" s="318">
        <f t="shared" si="1047"/>
        <v>0</v>
      </c>
      <c r="AJ1012" s="319">
        <f t="shared" si="1047"/>
        <v>0</v>
      </c>
      <c r="AK1012" s="319">
        <f t="shared" si="1047"/>
        <v>0</v>
      </c>
      <c r="AL1012" s="320">
        <f t="shared" si="1034"/>
        <v>-12649117.417083332</v>
      </c>
      <c r="AM1012" s="309">
        <f t="shared" si="1035"/>
        <v>0</v>
      </c>
      <c r="AN1012" s="319">
        <f t="shared" si="1040"/>
        <v>-12649117.417083332</v>
      </c>
      <c r="AO1012" s="319">
        <f t="shared" si="1041"/>
        <v>0</v>
      </c>
      <c r="AP1012" s="319">
        <f t="shared" si="1037"/>
        <v>0</v>
      </c>
      <c r="AQ1012" s="173">
        <f t="shared" si="1026"/>
        <v>-12649117.417083332</v>
      </c>
      <c r="AR1012" s="309">
        <f t="shared" si="1036"/>
        <v>0</v>
      </c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 s="7"/>
      <c r="BH1012" s="7"/>
      <c r="BI1012" s="7"/>
      <c r="BJ1012" s="7"/>
      <c r="BK1012" s="7"/>
      <c r="BL1012" s="7"/>
      <c r="BN1012" s="74"/>
    </row>
    <row r="1013" spans="1:66" s="16" customFormat="1" ht="12" customHeight="1" x14ac:dyDescent="0.25">
      <c r="A1013" s="189">
        <v>25200162</v>
      </c>
      <c r="B1013" s="197" t="str">
        <f t="shared" si="1029"/>
        <v>25200162</v>
      </c>
      <c r="C1013" s="206" t="s">
        <v>1271</v>
      </c>
      <c r="D1013" s="179" t="s">
        <v>866</v>
      </c>
      <c r="E1013" s="179"/>
      <c r="F1013" s="185">
        <v>44043</v>
      </c>
      <c r="G1013" s="179"/>
      <c r="H1013" s="181"/>
      <c r="I1013" s="181">
        <v>-56732</v>
      </c>
      <c r="J1013" s="181">
        <v>-56732</v>
      </c>
      <c r="K1013" s="181">
        <v>-151026</v>
      </c>
      <c r="L1013" s="181">
        <v>-151026</v>
      </c>
      <c r="M1013" s="181">
        <v>-151026</v>
      </c>
      <c r="N1013" s="181">
        <v>-151026</v>
      </c>
      <c r="O1013" s="181">
        <v>-151026</v>
      </c>
      <c r="P1013" s="181">
        <v>-151026</v>
      </c>
      <c r="Q1013" s="181">
        <v>-197313.53</v>
      </c>
      <c r="R1013" s="181">
        <v>-201712.4</v>
      </c>
      <c r="S1013" s="181">
        <v>-201712.4</v>
      </c>
      <c r="T1013" s="181">
        <v>-201712.4</v>
      </c>
      <c r="U1013" s="181"/>
      <c r="V1013" s="181">
        <f t="shared" si="1051"/>
        <v>-143434.54416666666</v>
      </c>
      <c r="W1013" s="204"/>
      <c r="X1013" s="204">
        <v>8</v>
      </c>
      <c r="Y1013" s="409">
        <f t="shared" si="1052"/>
        <v>0</v>
      </c>
      <c r="Z1013" s="410">
        <f t="shared" si="1052"/>
        <v>0</v>
      </c>
      <c r="AA1013" s="410">
        <f t="shared" si="1052"/>
        <v>0</v>
      </c>
      <c r="AB1013" s="411">
        <f t="shared" si="1031"/>
        <v>-201712.4</v>
      </c>
      <c r="AC1013" s="412">
        <f t="shared" si="1032"/>
        <v>0</v>
      </c>
      <c r="AD1013" s="410">
        <f t="shared" si="1044"/>
        <v>0</v>
      </c>
      <c r="AE1013" s="413">
        <f t="shared" si="1038"/>
        <v>-201712.4</v>
      </c>
      <c r="AF1013" s="411">
        <f t="shared" si="1039"/>
        <v>0</v>
      </c>
      <c r="AG1013" s="414">
        <f t="shared" si="1046"/>
        <v>-201712.4</v>
      </c>
      <c r="AH1013" s="412">
        <f t="shared" si="1033"/>
        <v>0</v>
      </c>
      <c r="AI1013" s="415">
        <f t="shared" si="1047"/>
        <v>0</v>
      </c>
      <c r="AJ1013" s="410">
        <f t="shared" si="1047"/>
        <v>0</v>
      </c>
      <c r="AK1013" s="410">
        <f t="shared" si="1047"/>
        <v>0</v>
      </c>
      <c r="AL1013" s="411">
        <f t="shared" si="1034"/>
        <v>-143434.54416666666</v>
      </c>
      <c r="AM1013" s="412">
        <f t="shared" si="1035"/>
        <v>0</v>
      </c>
      <c r="AN1013" s="410">
        <f t="shared" si="1040"/>
        <v>0</v>
      </c>
      <c r="AO1013" s="410">
        <f t="shared" si="1041"/>
        <v>-143434.54416666666</v>
      </c>
      <c r="AP1013" s="410">
        <f t="shared" si="1037"/>
        <v>0</v>
      </c>
      <c r="AQ1013" s="414">
        <f t="shared" ref="AQ1013" si="1053">SUM(AN1013:AP1013)</f>
        <v>-143434.54416666666</v>
      </c>
      <c r="AR1013" s="412">
        <f t="shared" si="1036"/>
        <v>0</v>
      </c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 s="7"/>
      <c r="BH1013" s="7"/>
      <c r="BI1013" s="7"/>
      <c r="BJ1013" s="7"/>
      <c r="BK1013" s="7"/>
      <c r="BL1013" s="7"/>
      <c r="BN1013" s="74"/>
    </row>
    <row r="1014" spans="1:66" s="16" customFormat="1" ht="12" customHeight="1" x14ac:dyDescent="0.25">
      <c r="A1014" s="122">
        <v>25200171</v>
      </c>
      <c r="B1014" s="87" t="str">
        <f t="shared" si="1029"/>
        <v>25200171</v>
      </c>
      <c r="C1014" s="74" t="s">
        <v>20</v>
      </c>
      <c r="D1014" s="89" t="s">
        <v>865</v>
      </c>
      <c r="E1014" s="89"/>
      <c r="F1014" s="74"/>
      <c r="G1014" s="89"/>
      <c r="H1014" s="75">
        <v>-25938518.609999999</v>
      </c>
      <c r="I1014" s="75">
        <v>-27581314.02</v>
      </c>
      <c r="J1014" s="75">
        <v>-27922826.789999999</v>
      </c>
      <c r="K1014" s="75">
        <v>-27637180.370000001</v>
      </c>
      <c r="L1014" s="75">
        <v>-28558923.829999998</v>
      </c>
      <c r="M1014" s="75">
        <v>-28435741.219999999</v>
      </c>
      <c r="N1014" s="75">
        <v>-27415053.300000001</v>
      </c>
      <c r="O1014" s="75">
        <v>-28275274.260000002</v>
      </c>
      <c r="P1014" s="75">
        <v>-28832361.789999999</v>
      </c>
      <c r="Q1014" s="75">
        <v>-29844838.870000001</v>
      </c>
      <c r="R1014" s="75">
        <v>-29938422.43</v>
      </c>
      <c r="S1014" s="75">
        <v>-29739060.18</v>
      </c>
      <c r="T1014" s="75">
        <v>-29466554.850000001</v>
      </c>
      <c r="U1014" s="75"/>
      <c r="V1014" s="75">
        <f t="shared" si="1051"/>
        <v>-28490294.482500002</v>
      </c>
      <c r="W1014" s="81">
        <v>30</v>
      </c>
      <c r="X1014" s="80"/>
      <c r="Y1014" s="92">
        <f t="shared" si="1052"/>
        <v>0</v>
      </c>
      <c r="Z1014" s="319">
        <f t="shared" si="1052"/>
        <v>0</v>
      </c>
      <c r="AA1014" s="319">
        <f t="shared" si="1052"/>
        <v>0</v>
      </c>
      <c r="AB1014" s="320">
        <f t="shared" si="1031"/>
        <v>-29466554.850000001</v>
      </c>
      <c r="AC1014" s="309">
        <f t="shared" si="1032"/>
        <v>0</v>
      </c>
      <c r="AD1014" s="319">
        <f t="shared" si="1044"/>
        <v>-29466554.850000001</v>
      </c>
      <c r="AE1014" s="326">
        <f t="shared" si="1038"/>
        <v>0</v>
      </c>
      <c r="AF1014" s="320">
        <f t="shared" si="1039"/>
        <v>0</v>
      </c>
      <c r="AG1014" s="173">
        <f t="shared" si="1046"/>
        <v>-29466554.850000001</v>
      </c>
      <c r="AH1014" s="309">
        <f t="shared" si="1033"/>
        <v>0</v>
      </c>
      <c r="AI1014" s="318">
        <f t="shared" si="1047"/>
        <v>0</v>
      </c>
      <c r="AJ1014" s="319">
        <f t="shared" si="1047"/>
        <v>0</v>
      </c>
      <c r="AK1014" s="319">
        <f t="shared" si="1047"/>
        <v>0</v>
      </c>
      <c r="AL1014" s="320">
        <f t="shared" si="1034"/>
        <v>-28490294.482500002</v>
      </c>
      <c r="AM1014" s="309">
        <f t="shared" si="1035"/>
        <v>0</v>
      </c>
      <c r="AN1014" s="319">
        <f t="shared" si="1040"/>
        <v>-28490294.482500002</v>
      </c>
      <c r="AO1014" s="319">
        <f t="shared" si="1041"/>
        <v>0</v>
      </c>
      <c r="AP1014" s="319">
        <f t="shared" si="1037"/>
        <v>0</v>
      </c>
      <c r="AQ1014" s="173">
        <f t="shared" si="1026"/>
        <v>-28490294.482500002</v>
      </c>
      <c r="AR1014" s="309">
        <f t="shared" si="1036"/>
        <v>0</v>
      </c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 s="7"/>
      <c r="BH1014" s="7"/>
      <c r="BI1014" s="7"/>
      <c r="BJ1014" s="7"/>
      <c r="BK1014" s="7"/>
      <c r="BL1014" s="7"/>
      <c r="BN1014" s="74"/>
    </row>
    <row r="1015" spans="1:66" s="16" customFormat="1" ht="12" customHeight="1" x14ac:dyDescent="0.25">
      <c r="A1015" s="122">
        <v>25200181</v>
      </c>
      <c r="B1015" s="87" t="str">
        <f t="shared" si="1029"/>
        <v>25200181</v>
      </c>
      <c r="C1015" s="74" t="s">
        <v>337</v>
      </c>
      <c r="D1015" s="89" t="s">
        <v>865</v>
      </c>
      <c r="E1015" s="89"/>
      <c r="F1015" s="74"/>
      <c r="G1015" s="89"/>
      <c r="H1015" s="75">
        <v>-48759770.380000003</v>
      </c>
      <c r="I1015" s="75">
        <v>-49462987.060000002</v>
      </c>
      <c r="J1015" s="75">
        <v>-48722579.420000002</v>
      </c>
      <c r="K1015" s="75">
        <v>-49861610.43</v>
      </c>
      <c r="L1015" s="75">
        <v>-50907075.670000002</v>
      </c>
      <c r="M1015" s="75">
        <v>-49232567.899999999</v>
      </c>
      <c r="N1015" s="75">
        <v>-49840817.289999999</v>
      </c>
      <c r="O1015" s="75">
        <v>-51121878.810000002</v>
      </c>
      <c r="P1015" s="75">
        <v>-50400701.770000003</v>
      </c>
      <c r="Q1015" s="75">
        <v>-51653235.219999999</v>
      </c>
      <c r="R1015" s="75">
        <v>-53611915.909999996</v>
      </c>
      <c r="S1015" s="75">
        <v>-52953153.079999998</v>
      </c>
      <c r="T1015" s="75">
        <v>-54283240.57</v>
      </c>
      <c r="U1015" s="75"/>
      <c r="V1015" s="75">
        <f t="shared" si="1051"/>
        <v>-50774169.002916664</v>
      </c>
      <c r="W1015" s="81">
        <v>30</v>
      </c>
      <c r="X1015" s="80"/>
      <c r="Y1015" s="92">
        <f t="shared" si="1052"/>
        <v>0</v>
      </c>
      <c r="Z1015" s="319">
        <f t="shared" si="1052"/>
        <v>0</v>
      </c>
      <c r="AA1015" s="319">
        <f t="shared" si="1052"/>
        <v>0</v>
      </c>
      <c r="AB1015" s="320">
        <f t="shared" si="1031"/>
        <v>-54283240.57</v>
      </c>
      <c r="AC1015" s="309">
        <f t="shared" si="1032"/>
        <v>0</v>
      </c>
      <c r="AD1015" s="319">
        <f t="shared" si="1044"/>
        <v>-54283240.57</v>
      </c>
      <c r="AE1015" s="326">
        <f t="shared" si="1038"/>
        <v>0</v>
      </c>
      <c r="AF1015" s="320">
        <f t="shared" si="1039"/>
        <v>0</v>
      </c>
      <c r="AG1015" s="173">
        <f t="shared" si="1046"/>
        <v>-54283240.57</v>
      </c>
      <c r="AH1015" s="309">
        <f t="shared" si="1033"/>
        <v>0</v>
      </c>
      <c r="AI1015" s="318">
        <f t="shared" si="1047"/>
        <v>0</v>
      </c>
      <c r="AJ1015" s="319">
        <f t="shared" si="1047"/>
        <v>0</v>
      </c>
      <c r="AK1015" s="319">
        <f t="shared" si="1047"/>
        <v>0</v>
      </c>
      <c r="AL1015" s="320">
        <f t="shared" si="1034"/>
        <v>-50774169.002916664</v>
      </c>
      <c r="AM1015" s="309">
        <f t="shared" si="1035"/>
        <v>0</v>
      </c>
      <c r="AN1015" s="319">
        <f t="shared" si="1040"/>
        <v>-50774169.002916664</v>
      </c>
      <c r="AO1015" s="319">
        <f t="shared" si="1041"/>
        <v>0</v>
      </c>
      <c r="AP1015" s="319">
        <f t="shared" si="1037"/>
        <v>0</v>
      </c>
      <c r="AQ1015" s="173">
        <f t="shared" si="1026"/>
        <v>-50774169.002916664</v>
      </c>
      <c r="AR1015" s="309">
        <f t="shared" si="1036"/>
        <v>0</v>
      </c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 s="7"/>
      <c r="BH1015" s="7"/>
      <c r="BI1015" s="7"/>
      <c r="BJ1015" s="7"/>
      <c r="BK1015" s="7"/>
      <c r="BL1015" s="7"/>
      <c r="BN1015" s="74"/>
    </row>
    <row r="1016" spans="1:66" s="16" customFormat="1" ht="12" customHeight="1" x14ac:dyDescent="0.25">
      <c r="A1016" s="122">
        <v>25200202</v>
      </c>
      <c r="B1016" s="87" t="str">
        <f t="shared" si="1029"/>
        <v>25200202</v>
      </c>
      <c r="C1016" s="74" t="s">
        <v>371</v>
      </c>
      <c r="D1016" s="89" t="s">
        <v>866</v>
      </c>
      <c r="E1016" s="89"/>
      <c r="F1016" s="74"/>
      <c r="G1016" s="89"/>
      <c r="H1016" s="75">
        <v>-7277457.5800000001</v>
      </c>
      <c r="I1016" s="75">
        <v>-7277457.5800000001</v>
      </c>
      <c r="J1016" s="75">
        <v>-6520789.0700000003</v>
      </c>
      <c r="K1016" s="75">
        <v>-6520789.0700000003</v>
      </c>
      <c r="L1016" s="75">
        <v>-6331948.21</v>
      </c>
      <c r="M1016" s="75">
        <v>-5795328.0999999996</v>
      </c>
      <c r="N1016" s="75">
        <v>-5794844.0199999996</v>
      </c>
      <c r="O1016" s="75">
        <v>-5847619.2300000004</v>
      </c>
      <c r="P1016" s="75">
        <v>-4527293.71</v>
      </c>
      <c r="Q1016" s="75">
        <v>-4526685.7300000004</v>
      </c>
      <c r="R1016" s="75">
        <v>-4525356.25</v>
      </c>
      <c r="S1016" s="75">
        <v>-3289631.47</v>
      </c>
      <c r="T1016" s="75">
        <v>-3289631.47</v>
      </c>
      <c r="U1016" s="75"/>
      <c r="V1016" s="75">
        <f t="shared" si="1051"/>
        <v>-5520107.2470833333</v>
      </c>
      <c r="W1016" s="77"/>
      <c r="X1016" s="98">
        <v>8</v>
      </c>
      <c r="Y1016" s="92">
        <f t="shared" si="1052"/>
        <v>0</v>
      </c>
      <c r="Z1016" s="319">
        <f t="shared" si="1052"/>
        <v>0</v>
      </c>
      <c r="AA1016" s="319">
        <f t="shared" si="1052"/>
        <v>0</v>
      </c>
      <c r="AB1016" s="320">
        <f t="shared" si="1031"/>
        <v>-3289631.47</v>
      </c>
      <c r="AC1016" s="309">
        <f t="shared" si="1032"/>
        <v>0</v>
      </c>
      <c r="AD1016" s="319">
        <f t="shared" si="1044"/>
        <v>0</v>
      </c>
      <c r="AE1016" s="326">
        <f t="shared" si="1038"/>
        <v>-3289631.47</v>
      </c>
      <c r="AF1016" s="320">
        <f t="shared" si="1039"/>
        <v>0</v>
      </c>
      <c r="AG1016" s="173">
        <f t="shared" si="1046"/>
        <v>-3289631.47</v>
      </c>
      <c r="AH1016" s="309">
        <f t="shared" si="1033"/>
        <v>0</v>
      </c>
      <c r="AI1016" s="318">
        <f t="shared" si="1047"/>
        <v>0</v>
      </c>
      <c r="AJ1016" s="319">
        <f t="shared" si="1047"/>
        <v>0</v>
      </c>
      <c r="AK1016" s="319">
        <f t="shared" si="1047"/>
        <v>0</v>
      </c>
      <c r="AL1016" s="320">
        <f t="shared" si="1034"/>
        <v>-5520107.2470833333</v>
      </c>
      <c r="AM1016" s="309">
        <f t="shared" si="1035"/>
        <v>0</v>
      </c>
      <c r="AN1016" s="319">
        <f t="shared" si="1040"/>
        <v>0</v>
      </c>
      <c r="AO1016" s="319">
        <f t="shared" si="1041"/>
        <v>-5520107.2470833333</v>
      </c>
      <c r="AP1016" s="319">
        <f t="shared" si="1037"/>
        <v>0</v>
      </c>
      <c r="AQ1016" s="173">
        <f t="shared" si="1026"/>
        <v>-5520107.2470833333</v>
      </c>
      <c r="AR1016" s="309">
        <f t="shared" si="1036"/>
        <v>0</v>
      </c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 s="7"/>
      <c r="BH1016" s="7"/>
      <c r="BI1016" s="7"/>
      <c r="BJ1016" s="7"/>
      <c r="BK1016" s="7"/>
      <c r="BL1016" s="7"/>
      <c r="BN1016" s="74"/>
    </row>
    <row r="1017" spans="1:66" s="16" customFormat="1" ht="12" customHeight="1" x14ac:dyDescent="0.25">
      <c r="A1017" s="122">
        <v>25200222</v>
      </c>
      <c r="B1017" s="87" t="str">
        <f t="shared" si="1029"/>
        <v>25200222</v>
      </c>
      <c r="C1017" s="74" t="s">
        <v>372</v>
      </c>
      <c r="D1017" s="89" t="s">
        <v>866</v>
      </c>
      <c r="E1017" s="89"/>
      <c r="F1017" s="74"/>
      <c r="G1017" s="89"/>
      <c r="H1017" s="75">
        <v>-1103931.99</v>
      </c>
      <c r="I1017" s="75">
        <v>-1103580.99</v>
      </c>
      <c r="J1017" s="75">
        <v>-1073770.99</v>
      </c>
      <c r="K1017" s="75">
        <v>-1073770.99</v>
      </c>
      <c r="L1017" s="75">
        <v>-1073770.99</v>
      </c>
      <c r="M1017" s="75">
        <v>-1072554.99</v>
      </c>
      <c r="N1017" s="75">
        <v>-1060531.99</v>
      </c>
      <c r="O1017" s="75">
        <v>-1060531.99</v>
      </c>
      <c r="P1017" s="75">
        <v>-1068313.99</v>
      </c>
      <c r="Q1017" s="75">
        <v>-1067091.99</v>
      </c>
      <c r="R1017" s="75">
        <v>-1060475.99</v>
      </c>
      <c r="S1017" s="75">
        <v>-1058804.99</v>
      </c>
      <c r="T1017" s="75">
        <v>-1058579.99</v>
      </c>
      <c r="U1017" s="75"/>
      <c r="V1017" s="75">
        <f t="shared" si="1051"/>
        <v>-1071204.6566666667</v>
      </c>
      <c r="W1017" s="77"/>
      <c r="X1017" s="98">
        <v>8</v>
      </c>
      <c r="Y1017" s="92">
        <f t="shared" si="1052"/>
        <v>0</v>
      </c>
      <c r="Z1017" s="319">
        <f t="shared" si="1052"/>
        <v>0</v>
      </c>
      <c r="AA1017" s="319">
        <f t="shared" si="1052"/>
        <v>0</v>
      </c>
      <c r="AB1017" s="320">
        <f t="shared" si="1031"/>
        <v>-1058579.99</v>
      </c>
      <c r="AC1017" s="309">
        <f t="shared" si="1032"/>
        <v>0</v>
      </c>
      <c r="AD1017" s="319">
        <f t="shared" si="1044"/>
        <v>0</v>
      </c>
      <c r="AE1017" s="326">
        <f t="shared" si="1038"/>
        <v>-1058579.99</v>
      </c>
      <c r="AF1017" s="320">
        <f t="shared" si="1039"/>
        <v>0</v>
      </c>
      <c r="AG1017" s="173">
        <f t="shared" si="1046"/>
        <v>-1058579.99</v>
      </c>
      <c r="AH1017" s="309">
        <f t="shared" si="1033"/>
        <v>0</v>
      </c>
      <c r="AI1017" s="318">
        <f t="shared" si="1047"/>
        <v>0</v>
      </c>
      <c r="AJ1017" s="319">
        <f t="shared" si="1047"/>
        <v>0</v>
      </c>
      <c r="AK1017" s="319">
        <f t="shared" si="1047"/>
        <v>0</v>
      </c>
      <c r="AL1017" s="320">
        <f t="shared" si="1034"/>
        <v>-1071204.6566666667</v>
      </c>
      <c r="AM1017" s="309">
        <f t="shared" si="1035"/>
        <v>0</v>
      </c>
      <c r="AN1017" s="319">
        <f t="shared" si="1040"/>
        <v>0</v>
      </c>
      <c r="AO1017" s="319">
        <f t="shared" si="1041"/>
        <v>-1071204.6566666667</v>
      </c>
      <c r="AP1017" s="319">
        <f t="shared" si="1037"/>
        <v>0</v>
      </c>
      <c r="AQ1017" s="173">
        <f t="shared" si="1026"/>
        <v>-1071204.6566666667</v>
      </c>
      <c r="AR1017" s="309">
        <f t="shared" si="1036"/>
        <v>0</v>
      </c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 s="7"/>
      <c r="BH1017" s="7"/>
      <c r="BI1017" s="7"/>
      <c r="BJ1017" s="7"/>
      <c r="BK1017" s="7"/>
      <c r="BL1017" s="7"/>
      <c r="BN1017" s="74"/>
    </row>
    <row r="1018" spans="1:66" s="16" customFormat="1" ht="12" customHeight="1" x14ac:dyDescent="0.25">
      <c r="A1018" s="122">
        <v>25300001</v>
      </c>
      <c r="B1018" s="87" t="str">
        <f t="shared" si="1029"/>
        <v>25300001</v>
      </c>
      <c r="C1018" s="74" t="s">
        <v>34</v>
      </c>
      <c r="D1018" s="89" t="s">
        <v>1277</v>
      </c>
      <c r="E1018" s="89"/>
      <c r="F1018" s="74"/>
      <c r="G1018" s="89"/>
      <c r="H1018" s="75">
        <v>-36906.769999999997</v>
      </c>
      <c r="I1018" s="75">
        <v>-44915.63</v>
      </c>
      <c r="J1018" s="75">
        <v>-108296.25</v>
      </c>
      <c r="K1018" s="75">
        <v>-110852.79</v>
      </c>
      <c r="L1018" s="75">
        <v>-61788.27</v>
      </c>
      <c r="M1018" s="75">
        <v>-31933.91</v>
      </c>
      <c r="N1018" s="75">
        <v>-41200.730000000003</v>
      </c>
      <c r="O1018" s="75">
        <v>-85882.35</v>
      </c>
      <c r="P1018" s="75">
        <v>-27970.75</v>
      </c>
      <c r="Q1018" s="75">
        <v>-62726.7</v>
      </c>
      <c r="R1018" s="75">
        <v>-78533.38</v>
      </c>
      <c r="S1018" s="75">
        <v>-59534.400000000001</v>
      </c>
      <c r="T1018" s="75">
        <v>-117398.32</v>
      </c>
      <c r="U1018" s="75"/>
      <c r="V1018" s="75">
        <f t="shared" si="1051"/>
        <v>-65898.975416666668</v>
      </c>
      <c r="W1018" s="77"/>
      <c r="X1018" s="81"/>
      <c r="Y1018" s="92">
        <f t="shared" si="1052"/>
        <v>0</v>
      </c>
      <c r="Z1018" s="319">
        <f t="shared" si="1052"/>
        <v>-117398.32</v>
      </c>
      <c r="AA1018" s="319">
        <f t="shared" si="1052"/>
        <v>0</v>
      </c>
      <c r="AB1018" s="320">
        <f t="shared" si="1031"/>
        <v>0</v>
      </c>
      <c r="AC1018" s="309">
        <f t="shared" si="1032"/>
        <v>0</v>
      </c>
      <c r="AD1018" s="319">
        <f t="shared" si="1044"/>
        <v>0</v>
      </c>
      <c r="AE1018" s="326">
        <f t="shared" si="1038"/>
        <v>0</v>
      </c>
      <c r="AF1018" s="320">
        <f t="shared" si="1039"/>
        <v>0</v>
      </c>
      <c r="AG1018" s="173">
        <f t="shared" si="1046"/>
        <v>0</v>
      </c>
      <c r="AH1018" s="309">
        <f t="shared" si="1033"/>
        <v>0</v>
      </c>
      <c r="AI1018" s="318">
        <f t="shared" ref="AI1018:AK1028" si="1054">IF($D1018=AI$5,$V1018,0)</f>
        <v>0</v>
      </c>
      <c r="AJ1018" s="319">
        <f t="shared" si="1054"/>
        <v>-65898.975416666668</v>
      </c>
      <c r="AK1018" s="319">
        <f t="shared" si="1054"/>
        <v>0</v>
      </c>
      <c r="AL1018" s="320">
        <f t="shared" si="1034"/>
        <v>0</v>
      </c>
      <c r="AM1018" s="309">
        <f t="shared" si="1035"/>
        <v>0</v>
      </c>
      <c r="AN1018" s="319">
        <f t="shared" si="1040"/>
        <v>0</v>
      </c>
      <c r="AO1018" s="319">
        <f t="shared" si="1041"/>
        <v>0</v>
      </c>
      <c r="AP1018" s="319">
        <f t="shared" si="1037"/>
        <v>0</v>
      </c>
      <c r="AQ1018" s="173">
        <f t="shared" si="1026"/>
        <v>0</v>
      </c>
      <c r="AR1018" s="309">
        <f t="shared" si="1036"/>
        <v>0</v>
      </c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 s="7"/>
      <c r="BH1018" s="7"/>
      <c r="BI1018" s="7"/>
      <c r="BJ1018" s="7"/>
      <c r="BK1018" s="7"/>
      <c r="BL1018" s="7"/>
      <c r="BN1018" s="74"/>
    </row>
    <row r="1019" spans="1:66" s="16" customFormat="1" ht="12" customHeight="1" x14ac:dyDescent="0.25">
      <c r="A1019" s="122">
        <v>25300011</v>
      </c>
      <c r="B1019" s="87" t="str">
        <f t="shared" si="1029"/>
        <v>25300011</v>
      </c>
      <c r="C1019" s="74" t="s">
        <v>288</v>
      </c>
      <c r="D1019" s="89" t="s">
        <v>1277</v>
      </c>
      <c r="E1019" s="89"/>
      <c r="F1019" s="74"/>
      <c r="G1019" s="89"/>
      <c r="H1019" s="75">
        <v>-5000</v>
      </c>
      <c r="I1019" s="75">
        <v>-5000</v>
      </c>
      <c r="J1019" s="75">
        <v>-5000</v>
      </c>
      <c r="K1019" s="75">
        <v>-5000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5"/>
      <c r="V1019" s="75">
        <f t="shared" si="1051"/>
        <v>-1458.3333333333333</v>
      </c>
      <c r="W1019" s="77"/>
      <c r="X1019" s="106"/>
      <c r="Y1019" s="92">
        <f t="shared" si="1052"/>
        <v>0</v>
      </c>
      <c r="Z1019" s="319">
        <f t="shared" si="1052"/>
        <v>0</v>
      </c>
      <c r="AA1019" s="319">
        <f t="shared" si="1052"/>
        <v>0</v>
      </c>
      <c r="AB1019" s="320">
        <f t="shared" si="1031"/>
        <v>0</v>
      </c>
      <c r="AC1019" s="309">
        <f t="shared" si="1032"/>
        <v>0</v>
      </c>
      <c r="AD1019" s="319">
        <f t="shared" si="1044"/>
        <v>0</v>
      </c>
      <c r="AE1019" s="326">
        <f t="shared" si="1038"/>
        <v>0</v>
      </c>
      <c r="AF1019" s="320">
        <f t="shared" si="1039"/>
        <v>0</v>
      </c>
      <c r="AG1019" s="173">
        <f t="shared" si="1046"/>
        <v>0</v>
      </c>
      <c r="AH1019" s="309">
        <f t="shared" si="1033"/>
        <v>0</v>
      </c>
      <c r="AI1019" s="318">
        <f t="shared" si="1054"/>
        <v>0</v>
      </c>
      <c r="AJ1019" s="319">
        <f t="shared" si="1054"/>
        <v>-1458.3333333333333</v>
      </c>
      <c r="AK1019" s="319">
        <f t="shared" si="1054"/>
        <v>0</v>
      </c>
      <c r="AL1019" s="320">
        <f t="shared" si="1034"/>
        <v>0</v>
      </c>
      <c r="AM1019" s="309">
        <f t="shared" si="1035"/>
        <v>0</v>
      </c>
      <c r="AN1019" s="319">
        <f t="shared" si="1040"/>
        <v>0</v>
      </c>
      <c r="AO1019" s="319">
        <f t="shared" si="1041"/>
        <v>0</v>
      </c>
      <c r="AP1019" s="319">
        <f t="shared" si="1037"/>
        <v>0</v>
      </c>
      <c r="AQ1019" s="173">
        <f t="shared" si="1026"/>
        <v>0</v>
      </c>
      <c r="AR1019" s="309">
        <f t="shared" si="1036"/>
        <v>0</v>
      </c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 s="7"/>
      <c r="BH1019" s="7"/>
      <c r="BI1019" s="7"/>
      <c r="BJ1019" s="7"/>
      <c r="BK1019" s="7"/>
      <c r="BL1019" s="7"/>
      <c r="BN1019" s="74"/>
    </row>
    <row r="1020" spans="1:66" s="16" customFormat="1" ht="12" customHeight="1" x14ac:dyDescent="0.25">
      <c r="A1020" s="122">
        <v>25300033</v>
      </c>
      <c r="B1020" s="87" t="str">
        <f t="shared" si="1029"/>
        <v>25300033</v>
      </c>
      <c r="C1020" s="74" t="s">
        <v>81</v>
      </c>
      <c r="D1020" s="89" t="s">
        <v>1277</v>
      </c>
      <c r="E1020" s="89"/>
      <c r="F1020" s="74"/>
      <c r="G1020" s="89"/>
      <c r="H1020" s="75">
        <v>-8650236.9700000007</v>
      </c>
      <c r="I1020" s="75">
        <v>-8584071.6500000004</v>
      </c>
      <c r="J1020" s="75">
        <v>-8540971.4299999997</v>
      </c>
      <c r="K1020" s="75">
        <v>-8872834.5199999996</v>
      </c>
      <c r="L1020" s="75">
        <v>-8846557.3800000008</v>
      </c>
      <c r="M1020" s="75">
        <v>-8812207.9399999995</v>
      </c>
      <c r="N1020" s="75">
        <v>-9004538.1199999992</v>
      </c>
      <c r="O1020" s="75">
        <v>-8926897.6899999995</v>
      </c>
      <c r="P1020" s="75">
        <v>-8847669.1600000001</v>
      </c>
      <c r="Q1020" s="75">
        <v>-9876625.5800000001</v>
      </c>
      <c r="R1020" s="75">
        <v>-10091494.720000001</v>
      </c>
      <c r="S1020" s="75">
        <v>-10049094.939999999</v>
      </c>
      <c r="T1020" s="75">
        <v>-10504425.08</v>
      </c>
      <c r="U1020" s="75"/>
      <c r="V1020" s="75">
        <f t="shared" si="1051"/>
        <v>-9169191.1795833316</v>
      </c>
      <c r="W1020" s="81"/>
      <c r="X1020" s="81"/>
      <c r="Y1020" s="92">
        <f t="shared" si="1052"/>
        <v>0</v>
      </c>
      <c r="Z1020" s="319">
        <f t="shared" si="1052"/>
        <v>-10504425.08</v>
      </c>
      <c r="AA1020" s="319">
        <f t="shared" si="1052"/>
        <v>0</v>
      </c>
      <c r="AB1020" s="320">
        <f t="shared" si="1031"/>
        <v>0</v>
      </c>
      <c r="AC1020" s="309">
        <f t="shared" si="1032"/>
        <v>0</v>
      </c>
      <c r="AD1020" s="319">
        <f t="shared" si="1044"/>
        <v>0</v>
      </c>
      <c r="AE1020" s="326">
        <f t="shared" si="1038"/>
        <v>0</v>
      </c>
      <c r="AF1020" s="320">
        <f t="shared" si="1039"/>
        <v>0</v>
      </c>
      <c r="AG1020" s="173">
        <f t="shared" si="1046"/>
        <v>0</v>
      </c>
      <c r="AH1020" s="309">
        <f t="shared" si="1033"/>
        <v>0</v>
      </c>
      <c r="AI1020" s="318">
        <f t="shared" si="1054"/>
        <v>0</v>
      </c>
      <c r="AJ1020" s="319">
        <f t="shared" si="1054"/>
        <v>-9169191.1795833316</v>
      </c>
      <c r="AK1020" s="319">
        <f t="shared" si="1054"/>
        <v>0</v>
      </c>
      <c r="AL1020" s="320">
        <f t="shared" si="1034"/>
        <v>0</v>
      </c>
      <c r="AM1020" s="309">
        <f t="shared" si="1035"/>
        <v>0</v>
      </c>
      <c r="AN1020" s="319">
        <f t="shared" si="1040"/>
        <v>0</v>
      </c>
      <c r="AO1020" s="319">
        <f t="shared" si="1041"/>
        <v>0</v>
      </c>
      <c r="AP1020" s="319">
        <f t="shared" si="1037"/>
        <v>0</v>
      </c>
      <c r="AQ1020" s="173">
        <f t="shared" si="1026"/>
        <v>0</v>
      </c>
      <c r="AR1020" s="309">
        <f t="shared" si="1036"/>
        <v>0</v>
      </c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 s="7"/>
      <c r="BH1020" s="7"/>
      <c r="BI1020" s="7"/>
      <c r="BJ1020" s="7"/>
      <c r="BK1020" s="7"/>
      <c r="BL1020" s="7"/>
      <c r="BN1020" s="74"/>
    </row>
    <row r="1021" spans="1:66" s="16" customFormat="1" ht="12" customHeight="1" x14ac:dyDescent="0.25">
      <c r="A1021" s="129">
        <v>25300081</v>
      </c>
      <c r="B1021" s="89" t="str">
        <f t="shared" si="1029"/>
        <v>25300081</v>
      </c>
      <c r="C1021" s="74" t="s">
        <v>747</v>
      </c>
      <c r="D1021" s="89" t="s">
        <v>1277</v>
      </c>
      <c r="E1021" s="89"/>
      <c r="F1021" s="74"/>
      <c r="G1021" s="89"/>
      <c r="H1021" s="75">
        <v>-1000</v>
      </c>
      <c r="I1021" s="75">
        <v>-1000</v>
      </c>
      <c r="J1021" s="75">
        <v>-1000</v>
      </c>
      <c r="K1021" s="75">
        <v>-1000</v>
      </c>
      <c r="L1021" s="75">
        <v>-1000</v>
      </c>
      <c r="M1021" s="75">
        <v>-1000</v>
      </c>
      <c r="N1021" s="75">
        <v>-1000</v>
      </c>
      <c r="O1021" s="75">
        <v>-1000</v>
      </c>
      <c r="P1021" s="75">
        <v>-1000</v>
      </c>
      <c r="Q1021" s="75">
        <v>-1000</v>
      </c>
      <c r="R1021" s="75">
        <v>-1000</v>
      </c>
      <c r="S1021" s="75">
        <v>-1000</v>
      </c>
      <c r="T1021" s="75">
        <v>-1000</v>
      </c>
      <c r="U1021" s="75"/>
      <c r="V1021" s="75">
        <f t="shared" si="1051"/>
        <v>-1000</v>
      </c>
      <c r="W1021" s="81"/>
      <c r="X1021" s="107"/>
      <c r="Y1021" s="92">
        <f t="shared" ref="Y1021:AA1031" si="1055">IF($D1021=Y$5,$T1021,0)</f>
        <v>0</v>
      </c>
      <c r="Z1021" s="319">
        <f t="shared" si="1055"/>
        <v>-1000</v>
      </c>
      <c r="AA1021" s="319">
        <f t="shared" si="1055"/>
        <v>0</v>
      </c>
      <c r="AB1021" s="320">
        <f t="shared" si="1031"/>
        <v>0</v>
      </c>
      <c r="AC1021" s="309">
        <f t="shared" si="1032"/>
        <v>0</v>
      </c>
      <c r="AD1021" s="319">
        <f t="shared" si="1044"/>
        <v>0</v>
      </c>
      <c r="AE1021" s="326">
        <f t="shared" si="1038"/>
        <v>0</v>
      </c>
      <c r="AF1021" s="320">
        <f t="shared" si="1039"/>
        <v>0</v>
      </c>
      <c r="AG1021" s="173">
        <f t="shared" si="1046"/>
        <v>0</v>
      </c>
      <c r="AH1021" s="309">
        <f t="shared" si="1033"/>
        <v>0</v>
      </c>
      <c r="AI1021" s="318">
        <f t="shared" si="1054"/>
        <v>0</v>
      </c>
      <c r="AJ1021" s="319">
        <f t="shared" si="1054"/>
        <v>-1000</v>
      </c>
      <c r="AK1021" s="319">
        <f t="shared" si="1054"/>
        <v>0</v>
      </c>
      <c r="AL1021" s="320">
        <f t="shared" si="1034"/>
        <v>0</v>
      </c>
      <c r="AM1021" s="309">
        <f t="shared" si="1035"/>
        <v>0</v>
      </c>
      <c r="AN1021" s="319">
        <f t="shared" si="1040"/>
        <v>0</v>
      </c>
      <c r="AO1021" s="319">
        <f t="shared" si="1041"/>
        <v>0</v>
      </c>
      <c r="AP1021" s="319">
        <f t="shared" si="1037"/>
        <v>0</v>
      </c>
      <c r="AQ1021" s="173">
        <f t="shared" ref="AQ1021:AQ1092" si="1056">SUM(AN1021:AP1021)</f>
        <v>0</v>
      </c>
      <c r="AR1021" s="309">
        <f t="shared" si="1036"/>
        <v>0</v>
      </c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 s="7"/>
      <c r="BH1021" s="7"/>
      <c r="BI1021" s="7"/>
      <c r="BJ1021" s="7"/>
      <c r="BK1021" s="7"/>
      <c r="BL1021" s="7"/>
      <c r="BN1021" s="74"/>
    </row>
    <row r="1022" spans="1:66" s="16" customFormat="1" ht="12" customHeight="1" x14ac:dyDescent="0.25">
      <c r="A1022" s="132">
        <v>25300141</v>
      </c>
      <c r="B1022" s="149" t="str">
        <f t="shared" si="1029"/>
        <v>25300141</v>
      </c>
      <c r="C1022" s="74" t="s">
        <v>212</v>
      </c>
      <c r="D1022" s="89" t="s">
        <v>1277</v>
      </c>
      <c r="E1022" s="89"/>
      <c r="F1022" s="74"/>
      <c r="G1022" s="89"/>
      <c r="H1022" s="75">
        <v>-2656157.89</v>
      </c>
      <c r="I1022" s="75">
        <v>-2201675.7000000002</v>
      </c>
      <c r="J1022" s="75">
        <v>-1682368.06</v>
      </c>
      <c r="K1022" s="75">
        <v>-1737275.69</v>
      </c>
      <c r="L1022" s="75">
        <v>-1148432.29</v>
      </c>
      <c r="M1022" s="75">
        <v>-692569.42</v>
      </c>
      <c r="N1022" s="75">
        <v>-1646423.57</v>
      </c>
      <c r="O1022" s="75">
        <v>-5869113.6100000003</v>
      </c>
      <c r="P1022" s="75">
        <v>-5229764.74</v>
      </c>
      <c r="Q1022" s="75">
        <v>-4595392.3899999997</v>
      </c>
      <c r="R1022" s="75">
        <v>-4050356.07</v>
      </c>
      <c r="S1022" s="75">
        <v>-3338933.5</v>
      </c>
      <c r="T1022" s="75">
        <v>-3180928.63</v>
      </c>
      <c r="U1022" s="75"/>
      <c r="V1022" s="75">
        <f t="shared" si="1051"/>
        <v>-2925904.0249999999</v>
      </c>
      <c r="W1022" s="81"/>
      <c r="X1022" s="107"/>
      <c r="Y1022" s="92">
        <f t="shared" si="1055"/>
        <v>0</v>
      </c>
      <c r="Z1022" s="319">
        <f t="shared" si="1055"/>
        <v>-3180928.63</v>
      </c>
      <c r="AA1022" s="319">
        <f t="shared" si="1055"/>
        <v>0</v>
      </c>
      <c r="AB1022" s="320">
        <f t="shared" si="1031"/>
        <v>0</v>
      </c>
      <c r="AC1022" s="309">
        <f t="shared" si="1032"/>
        <v>0</v>
      </c>
      <c r="AD1022" s="319">
        <f t="shared" si="1044"/>
        <v>0</v>
      </c>
      <c r="AE1022" s="326">
        <f t="shared" si="1038"/>
        <v>0</v>
      </c>
      <c r="AF1022" s="320">
        <f t="shared" si="1039"/>
        <v>0</v>
      </c>
      <c r="AG1022" s="173">
        <f t="shared" si="1046"/>
        <v>0</v>
      </c>
      <c r="AH1022" s="309">
        <f t="shared" si="1033"/>
        <v>0</v>
      </c>
      <c r="AI1022" s="318">
        <f t="shared" si="1054"/>
        <v>0</v>
      </c>
      <c r="AJ1022" s="319">
        <f t="shared" si="1054"/>
        <v>-2925904.0249999999</v>
      </c>
      <c r="AK1022" s="319">
        <f t="shared" si="1054"/>
        <v>0</v>
      </c>
      <c r="AL1022" s="320">
        <f t="shared" si="1034"/>
        <v>0</v>
      </c>
      <c r="AM1022" s="309">
        <f t="shared" si="1035"/>
        <v>0</v>
      </c>
      <c r="AN1022" s="319">
        <f t="shared" si="1040"/>
        <v>0</v>
      </c>
      <c r="AO1022" s="319">
        <f t="shared" si="1041"/>
        <v>0</v>
      </c>
      <c r="AP1022" s="319">
        <f t="shared" si="1037"/>
        <v>0</v>
      </c>
      <c r="AQ1022" s="173">
        <f t="shared" si="1056"/>
        <v>0</v>
      </c>
      <c r="AR1022" s="309">
        <f t="shared" si="1036"/>
        <v>0</v>
      </c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 s="7"/>
      <c r="BH1022" s="7"/>
      <c r="BI1022" s="7"/>
      <c r="BJ1022" s="7"/>
      <c r="BK1022" s="7"/>
      <c r="BL1022" s="7"/>
      <c r="BN1022" s="74"/>
    </row>
    <row r="1023" spans="1:66" s="16" customFormat="1" ht="12" customHeight="1" x14ac:dyDescent="0.25">
      <c r="A1023" s="122">
        <v>25300151</v>
      </c>
      <c r="B1023" s="87" t="str">
        <f t="shared" si="1029"/>
        <v>25300151</v>
      </c>
      <c r="C1023" s="74" t="s">
        <v>330</v>
      </c>
      <c r="D1023" s="89" t="s">
        <v>1277</v>
      </c>
      <c r="E1023" s="89"/>
      <c r="F1023" s="74"/>
      <c r="G1023" s="89"/>
      <c r="H1023" s="75">
        <v>-13474692.43</v>
      </c>
      <c r="I1023" s="75">
        <v>-13565028.029999999</v>
      </c>
      <c r="J1023" s="75">
        <v>-13640627.449999999</v>
      </c>
      <c r="K1023" s="75">
        <v>-13674765.720000001</v>
      </c>
      <c r="L1023" s="75">
        <v>-13703628.67</v>
      </c>
      <c r="M1023" s="75">
        <v>-13739460.68</v>
      </c>
      <c r="N1023" s="75">
        <v>-13734139.380000001</v>
      </c>
      <c r="O1023" s="75">
        <v>-13848528.050000001</v>
      </c>
      <c r="P1023" s="75">
        <v>-14012655.33</v>
      </c>
      <c r="Q1023" s="75">
        <v>-14524917.119999999</v>
      </c>
      <c r="R1023" s="75">
        <v>-15138416.65</v>
      </c>
      <c r="S1023" s="75">
        <v>-15241915.279999999</v>
      </c>
      <c r="T1023" s="75">
        <v>-15299757.74</v>
      </c>
      <c r="U1023" s="75"/>
      <c r="V1023" s="75">
        <f t="shared" si="1051"/>
        <v>-14100942.287083333</v>
      </c>
      <c r="W1023" s="81"/>
      <c r="X1023" s="81"/>
      <c r="Y1023" s="92">
        <f t="shared" si="1055"/>
        <v>0</v>
      </c>
      <c r="Z1023" s="319">
        <f t="shared" si="1055"/>
        <v>-15299757.74</v>
      </c>
      <c r="AA1023" s="319">
        <f t="shared" si="1055"/>
        <v>0</v>
      </c>
      <c r="AB1023" s="320">
        <f t="shared" si="1031"/>
        <v>0</v>
      </c>
      <c r="AC1023" s="309">
        <f t="shared" si="1032"/>
        <v>0</v>
      </c>
      <c r="AD1023" s="319">
        <f t="shared" si="1044"/>
        <v>0</v>
      </c>
      <c r="AE1023" s="326">
        <f t="shared" si="1038"/>
        <v>0</v>
      </c>
      <c r="AF1023" s="320">
        <f t="shared" si="1039"/>
        <v>0</v>
      </c>
      <c r="AG1023" s="173">
        <f t="shared" si="1046"/>
        <v>0</v>
      </c>
      <c r="AH1023" s="309">
        <f t="shared" si="1033"/>
        <v>0</v>
      </c>
      <c r="AI1023" s="318">
        <f t="shared" si="1054"/>
        <v>0</v>
      </c>
      <c r="AJ1023" s="319">
        <f t="shared" si="1054"/>
        <v>-14100942.287083333</v>
      </c>
      <c r="AK1023" s="319">
        <f t="shared" si="1054"/>
        <v>0</v>
      </c>
      <c r="AL1023" s="320">
        <f t="shared" si="1034"/>
        <v>0</v>
      </c>
      <c r="AM1023" s="309">
        <f t="shared" si="1035"/>
        <v>0</v>
      </c>
      <c r="AN1023" s="319">
        <f t="shared" si="1040"/>
        <v>0</v>
      </c>
      <c r="AO1023" s="319">
        <f t="shared" si="1041"/>
        <v>0</v>
      </c>
      <c r="AP1023" s="319">
        <f t="shared" si="1037"/>
        <v>0</v>
      </c>
      <c r="AQ1023" s="173">
        <f t="shared" si="1056"/>
        <v>0</v>
      </c>
      <c r="AR1023" s="309">
        <f t="shared" si="1036"/>
        <v>0</v>
      </c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 s="7"/>
      <c r="BH1023" s="7"/>
      <c r="BI1023" s="7"/>
      <c r="BJ1023" s="7"/>
      <c r="BK1023" s="7"/>
      <c r="BL1023" s="7"/>
      <c r="BN1023" s="74"/>
    </row>
    <row r="1024" spans="1:66" s="16" customFormat="1" ht="12" customHeight="1" x14ac:dyDescent="0.25">
      <c r="A1024" s="122">
        <v>25300181</v>
      </c>
      <c r="B1024" s="87" t="str">
        <f t="shared" si="1029"/>
        <v>25300181</v>
      </c>
      <c r="C1024" s="74" t="s">
        <v>559</v>
      </c>
      <c r="D1024" s="89" t="s">
        <v>158</v>
      </c>
      <c r="E1024" s="89"/>
      <c r="F1024" s="74"/>
      <c r="G1024" s="89"/>
      <c r="H1024" s="75">
        <v>-3631490.33</v>
      </c>
      <c r="I1024" s="75">
        <v>-3616860.33</v>
      </c>
      <c r="J1024" s="75">
        <v>-3602164.33</v>
      </c>
      <c r="K1024" s="75">
        <v>-3587173.33</v>
      </c>
      <c r="L1024" s="75">
        <v>-3572409.33</v>
      </c>
      <c r="M1024" s="75">
        <v>-3557352.33</v>
      </c>
      <c r="N1024" s="75">
        <v>-3542455.33</v>
      </c>
      <c r="O1024" s="75">
        <v>-3527555.33</v>
      </c>
      <c r="P1024" s="75">
        <v>-3511924.33</v>
      </c>
      <c r="Q1024" s="75">
        <v>-3496892.33</v>
      </c>
      <c r="R1024" s="75">
        <v>-3481635.33</v>
      </c>
      <c r="S1024" s="75">
        <v>-3466531.33</v>
      </c>
      <c r="T1024" s="75">
        <v>-3451146.33</v>
      </c>
      <c r="U1024" s="75"/>
      <c r="V1024" s="75">
        <f t="shared" si="1051"/>
        <v>-3542022.6633333322</v>
      </c>
      <c r="W1024" s="108"/>
      <c r="X1024" s="108"/>
      <c r="Y1024" s="92">
        <f t="shared" si="1055"/>
        <v>0</v>
      </c>
      <c r="Z1024" s="319">
        <f t="shared" si="1055"/>
        <v>0</v>
      </c>
      <c r="AA1024" s="319">
        <f t="shared" si="1055"/>
        <v>0</v>
      </c>
      <c r="AB1024" s="320">
        <f t="shared" ref="AB1024:AB1073" si="1057">T1024-SUM(Y1024:AA1024)</f>
        <v>-3451146.33</v>
      </c>
      <c r="AC1024" s="309">
        <f t="shared" ref="AC1024:AC1073" si="1058">T1024-SUM(Y1024:AA1024)-AB1024</f>
        <v>0</v>
      </c>
      <c r="AD1024" s="319">
        <f t="shared" si="1044"/>
        <v>0</v>
      </c>
      <c r="AE1024" s="326">
        <f t="shared" si="1038"/>
        <v>0</v>
      </c>
      <c r="AF1024" s="320">
        <f t="shared" si="1039"/>
        <v>-3451146.33</v>
      </c>
      <c r="AG1024" s="173">
        <f t="shared" si="1046"/>
        <v>-3451146.33</v>
      </c>
      <c r="AH1024" s="309">
        <f t="shared" ref="AH1024:AH1073" si="1059">AG1024-AB1024</f>
        <v>0</v>
      </c>
      <c r="AI1024" s="318">
        <f t="shared" si="1054"/>
        <v>0</v>
      </c>
      <c r="AJ1024" s="319">
        <f t="shared" si="1054"/>
        <v>0</v>
      </c>
      <c r="AK1024" s="319">
        <f t="shared" si="1054"/>
        <v>0</v>
      </c>
      <c r="AL1024" s="320">
        <f t="shared" ref="AL1024:AL1073" si="1060">V1024-SUM(AI1024:AK1024)</f>
        <v>-3542022.6633333322</v>
      </c>
      <c r="AM1024" s="309">
        <f t="shared" ref="AM1024:AM1073" si="1061">V1024-SUM(AI1024:AK1024)-AL1024</f>
        <v>0</v>
      </c>
      <c r="AN1024" s="319">
        <f t="shared" si="1040"/>
        <v>0</v>
      </c>
      <c r="AO1024" s="319">
        <f t="shared" si="1041"/>
        <v>0</v>
      </c>
      <c r="AP1024" s="319">
        <f t="shared" si="1037"/>
        <v>-3542022.6633333322</v>
      </c>
      <c r="AQ1024" s="173">
        <f t="shared" si="1056"/>
        <v>-3542022.6633333322</v>
      </c>
      <c r="AR1024" s="309">
        <f t="shared" ref="AR1024:AR1073" si="1062">AQ1024-AL1024</f>
        <v>0</v>
      </c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 s="7"/>
      <c r="BH1024" s="7"/>
      <c r="BI1024" s="7"/>
      <c r="BJ1024" s="7"/>
      <c r="BK1024" s="7"/>
      <c r="BL1024" s="7"/>
      <c r="BN1024" s="74"/>
    </row>
    <row r="1025" spans="1:66" s="16" customFormat="1" ht="12" customHeight="1" x14ac:dyDescent="0.25">
      <c r="A1025" s="122">
        <v>25300201</v>
      </c>
      <c r="B1025" s="87" t="str">
        <f t="shared" ref="B1025:B1087" si="1063">TEXT(A1025,"##")</f>
        <v>25300201</v>
      </c>
      <c r="C1025" s="74" t="s">
        <v>560</v>
      </c>
      <c r="D1025" s="89" t="s">
        <v>158</v>
      </c>
      <c r="E1025" s="89"/>
      <c r="F1025" s="74"/>
      <c r="G1025" s="89"/>
      <c r="H1025" s="75">
        <v>-4657313</v>
      </c>
      <c r="I1025" s="75">
        <v>-4634257</v>
      </c>
      <c r="J1025" s="75">
        <v>-4611201</v>
      </c>
      <c r="K1025" s="75">
        <v>-4588145</v>
      </c>
      <c r="L1025" s="75">
        <v>-4565089</v>
      </c>
      <c r="M1025" s="75">
        <v>-4542033</v>
      </c>
      <c r="N1025" s="75">
        <v>-4518977</v>
      </c>
      <c r="O1025" s="75">
        <v>-4495921</v>
      </c>
      <c r="P1025" s="75">
        <v>-4472865</v>
      </c>
      <c r="Q1025" s="75">
        <v>-4449809</v>
      </c>
      <c r="R1025" s="75">
        <v>-4426753</v>
      </c>
      <c r="S1025" s="75">
        <v>-4403697</v>
      </c>
      <c r="T1025" s="75">
        <v>-4380641</v>
      </c>
      <c r="U1025" s="75"/>
      <c r="V1025" s="75">
        <f t="shared" si="1051"/>
        <v>-4518977</v>
      </c>
      <c r="W1025" s="81"/>
      <c r="X1025" s="81"/>
      <c r="Y1025" s="92">
        <f t="shared" si="1055"/>
        <v>0</v>
      </c>
      <c r="Z1025" s="319">
        <f t="shared" si="1055"/>
        <v>0</v>
      </c>
      <c r="AA1025" s="319">
        <f t="shared" si="1055"/>
        <v>0</v>
      </c>
      <c r="AB1025" s="320">
        <f t="shared" si="1057"/>
        <v>-4380641</v>
      </c>
      <c r="AC1025" s="309">
        <f t="shared" si="1058"/>
        <v>0</v>
      </c>
      <c r="AD1025" s="319">
        <f t="shared" si="1044"/>
        <v>0</v>
      </c>
      <c r="AE1025" s="326">
        <f t="shared" si="1038"/>
        <v>0</v>
      </c>
      <c r="AF1025" s="320">
        <f t="shared" si="1039"/>
        <v>-4380641</v>
      </c>
      <c r="AG1025" s="173">
        <f t="shared" si="1046"/>
        <v>-4380641</v>
      </c>
      <c r="AH1025" s="309">
        <f t="shared" si="1059"/>
        <v>0</v>
      </c>
      <c r="AI1025" s="318">
        <f t="shared" si="1054"/>
        <v>0</v>
      </c>
      <c r="AJ1025" s="319">
        <f t="shared" si="1054"/>
        <v>0</v>
      </c>
      <c r="AK1025" s="319">
        <f t="shared" si="1054"/>
        <v>0</v>
      </c>
      <c r="AL1025" s="320">
        <f t="shared" si="1060"/>
        <v>-4518977</v>
      </c>
      <c r="AM1025" s="309">
        <f t="shared" si="1061"/>
        <v>0</v>
      </c>
      <c r="AN1025" s="319">
        <f t="shared" si="1040"/>
        <v>0</v>
      </c>
      <c r="AO1025" s="319">
        <f t="shared" si="1041"/>
        <v>0</v>
      </c>
      <c r="AP1025" s="319">
        <f t="shared" si="1037"/>
        <v>-4518977</v>
      </c>
      <c r="AQ1025" s="173">
        <f t="shared" si="1056"/>
        <v>-4518977</v>
      </c>
      <c r="AR1025" s="309">
        <f t="shared" si="1062"/>
        <v>0</v>
      </c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 s="7"/>
      <c r="BH1025" s="7"/>
      <c r="BI1025" s="7"/>
      <c r="BJ1025" s="7"/>
      <c r="BK1025" s="7"/>
      <c r="BL1025" s="7"/>
      <c r="BN1025" s="74"/>
    </row>
    <row r="1026" spans="1:66" s="16" customFormat="1" ht="12" customHeight="1" x14ac:dyDescent="0.25">
      <c r="A1026" s="122">
        <v>25300281</v>
      </c>
      <c r="B1026" s="87" t="str">
        <f t="shared" si="1063"/>
        <v>25300281</v>
      </c>
      <c r="C1026" s="74" t="s">
        <v>665</v>
      </c>
      <c r="D1026" s="89" t="s">
        <v>158</v>
      </c>
      <c r="E1026" s="89"/>
      <c r="F1026" s="74"/>
      <c r="G1026" s="89"/>
      <c r="H1026" s="75">
        <v>-521220</v>
      </c>
      <c r="I1026" s="75">
        <v>-521220</v>
      </c>
      <c r="J1026" s="75">
        <v>-521220</v>
      </c>
      <c r="K1026" s="75">
        <v>-521220</v>
      </c>
      <c r="L1026" s="75">
        <v>-521220</v>
      </c>
      <c r="M1026" s="75">
        <v>-521220</v>
      </c>
      <c r="N1026" s="75">
        <v>-521220</v>
      </c>
      <c r="O1026" s="75">
        <v>-521220</v>
      </c>
      <c r="P1026" s="75">
        <v>-521220</v>
      </c>
      <c r="Q1026" s="75">
        <v>-521220</v>
      </c>
      <c r="R1026" s="75">
        <v>-521220</v>
      </c>
      <c r="S1026" s="75">
        <v>-521220</v>
      </c>
      <c r="T1026" s="75">
        <v>-521220</v>
      </c>
      <c r="U1026" s="75"/>
      <c r="V1026" s="75">
        <f t="shared" si="1051"/>
        <v>-521220</v>
      </c>
      <c r="W1026" s="108" t="s">
        <v>84</v>
      </c>
      <c r="X1026" s="108"/>
      <c r="Y1026" s="92">
        <f t="shared" si="1055"/>
        <v>0</v>
      </c>
      <c r="Z1026" s="319">
        <f t="shared" si="1055"/>
        <v>0</v>
      </c>
      <c r="AA1026" s="319">
        <f t="shared" si="1055"/>
        <v>0</v>
      </c>
      <c r="AB1026" s="320">
        <f t="shared" si="1057"/>
        <v>-521220</v>
      </c>
      <c r="AC1026" s="309">
        <f t="shared" si="1058"/>
        <v>0</v>
      </c>
      <c r="AD1026" s="319">
        <f t="shared" si="1044"/>
        <v>0</v>
      </c>
      <c r="AE1026" s="326">
        <f t="shared" si="1038"/>
        <v>0</v>
      </c>
      <c r="AF1026" s="320">
        <f t="shared" si="1039"/>
        <v>-521220</v>
      </c>
      <c r="AG1026" s="173">
        <f t="shared" si="1046"/>
        <v>-521220</v>
      </c>
      <c r="AH1026" s="309">
        <f t="shared" si="1059"/>
        <v>0</v>
      </c>
      <c r="AI1026" s="318">
        <f t="shared" si="1054"/>
        <v>0</v>
      </c>
      <c r="AJ1026" s="319">
        <f t="shared" si="1054"/>
        <v>0</v>
      </c>
      <c r="AK1026" s="319">
        <f t="shared" si="1054"/>
        <v>0</v>
      </c>
      <c r="AL1026" s="320">
        <f t="shared" si="1060"/>
        <v>-521220</v>
      </c>
      <c r="AM1026" s="309">
        <f t="shared" si="1061"/>
        <v>0</v>
      </c>
      <c r="AN1026" s="319">
        <f t="shared" si="1040"/>
        <v>0</v>
      </c>
      <c r="AO1026" s="319">
        <f t="shared" si="1041"/>
        <v>0</v>
      </c>
      <c r="AP1026" s="319">
        <f t="shared" ref="AP1026:AP1079" si="1064">IF($D1026=AP$5,$V1026,IF($D1026=AP$4, $V1026*$AL$2,0))</f>
        <v>-521220</v>
      </c>
      <c r="AQ1026" s="173">
        <f t="shared" si="1056"/>
        <v>-521220</v>
      </c>
      <c r="AR1026" s="309">
        <f t="shared" si="1062"/>
        <v>0</v>
      </c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 s="7"/>
      <c r="BH1026" s="7"/>
      <c r="BI1026" s="7"/>
      <c r="BJ1026" s="7"/>
      <c r="BK1026" s="7"/>
      <c r="BL1026" s="7"/>
      <c r="BN1026" s="74"/>
    </row>
    <row r="1027" spans="1:66" s="16" customFormat="1" ht="12" customHeight="1" x14ac:dyDescent="0.25">
      <c r="A1027" s="122">
        <v>25300293</v>
      </c>
      <c r="B1027" s="87" t="str">
        <f t="shared" si="1063"/>
        <v>25300293</v>
      </c>
      <c r="C1027" s="74" t="s">
        <v>485</v>
      </c>
      <c r="D1027" s="89" t="s">
        <v>158</v>
      </c>
      <c r="E1027" s="89"/>
      <c r="F1027" s="74"/>
      <c r="G1027" s="89"/>
      <c r="H1027" s="75">
        <v>-15393889.470000001</v>
      </c>
      <c r="I1027" s="75">
        <v>-16162909.470000001</v>
      </c>
      <c r="J1027" s="75">
        <v>-16931929.469999999</v>
      </c>
      <c r="K1027" s="75">
        <v>-14718583.470000001</v>
      </c>
      <c r="L1027" s="75">
        <v>-15386585.470000001</v>
      </c>
      <c r="M1027" s="75">
        <v>-16054587.470000001</v>
      </c>
      <c r="N1027" s="75">
        <v>-14423900.470000001</v>
      </c>
      <c r="O1027" s="75">
        <v>-14827344.470000001</v>
      </c>
      <c r="P1027" s="75">
        <v>-15230788.470000001</v>
      </c>
      <c r="Q1027" s="75">
        <v>-5418278.6399999997</v>
      </c>
      <c r="R1027" s="75">
        <v>-6016538.6399999997</v>
      </c>
      <c r="S1027" s="75">
        <v>-6614798.6399999997</v>
      </c>
      <c r="T1027" s="75">
        <v>-6339264.6399999997</v>
      </c>
      <c r="U1027" s="75"/>
      <c r="V1027" s="75">
        <f t="shared" si="1051"/>
        <v>-12721068.477916665</v>
      </c>
      <c r="W1027" s="81"/>
      <c r="X1027" s="81"/>
      <c r="Y1027" s="92">
        <f t="shared" si="1055"/>
        <v>0</v>
      </c>
      <c r="Z1027" s="319">
        <f t="shared" si="1055"/>
        <v>0</v>
      </c>
      <c r="AA1027" s="319">
        <f t="shared" si="1055"/>
        <v>0</v>
      </c>
      <c r="AB1027" s="320">
        <f t="shared" si="1057"/>
        <v>-6339264.6399999997</v>
      </c>
      <c r="AC1027" s="309">
        <f t="shared" si="1058"/>
        <v>0</v>
      </c>
      <c r="AD1027" s="319">
        <f t="shared" si="1044"/>
        <v>0</v>
      </c>
      <c r="AE1027" s="326">
        <f t="shared" si="1038"/>
        <v>0</v>
      </c>
      <c r="AF1027" s="320">
        <f t="shared" si="1039"/>
        <v>-6339264.6399999997</v>
      </c>
      <c r="AG1027" s="173">
        <f t="shared" si="1046"/>
        <v>-6339264.6399999997</v>
      </c>
      <c r="AH1027" s="309">
        <f t="shared" si="1059"/>
        <v>0</v>
      </c>
      <c r="AI1027" s="318">
        <f t="shared" si="1054"/>
        <v>0</v>
      </c>
      <c r="AJ1027" s="319">
        <f t="shared" si="1054"/>
        <v>0</v>
      </c>
      <c r="AK1027" s="319">
        <f t="shared" si="1054"/>
        <v>0</v>
      </c>
      <c r="AL1027" s="320">
        <f t="shared" si="1060"/>
        <v>-12721068.477916665</v>
      </c>
      <c r="AM1027" s="309">
        <f t="shared" si="1061"/>
        <v>0</v>
      </c>
      <c r="AN1027" s="319">
        <f t="shared" si="1040"/>
        <v>0</v>
      </c>
      <c r="AO1027" s="319">
        <f t="shared" si="1041"/>
        <v>0</v>
      </c>
      <c r="AP1027" s="319">
        <f t="shared" si="1064"/>
        <v>-12721068.477916665</v>
      </c>
      <c r="AQ1027" s="173">
        <f t="shared" si="1056"/>
        <v>-12721068.477916665</v>
      </c>
      <c r="AR1027" s="309">
        <f t="shared" si="1062"/>
        <v>0</v>
      </c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 s="7"/>
      <c r="BH1027" s="7"/>
      <c r="BI1027" s="7"/>
      <c r="BJ1027" s="7"/>
      <c r="BK1027" s="7"/>
      <c r="BL1027" s="7"/>
      <c r="BN1027" s="74"/>
    </row>
    <row r="1028" spans="1:66" s="16" customFormat="1" ht="12" customHeight="1" x14ac:dyDescent="0.25">
      <c r="A1028" s="122">
        <v>25300303</v>
      </c>
      <c r="B1028" s="87" t="str">
        <f t="shared" si="1063"/>
        <v>25300303</v>
      </c>
      <c r="C1028" s="74" t="s">
        <v>486</v>
      </c>
      <c r="D1028" s="89" t="s">
        <v>1277</v>
      </c>
      <c r="E1028" s="89"/>
      <c r="F1028" s="74"/>
      <c r="G1028" s="89"/>
      <c r="H1028" s="75">
        <v>-61788.26</v>
      </c>
      <c r="I1028" s="75">
        <v>-61788.26</v>
      </c>
      <c r="J1028" s="75">
        <v>-61788.26</v>
      </c>
      <c r="K1028" s="75">
        <v>-72050.320000000007</v>
      </c>
      <c r="L1028" s="75">
        <v>-56828.02</v>
      </c>
      <c r="M1028" s="75">
        <v>-46595.68</v>
      </c>
      <c r="N1028" s="75">
        <v>-46595.68</v>
      </c>
      <c r="O1028" s="75">
        <v>-46595.68</v>
      </c>
      <c r="P1028" s="75">
        <v>-46595.68</v>
      </c>
      <c r="Q1028" s="75">
        <v>-46595.68</v>
      </c>
      <c r="R1028" s="75">
        <v>-46595.68</v>
      </c>
      <c r="S1028" s="75">
        <v>-46069.279999999999</v>
      </c>
      <c r="T1028" s="75">
        <v>-46069.279999999999</v>
      </c>
      <c r="U1028" s="75"/>
      <c r="V1028" s="75">
        <f t="shared" si="1051"/>
        <v>-52668.91583333334</v>
      </c>
      <c r="W1028" s="81"/>
      <c r="X1028" s="81"/>
      <c r="Y1028" s="92">
        <f t="shared" si="1055"/>
        <v>0</v>
      </c>
      <c r="Z1028" s="319">
        <f t="shared" si="1055"/>
        <v>-46069.279999999999</v>
      </c>
      <c r="AA1028" s="319">
        <f t="shared" si="1055"/>
        <v>0</v>
      </c>
      <c r="AB1028" s="320">
        <f t="shared" si="1057"/>
        <v>0</v>
      </c>
      <c r="AC1028" s="309">
        <f t="shared" si="1058"/>
        <v>0</v>
      </c>
      <c r="AD1028" s="319">
        <f t="shared" si="1044"/>
        <v>0</v>
      </c>
      <c r="AE1028" s="326">
        <f t="shared" si="1038"/>
        <v>0</v>
      </c>
      <c r="AF1028" s="320">
        <f t="shared" si="1039"/>
        <v>0</v>
      </c>
      <c r="AG1028" s="173">
        <f t="shared" si="1046"/>
        <v>0</v>
      </c>
      <c r="AH1028" s="309">
        <f t="shared" si="1059"/>
        <v>0</v>
      </c>
      <c r="AI1028" s="318">
        <f t="shared" si="1054"/>
        <v>0</v>
      </c>
      <c r="AJ1028" s="319">
        <f t="shared" si="1054"/>
        <v>-52668.91583333334</v>
      </c>
      <c r="AK1028" s="319">
        <f t="shared" si="1054"/>
        <v>0</v>
      </c>
      <c r="AL1028" s="320">
        <f t="shared" si="1060"/>
        <v>0</v>
      </c>
      <c r="AM1028" s="309">
        <f t="shared" si="1061"/>
        <v>0</v>
      </c>
      <c r="AN1028" s="319">
        <f t="shared" si="1040"/>
        <v>0</v>
      </c>
      <c r="AO1028" s="319">
        <f t="shared" si="1041"/>
        <v>0</v>
      </c>
      <c r="AP1028" s="319">
        <f t="shared" si="1064"/>
        <v>0</v>
      </c>
      <c r="AQ1028" s="173">
        <f t="shared" si="1056"/>
        <v>0</v>
      </c>
      <c r="AR1028" s="309">
        <f t="shared" si="1062"/>
        <v>0</v>
      </c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 s="7"/>
      <c r="BH1028" s="7"/>
      <c r="BI1028" s="7"/>
      <c r="BJ1028" s="7"/>
      <c r="BK1028" s="7"/>
      <c r="BL1028" s="7"/>
      <c r="BN1028" s="74"/>
    </row>
    <row r="1029" spans="1:66" s="16" customFormat="1" ht="12" customHeight="1" x14ac:dyDescent="0.25">
      <c r="A1029" s="122">
        <v>25300343</v>
      </c>
      <c r="B1029" s="87" t="str">
        <f t="shared" si="1063"/>
        <v>25300343</v>
      </c>
      <c r="C1029" s="74" t="s">
        <v>726</v>
      </c>
      <c r="D1029" s="89" t="s">
        <v>1277</v>
      </c>
      <c r="E1029" s="89"/>
      <c r="F1029" s="74"/>
      <c r="G1029" s="89"/>
      <c r="H1029" s="75">
        <v>-2199622.9</v>
      </c>
      <c r="I1029" s="75">
        <v>-2199622.9</v>
      </c>
      <c r="J1029" s="75">
        <v>-2199622.9</v>
      </c>
      <c r="K1029" s="75">
        <v>-2038755.27</v>
      </c>
      <c r="L1029" s="75">
        <v>-2038755.27</v>
      </c>
      <c r="M1029" s="75">
        <v>-2038755.27</v>
      </c>
      <c r="N1029" s="75">
        <v>-1365349.79</v>
      </c>
      <c r="O1029" s="75">
        <v>-1365349.79</v>
      </c>
      <c r="P1029" s="75">
        <v>-1365349.79</v>
      </c>
      <c r="Q1029" s="75">
        <v>-2251975.36</v>
      </c>
      <c r="R1029" s="75">
        <v>-2251975.36</v>
      </c>
      <c r="S1029" s="75">
        <v>-2251975.36</v>
      </c>
      <c r="T1029" s="75">
        <v>-2013847.19</v>
      </c>
      <c r="U1029" s="75"/>
      <c r="V1029" s="75">
        <f t="shared" si="1051"/>
        <v>-1956185.1754166663</v>
      </c>
      <c r="W1029" s="81"/>
      <c r="X1029" s="80"/>
      <c r="Y1029" s="92">
        <f t="shared" si="1055"/>
        <v>0</v>
      </c>
      <c r="Z1029" s="319">
        <f t="shared" si="1055"/>
        <v>-2013847.19</v>
      </c>
      <c r="AA1029" s="319">
        <f t="shared" si="1055"/>
        <v>0</v>
      </c>
      <c r="AB1029" s="320">
        <f t="shared" si="1057"/>
        <v>0</v>
      </c>
      <c r="AC1029" s="309">
        <f t="shared" si="1058"/>
        <v>0</v>
      </c>
      <c r="AD1029" s="319">
        <f t="shared" si="1044"/>
        <v>0</v>
      </c>
      <c r="AE1029" s="326">
        <f t="shared" ref="AE1029:AE1086" si="1065">IF($D1029=AE$5,$T1029,IF($D1029=AE$4, $T1029*$AK$2,0))</f>
        <v>0</v>
      </c>
      <c r="AF1029" s="320">
        <f t="shared" ref="AF1029:AF1086" si="1066">IF($D1029=AF$5,$T1029,IF($D1029=AF$4, $T1029*$AL$2,0))</f>
        <v>0</v>
      </c>
      <c r="AG1029" s="173">
        <f t="shared" si="1046"/>
        <v>0</v>
      </c>
      <c r="AH1029" s="309">
        <f t="shared" si="1059"/>
        <v>0</v>
      </c>
      <c r="AI1029" s="318">
        <f t="shared" ref="AI1029:AK1045" si="1067">IF($D1029=AI$5,$V1029,0)</f>
        <v>0</v>
      </c>
      <c r="AJ1029" s="319">
        <f t="shared" si="1067"/>
        <v>-1956185.1754166663</v>
      </c>
      <c r="AK1029" s="319">
        <f t="shared" si="1067"/>
        <v>0</v>
      </c>
      <c r="AL1029" s="320">
        <f t="shared" si="1060"/>
        <v>0</v>
      </c>
      <c r="AM1029" s="309">
        <f t="shared" si="1061"/>
        <v>0</v>
      </c>
      <c r="AN1029" s="319">
        <f t="shared" ref="AN1029:AN1087" si="1068">IF($D1029=AN$5,$V1029,IF($D1029=AN$4, $V1029*$AK$1,0))</f>
        <v>0</v>
      </c>
      <c r="AO1029" s="319">
        <f t="shared" ref="AO1029:AO1087" si="1069">IF($D1029=AO$5,$V1029,IF($D1029=AO$4, $V1029*$AK$2,0))</f>
        <v>0</v>
      </c>
      <c r="AP1029" s="319">
        <f t="shared" si="1064"/>
        <v>0</v>
      </c>
      <c r="AQ1029" s="173">
        <f t="shared" si="1056"/>
        <v>0</v>
      </c>
      <c r="AR1029" s="309">
        <f t="shared" si="1062"/>
        <v>0</v>
      </c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 s="7"/>
      <c r="BH1029" s="7"/>
      <c r="BI1029" s="7"/>
      <c r="BJ1029" s="7"/>
      <c r="BK1029" s="7"/>
      <c r="BL1029" s="7"/>
      <c r="BN1029" s="74"/>
    </row>
    <row r="1030" spans="1:66" s="16" customFormat="1" ht="12" customHeight="1" x14ac:dyDescent="0.25">
      <c r="A1030" s="122">
        <v>25300353</v>
      </c>
      <c r="B1030" s="87" t="str">
        <f t="shared" si="1063"/>
        <v>25300353</v>
      </c>
      <c r="C1030" s="74" t="s">
        <v>488</v>
      </c>
      <c r="D1030" s="89" t="s">
        <v>1279</v>
      </c>
      <c r="E1030" s="89"/>
      <c r="F1030" s="74"/>
      <c r="G1030" s="89"/>
      <c r="H1030" s="75">
        <v>-4686075.9000000004</v>
      </c>
      <c r="I1030" s="75">
        <v>-4543159.7300000004</v>
      </c>
      <c r="J1030" s="75">
        <v>-3943097.87</v>
      </c>
      <c r="K1030" s="75">
        <v>-3800181.7</v>
      </c>
      <c r="L1030" s="75">
        <v>-3657165.53</v>
      </c>
      <c r="M1030" s="75">
        <v>-5549517.5599999996</v>
      </c>
      <c r="N1030" s="75">
        <v>-5471204.4299999997</v>
      </c>
      <c r="O1030" s="75">
        <v>-5413000.1299999999</v>
      </c>
      <c r="P1030" s="75">
        <v>-5354795.83</v>
      </c>
      <c r="Q1030" s="75">
        <v>-5296591.53</v>
      </c>
      <c r="R1030" s="75">
        <v>-5238387.2300000004</v>
      </c>
      <c r="S1030" s="75">
        <v>-5180182.93</v>
      </c>
      <c r="T1030" s="75">
        <v>-5121978.63</v>
      </c>
      <c r="U1030" s="75"/>
      <c r="V1030" s="75">
        <f t="shared" si="1051"/>
        <v>-4862609.3112500003</v>
      </c>
      <c r="W1030" s="81">
        <v>5</v>
      </c>
      <c r="X1030" s="80" t="s">
        <v>346</v>
      </c>
      <c r="Y1030" s="92">
        <f t="shared" si="1055"/>
        <v>0</v>
      </c>
      <c r="Z1030" s="319">
        <f t="shared" si="1055"/>
        <v>0</v>
      </c>
      <c r="AA1030" s="319">
        <f t="shared" si="1055"/>
        <v>0</v>
      </c>
      <c r="AB1030" s="320">
        <f t="shared" si="1057"/>
        <v>-5121978.63</v>
      </c>
      <c r="AC1030" s="309">
        <f t="shared" si="1058"/>
        <v>0</v>
      </c>
      <c r="AD1030" s="319">
        <f t="shared" si="1044"/>
        <v>-3377432.7086219997</v>
      </c>
      <c r="AE1030" s="326">
        <f t="shared" si="1065"/>
        <v>-1744545.9213779999</v>
      </c>
      <c r="AF1030" s="320">
        <f t="shared" si="1066"/>
        <v>0</v>
      </c>
      <c r="AG1030" s="173">
        <f t="shared" si="1046"/>
        <v>-5121978.63</v>
      </c>
      <c r="AH1030" s="309">
        <f t="shared" si="1059"/>
        <v>0</v>
      </c>
      <c r="AI1030" s="318">
        <f t="shared" si="1067"/>
        <v>0</v>
      </c>
      <c r="AJ1030" s="319">
        <f t="shared" si="1067"/>
        <v>0</v>
      </c>
      <c r="AK1030" s="319">
        <f t="shared" si="1067"/>
        <v>0</v>
      </c>
      <c r="AL1030" s="320">
        <f t="shared" si="1060"/>
        <v>-4862609.3112500003</v>
      </c>
      <c r="AM1030" s="309">
        <f t="shared" si="1061"/>
        <v>0</v>
      </c>
      <c r="AN1030" s="319">
        <f t="shared" si="1068"/>
        <v>-3206404.5798382503</v>
      </c>
      <c r="AO1030" s="319">
        <f t="shared" si="1069"/>
        <v>-1656204.7314117502</v>
      </c>
      <c r="AP1030" s="319">
        <f t="shared" si="1064"/>
        <v>0</v>
      </c>
      <c r="AQ1030" s="173">
        <f t="shared" si="1056"/>
        <v>-4862609.3112500003</v>
      </c>
      <c r="AR1030" s="309">
        <f t="shared" si="1062"/>
        <v>0</v>
      </c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 s="7"/>
      <c r="BH1030" s="7"/>
      <c r="BI1030" s="7"/>
      <c r="BJ1030" s="7"/>
      <c r="BK1030" s="7"/>
      <c r="BL1030" s="7"/>
      <c r="BN1030" s="74"/>
    </row>
    <row r="1031" spans="1:66" s="16" customFormat="1" ht="12" customHeight="1" x14ac:dyDescent="0.25">
      <c r="A1031" s="122">
        <v>25300371</v>
      </c>
      <c r="B1031" s="87" t="str">
        <f t="shared" si="1063"/>
        <v>25300371</v>
      </c>
      <c r="C1031" s="74" t="s">
        <v>449</v>
      </c>
      <c r="D1031" s="89" t="s">
        <v>1277</v>
      </c>
      <c r="E1031" s="89"/>
      <c r="F1031" s="74"/>
      <c r="G1031" s="89"/>
      <c r="H1031" s="75">
        <v>-2642326.7599999998</v>
      </c>
      <c r="I1031" s="75">
        <v>0</v>
      </c>
      <c r="J1031" s="75">
        <v>0</v>
      </c>
      <c r="K1031" s="75">
        <v>0</v>
      </c>
      <c r="L1031" s="75">
        <v>0</v>
      </c>
      <c r="M1031" s="75">
        <v>0</v>
      </c>
      <c r="N1031" s="75">
        <v>0</v>
      </c>
      <c r="O1031" s="75">
        <v>-633929.89</v>
      </c>
      <c r="P1031" s="75">
        <v>-4636704.6399999997</v>
      </c>
      <c r="Q1031" s="75">
        <v>-4636704.6399999997</v>
      </c>
      <c r="R1031" s="75">
        <v>-4636704.6399999997</v>
      </c>
      <c r="S1031" s="75">
        <v>-4636704.6399999997</v>
      </c>
      <c r="T1031" s="75">
        <v>-769813.34</v>
      </c>
      <c r="U1031" s="75"/>
      <c r="V1031" s="75">
        <f t="shared" si="1051"/>
        <v>-1740568.2083333333</v>
      </c>
      <c r="W1031" s="81"/>
      <c r="X1031" s="80"/>
      <c r="Y1031" s="92">
        <f t="shared" si="1055"/>
        <v>0</v>
      </c>
      <c r="Z1031" s="319">
        <f t="shared" si="1055"/>
        <v>-769813.34</v>
      </c>
      <c r="AA1031" s="319">
        <f t="shared" si="1055"/>
        <v>0</v>
      </c>
      <c r="AB1031" s="320">
        <f t="shared" si="1057"/>
        <v>0</v>
      </c>
      <c r="AC1031" s="309">
        <f t="shared" si="1058"/>
        <v>0</v>
      </c>
      <c r="AD1031" s="319">
        <f t="shared" si="1044"/>
        <v>0</v>
      </c>
      <c r="AE1031" s="326">
        <f t="shared" si="1065"/>
        <v>0</v>
      </c>
      <c r="AF1031" s="320">
        <f t="shared" si="1066"/>
        <v>0</v>
      </c>
      <c r="AG1031" s="173">
        <f t="shared" si="1046"/>
        <v>0</v>
      </c>
      <c r="AH1031" s="309">
        <f t="shared" si="1059"/>
        <v>0</v>
      </c>
      <c r="AI1031" s="318">
        <f t="shared" si="1067"/>
        <v>0</v>
      </c>
      <c r="AJ1031" s="319">
        <f t="shared" si="1067"/>
        <v>-1740568.2083333333</v>
      </c>
      <c r="AK1031" s="319">
        <f t="shared" si="1067"/>
        <v>0</v>
      </c>
      <c r="AL1031" s="320">
        <f t="shared" si="1060"/>
        <v>0</v>
      </c>
      <c r="AM1031" s="309">
        <f t="shared" si="1061"/>
        <v>0</v>
      </c>
      <c r="AN1031" s="319">
        <f t="shared" si="1068"/>
        <v>0</v>
      </c>
      <c r="AO1031" s="319">
        <f t="shared" si="1069"/>
        <v>0</v>
      </c>
      <c r="AP1031" s="319">
        <f t="shared" si="1064"/>
        <v>0</v>
      </c>
      <c r="AQ1031" s="173">
        <f t="shared" si="1056"/>
        <v>0</v>
      </c>
      <c r="AR1031" s="309">
        <f t="shared" si="1062"/>
        <v>0</v>
      </c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 s="7"/>
      <c r="BH1031" s="7"/>
      <c r="BI1031" s="7"/>
      <c r="BJ1031" s="7"/>
      <c r="BK1031" s="7"/>
      <c r="BL1031" s="7"/>
      <c r="BN1031" s="74"/>
    </row>
    <row r="1032" spans="1:66" s="16" customFormat="1" ht="12" customHeight="1" x14ac:dyDescent="0.25">
      <c r="A1032" s="122">
        <v>25300443</v>
      </c>
      <c r="B1032" s="87" t="str">
        <f t="shared" si="1063"/>
        <v>25300443</v>
      </c>
      <c r="C1032" s="74" t="s">
        <v>573</v>
      </c>
      <c r="D1032" s="89" t="s">
        <v>1279</v>
      </c>
      <c r="E1032" s="89"/>
      <c r="F1032" s="74"/>
      <c r="G1032" s="89"/>
      <c r="H1032" s="75">
        <v>-137736.29999999999</v>
      </c>
      <c r="I1032" s="75">
        <v>-126258.32</v>
      </c>
      <c r="J1032" s="75">
        <v>-114780.34</v>
      </c>
      <c r="K1032" s="75">
        <v>-103302.36</v>
      </c>
      <c r="L1032" s="75">
        <v>-91824.38</v>
      </c>
      <c r="M1032" s="75">
        <v>-80346.399999999994</v>
      </c>
      <c r="N1032" s="75">
        <v>-68868.42</v>
      </c>
      <c r="O1032" s="75">
        <v>-57390.44</v>
      </c>
      <c r="P1032" s="75">
        <v>-45912.46</v>
      </c>
      <c r="Q1032" s="75">
        <v>-34434.480000000003</v>
      </c>
      <c r="R1032" s="75">
        <v>-22956.5</v>
      </c>
      <c r="S1032" s="75">
        <v>-11478.52</v>
      </c>
      <c r="T1032" s="75">
        <v>0</v>
      </c>
      <c r="U1032" s="75"/>
      <c r="V1032" s="75">
        <f t="shared" si="1051"/>
        <v>-68868.397500000006</v>
      </c>
      <c r="W1032" s="81">
        <v>5</v>
      </c>
      <c r="X1032" s="80" t="s">
        <v>346</v>
      </c>
      <c r="Y1032" s="92">
        <f t="shared" ref="Y1032:AA1047" si="1070">IF($D1032=Y$5,$T1032,0)</f>
        <v>0</v>
      </c>
      <c r="Z1032" s="319">
        <f t="shared" si="1070"/>
        <v>0</v>
      </c>
      <c r="AA1032" s="319">
        <f t="shared" si="1070"/>
        <v>0</v>
      </c>
      <c r="AB1032" s="320">
        <f t="shared" si="1057"/>
        <v>0</v>
      </c>
      <c r="AC1032" s="309">
        <f t="shared" si="1058"/>
        <v>0</v>
      </c>
      <c r="AD1032" s="319">
        <f t="shared" si="1044"/>
        <v>0</v>
      </c>
      <c r="AE1032" s="326">
        <f t="shared" si="1065"/>
        <v>0</v>
      </c>
      <c r="AF1032" s="320">
        <f t="shared" si="1066"/>
        <v>0</v>
      </c>
      <c r="AG1032" s="173">
        <f t="shared" si="1046"/>
        <v>0</v>
      </c>
      <c r="AH1032" s="309">
        <f t="shared" si="1059"/>
        <v>0</v>
      </c>
      <c r="AI1032" s="318">
        <f t="shared" si="1067"/>
        <v>0</v>
      </c>
      <c r="AJ1032" s="319">
        <f t="shared" si="1067"/>
        <v>0</v>
      </c>
      <c r="AK1032" s="319">
        <f t="shared" si="1067"/>
        <v>0</v>
      </c>
      <c r="AL1032" s="320">
        <f t="shared" si="1060"/>
        <v>-68868.397500000006</v>
      </c>
      <c r="AM1032" s="309">
        <f t="shared" si="1061"/>
        <v>0</v>
      </c>
      <c r="AN1032" s="319">
        <f t="shared" si="1068"/>
        <v>-45411.821311500004</v>
      </c>
      <c r="AO1032" s="319">
        <f t="shared" si="1069"/>
        <v>-23456.576188500003</v>
      </c>
      <c r="AP1032" s="319">
        <f t="shared" si="1064"/>
        <v>0</v>
      </c>
      <c r="AQ1032" s="173">
        <f t="shared" si="1056"/>
        <v>-68868.397500000006</v>
      </c>
      <c r="AR1032" s="309">
        <f t="shared" si="1062"/>
        <v>0</v>
      </c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 s="7"/>
      <c r="BH1032" s="7"/>
      <c r="BI1032" s="7"/>
      <c r="BJ1032" s="7"/>
      <c r="BK1032" s="7"/>
      <c r="BL1032" s="7"/>
      <c r="BN1032" s="74"/>
    </row>
    <row r="1033" spans="1:66" s="16" customFormat="1" ht="12" customHeight="1" x14ac:dyDescent="0.25">
      <c r="A1033" s="128">
        <v>25300463</v>
      </c>
      <c r="B1033" s="87" t="str">
        <f t="shared" si="1063"/>
        <v>25300463</v>
      </c>
      <c r="C1033" s="395" t="s">
        <v>1071</v>
      </c>
      <c r="D1033" s="89" t="s">
        <v>1279</v>
      </c>
      <c r="E1033" s="89"/>
      <c r="F1033" s="376">
        <v>43221</v>
      </c>
      <c r="G1033" s="89"/>
      <c r="H1033" s="75">
        <v>-96546.48</v>
      </c>
      <c r="I1033" s="75">
        <v>-96546.48</v>
      </c>
      <c r="J1033" s="75">
        <v>-96546.48</v>
      </c>
      <c r="K1033" s="75">
        <v>-96546.48</v>
      </c>
      <c r="L1033" s="75">
        <v>-96546.48</v>
      </c>
      <c r="M1033" s="75">
        <v>-96546.48</v>
      </c>
      <c r="N1033" s="75">
        <v>-96546.48</v>
      </c>
      <c r="O1033" s="75">
        <v>-96546.48</v>
      </c>
      <c r="P1033" s="75">
        <v>-96546.48</v>
      </c>
      <c r="Q1033" s="75">
        <v>-96546.48</v>
      </c>
      <c r="R1033" s="75">
        <v>-96546.48</v>
      </c>
      <c r="S1033" s="75">
        <v>-96546.48</v>
      </c>
      <c r="T1033" s="75">
        <v>-96546.48</v>
      </c>
      <c r="U1033" s="75"/>
      <c r="V1033" s="75">
        <f t="shared" si="1051"/>
        <v>-96546.48</v>
      </c>
      <c r="W1033" s="81">
        <v>5</v>
      </c>
      <c r="X1033" s="80" t="s">
        <v>346</v>
      </c>
      <c r="Y1033" s="92">
        <f t="shared" si="1070"/>
        <v>0</v>
      </c>
      <c r="Z1033" s="319">
        <f t="shared" si="1070"/>
        <v>0</v>
      </c>
      <c r="AA1033" s="319">
        <f t="shared" si="1070"/>
        <v>0</v>
      </c>
      <c r="AB1033" s="320">
        <f t="shared" si="1057"/>
        <v>-96546.48</v>
      </c>
      <c r="AC1033" s="309">
        <f t="shared" si="1058"/>
        <v>0</v>
      </c>
      <c r="AD1033" s="319">
        <f t="shared" si="1044"/>
        <v>-63662.748911999995</v>
      </c>
      <c r="AE1033" s="326">
        <f t="shared" si="1065"/>
        <v>-32883.731088</v>
      </c>
      <c r="AF1033" s="320">
        <f t="shared" si="1066"/>
        <v>0</v>
      </c>
      <c r="AG1033" s="173">
        <f t="shared" si="1046"/>
        <v>-96546.48</v>
      </c>
      <c r="AH1033" s="309">
        <f t="shared" si="1059"/>
        <v>0</v>
      </c>
      <c r="AI1033" s="318">
        <f t="shared" si="1067"/>
        <v>0</v>
      </c>
      <c r="AJ1033" s="319">
        <f t="shared" si="1067"/>
        <v>0</v>
      </c>
      <c r="AK1033" s="319">
        <f t="shared" si="1067"/>
        <v>0</v>
      </c>
      <c r="AL1033" s="320">
        <f t="shared" si="1060"/>
        <v>-96546.48</v>
      </c>
      <c r="AM1033" s="309">
        <f t="shared" si="1061"/>
        <v>0</v>
      </c>
      <c r="AN1033" s="319">
        <f t="shared" si="1068"/>
        <v>-63662.748911999995</v>
      </c>
      <c r="AO1033" s="319">
        <f t="shared" si="1069"/>
        <v>-32883.731088</v>
      </c>
      <c r="AP1033" s="319">
        <f t="shared" si="1064"/>
        <v>0</v>
      </c>
      <c r="AQ1033" s="173">
        <f t="shared" si="1056"/>
        <v>-96546.48</v>
      </c>
      <c r="AR1033" s="309">
        <f t="shared" si="1062"/>
        <v>0</v>
      </c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 s="7"/>
      <c r="BH1033" s="7"/>
      <c r="BI1033" s="7"/>
      <c r="BJ1033" s="7"/>
      <c r="BK1033" s="7"/>
      <c r="BL1033" s="7"/>
      <c r="BN1033" s="74"/>
    </row>
    <row r="1034" spans="1:66" s="16" customFormat="1" ht="12" customHeight="1" x14ac:dyDescent="0.25">
      <c r="A1034" s="122">
        <v>25300503</v>
      </c>
      <c r="B1034" s="87" t="str">
        <f t="shared" si="1063"/>
        <v>25300503</v>
      </c>
      <c r="C1034" s="74" t="s">
        <v>111</v>
      </c>
      <c r="D1034" s="89" t="s">
        <v>1277</v>
      </c>
      <c r="E1034" s="89"/>
      <c r="F1034" s="74"/>
      <c r="G1034" s="89"/>
      <c r="H1034" s="75">
        <v>-35958.81</v>
      </c>
      <c r="I1034" s="75">
        <v>-35958.81</v>
      </c>
      <c r="J1034" s="75">
        <v>-35958.81</v>
      </c>
      <c r="K1034" s="75">
        <v>-106587.56</v>
      </c>
      <c r="L1034" s="75">
        <v>-72953.84</v>
      </c>
      <c r="M1034" s="75">
        <v>-61372.35</v>
      </c>
      <c r="N1034" s="75">
        <v>-61031.19</v>
      </c>
      <c r="O1034" s="75">
        <v>-61031.19</v>
      </c>
      <c r="P1034" s="75">
        <v>-61031.19</v>
      </c>
      <c r="Q1034" s="75">
        <v>-61031.19</v>
      </c>
      <c r="R1034" s="75">
        <v>-63719.23</v>
      </c>
      <c r="S1034" s="75">
        <v>-57472.58</v>
      </c>
      <c r="T1034" s="75">
        <v>-50772.95</v>
      </c>
      <c r="U1034" s="75"/>
      <c r="V1034" s="75">
        <f t="shared" si="1051"/>
        <v>-60126.151666666665</v>
      </c>
      <c r="W1034" s="81"/>
      <c r="X1034" s="81"/>
      <c r="Y1034" s="92">
        <f t="shared" si="1070"/>
        <v>0</v>
      </c>
      <c r="Z1034" s="319">
        <f t="shared" si="1070"/>
        <v>-50772.95</v>
      </c>
      <c r="AA1034" s="319">
        <f t="shared" si="1070"/>
        <v>0</v>
      </c>
      <c r="AB1034" s="320">
        <f t="shared" si="1057"/>
        <v>0</v>
      </c>
      <c r="AC1034" s="309">
        <f t="shared" si="1058"/>
        <v>0</v>
      </c>
      <c r="AD1034" s="319">
        <f t="shared" si="1044"/>
        <v>0</v>
      </c>
      <c r="AE1034" s="326">
        <f t="shared" si="1065"/>
        <v>0</v>
      </c>
      <c r="AF1034" s="320">
        <f t="shared" si="1066"/>
        <v>0</v>
      </c>
      <c r="AG1034" s="173">
        <f t="shared" si="1046"/>
        <v>0</v>
      </c>
      <c r="AH1034" s="309">
        <f t="shared" si="1059"/>
        <v>0</v>
      </c>
      <c r="AI1034" s="318">
        <f t="shared" si="1067"/>
        <v>0</v>
      </c>
      <c r="AJ1034" s="319">
        <f t="shared" si="1067"/>
        <v>-60126.151666666665</v>
      </c>
      <c r="AK1034" s="319">
        <f t="shared" si="1067"/>
        <v>0</v>
      </c>
      <c r="AL1034" s="320">
        <f t="shared" si="1060"/>
        <v>0</v>
      </c>
      <c r="AM1034" s="309">
        <f t="shared" si="1061"/>
        <v>0</v>
      </c>
      <c r="AN1034" s="319">
        <f t="shared" si="1068"/>
        <v>0</v>
      </c>
      <c r="AO1034" s="319">
        <f t="shared" si="1069"/>
        <v>0</v>
      </c>
      <c r="AP1034" s="319">
        <f t="shared" si="1064"/>
        <v>0</v>
      </c>
      <c r="AQ1034" s="173">
        <f t="shared" si="1056"/>
        <v>0</v>
      </c>
      <c r="AR1034" s="309">
        <f t="shared" si="1062"/>
        <v>0</v>
      </c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 s="7"/>
      <c r="BH1034" s="7"/>
      <c r="BI1034" s="7"/>
      <c r="BJ1034" s="7"/>
      <c r="BK1034" s="7"/>
      <c r="BL1034" s="7"/>
      <c r="BN1034" s="74"/>
    </row>
    <row r="1035" spans="1:66" s="16" customFormat="1" ht="12" customHeight="1" x14ac:dyDescent="0.25">
      <c r="A1035" s="122">
        <v>25300513</v>
      </c>
      <c r="B1035" s="87" t="str">
        <f t="shared" si="1063"/>
        <v>25300513</v>
      </c>
      <c r="C1035" s="74" t="s">
        <v>112</v>
      </c>
      <c r="D1035" s="89" t="s">
        <v>1277</v>
      </c>
      <c r="E1035" s="89"/>
      <c r="F1035" s="74"/>
      <c r="G1035" s="89"/>
      <c r="H1035" s="75">
        <v>-141.4</v>
      </c>
      <c r="I1035" s="75">
        <v>-141.4</v>
      </c>
      <c r="J1035" s="75">
        <v>-141.4</v>
      </c>
      <c r="K1035" s="75">
        <v>-141.4</v>
      </c>
      <c r="L1035" s="75">
        <v>-81.02</v>
      </c>
      <c r="M1035" s="75">
        <v>-81.02</v>
      </c>
      <c r="N1035" s="75">
        <v>-81.02</v>
      </c>
      <c r="O1035" s="75">
        <v>-81.02</v>
      </c>
      <c r="P1035" s="75">
        <v>-81.02</v>
      </c>
      <c r="Q1035" s="75">
        <v>-81.02</v>
      </c>
      <c r="R1035" s="75">
        <v>-81.02</v>
      </c>
      <c r="S1035" s="75">
        <v>-81.02</v>
      </c>
      <c r="T1035" s="75">
        <v>-81.02</v>
      </c>
      <c r="U1035" s="75"/>
      <c r="V1035" s="75">
        <f t="shared" si="1051"/>
        <v>-98.630833333333328</v>
      </c>
      <c r="W1035" s="81"/>
      <c r="X1035" s="81"/>
      <c r="Y1035" s="92">
        <f t="shared" si="1070"/>
        <v>0</v>
      </c>
      <c r="Z1035" s="319">
        <f t="shared" si="1070"/>
        <v>-81.02</v>
      </c>
      <c r="AA1035" s="319">
        <f t="shared" si="1070"/>
        <v>0</v>
      </c>
      <c r="AB1035" s="320">
        <f t="shared" si="1057"/>
        <v>0</v>
      </c>
      <c r="AC1035" s="309">
        <f t="shared" si="1058"/>
        <v>0</v>
      </c>
      <c r="AD1035" s="319">
        <f t="shared" ref="AD1035:AD1093" si="1071">IF($D1035=AD$5,$T1035,IF($D1035=AD$4, $T1035*$AK$1,0))</f>
        <v>0</v>
      </c>
      <c r="AE1035" s="326">
        <f t="shared" si="1065"/>
        <v>0</v>
      </c>
      <c r="AF1035" s="320">
        <f t="shared" si="1066"/>
        <v>0</v>
      </c>
      <c r="AG1035" s="173">
        <f t="shared" si="1046"/>
        <v>0</v>
      </c>
      <c r="AH1035" s="309">
        <f t="shared" si="1059"/>
        <v>0</v>
      </c>
      <c r="AI1035" s="318">
        <f t="shared" si="1067"/>
        <v>0</v>
      </c>
      <c r="AJ1035" s="319">
        <f t="shared" si="1067"/>
        <v>-98.630833333333328</v>
      </c>
      <c r="AK1035" s="319">
        <f t="shared" si="1067"/>
        <v>0</v>
      </c>
      <c r="AL1035" s="320">
        <f t="shared" si="1060"/>
        <v>0</v>
      </c>
      <c r="AM1035" s="309">
        <f t="shared" si="1061"/>
        <v>0</v>
      </c>
      <c r="AN1035" s="319">
        <f t="shared" si="1068"/>
        <v>0</v>
      </c>
      <c r="AO1035" s="319">
        <f t="shared" si="1069"/>
        <v>0</v>
      </c>
      <c r="AP1035" s="319">
        <f t="shared" si="1064"/>
        <v>0</v>
      </c>
      <c r="AQ1035" s="173">
        <f t="shared" si="1056"/>
        <v>0</v>
      </c>
      <c r="AR1035" s="309">
        <f t="shared" si="1062"/>
        <v>0</v>
      </c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 s="7"/>
      <c r="BH1035" s="7"/>
      <c r="BI1035" s="7"/>
      <c r="BJ1035" s="7"/>
      <c r="BK1035" s="7"/>
      <c r="BL1035" s="7"/>
      <c r="BN1035" s="74"/>
    </row>
    <row r="1036" spans="1:66" s="16" customFormat="1" ht="12" customHeight="1" x14ac:dyDescent="0.25">
      <c r="A1036" s="122">
        <v>25300541</v>
      </c>
      <c r="B1036" s="87" t="str">
        <f t="shared" si="1063"/>
        <v>25300541</v>
      </c>
      <c r="C1036" s="74" t="s">
        <v>255</v>
      </c>
      <c r="D1036" s="89" t="s">
        <v>1277</v>
      </c>
      <c r="E1036" s="89"/>
      <c r="F1036" s="74"/>
      <c r="G1036" s="89"/>
      <c r="H1036" s="75">
        <v>0</v>
      </c>
      <c r="I1036" s="75">
        <v>0</v>
      </c>
      <c r="J1036" s="75">
        <v>-0.01</v>
      </c>
      <c r="K1036" s="75">
        <v>0</v>
      </c>
      <c r="L1036" s="75">
        <v>0</v>
      </c>
      <c r="M1036" s="75">
        <v>0</v>
      </c>
      <c r="N1036" s="75">
        <v>0.03</v>
      </c>
      <c r="O1036" s="75">
        <v>0.03</v>
      </c>
      <c r="P1036" s="75">
        <v>0</v>
      </c>
      <c r="Q1036" s="75">
        <v>0</v>
      </c>
      <c r="R1036" s="75">
        <v>0</v>
      </c>
      <c r="S1036" s="75">
        <v>0.05</v>
      </c>
      <c r="T1036" s="75">
        <v>0.05</v>
      </c>
      <c r="U1036" s="75"/>
      <c r="V1036" s="75">
        <f t="shared" si="1051"/>
        <v>1.0416666666666666E-2</v>
      </c>
      <c r="W1036" s="108"/>
      <c r="X1036" s="108"/>
      <c r="Y1036" s="92">
        <f t="shared" si="1070"/>
        <v>0</v>
      </c>
      <c r="Z1036" s="319">
        <f t="shared" si="1070"/>
        <v>0.05</v>
      </c>
      <c r="AA1036" s="319">
        <f t="shared" si="1070"/>
        <v>0</v>
      </c>
      <c r="AB1036" s="320">
        <f t="shared" si="1057"/>
        <v>0</v>
      </c>
      <c r="AC1036" s="309">
        <f t="shared" si="1058"/>
        <v>0</v>
      </c>
      <c r="AD1036" s="319">
        <f t="shared" si="1071"/>
        <v>0</v>
      </c>
      <c r="AE1036" s="326">
        <f t="shared" si="1065"/>
        <v>0</v>
      </c>
      <c r="AF1036" s="320">
        <f t="shared" si="1066"/>
        <v>0</v>
      </c>
      <c r="AG1036" s="173">
        <f t="shared" si="1046"/>
        <v>0</v>
      </c>
      <c r="AH1036" s="309">
        <f t="shared" si="1059"/>
        <v>0</v>
      </c>
      <c r="AI1036" s="318">
        <f t="shared" si="1067"/>
        <v>0</v>
      </c>
      <c r="AJ1036" s="319">
        <f t="shared" si="1067"/>
        <v>1.0416666666666666E-2</v>
      </c>
      <c r="AK1036" s="319">
        <f t="shared" si="1067"/>
        <v>0</v>
      </c>
      <c r="AL1036" s="320">
        <f t="shared" si="1060"/>
        <v>0</v>
      </c>
      <c r="AM1036" s="309">
        <f t="shared" si="1061"/>
        <v>0</v>
      </c>
      <c r="AN1036" s="319">
        <f t="shared" si="1068"/>
        <v>0</v>
      </c>
      <c r="AO1036" s="319">
        <f t="shared" si="1069"/>
        <v>0</v>
      </c>
      <c r="AP1036" s="319">
        <f t="shared" si="1064"/>
        <v>0</v>
      </c>
      <c r="AQ1036" s="173">
        <f t="shared" si="1056"/>
        <v>0</v>
      </c>
      <c r="AR1036" s="309">
        <f t="shared" si="1062"/>
        <v>0</v>
      </c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 s="7"/>
      <c r="BH1036" s="7"/>
      <c r="BI1036" s="7"/>
      <c r="BJ1036" s="7"/>
      <c r="BK1036" s="7"/>
      <c r="BL1036" s="7"/>
      <c r="BN1036" s="74"/>
    </row>
    <row r="1037" spans="1:66" s="16" customFormat="1" ht="12" customHeight="1" x14ac:dyDescent="0.25">
      <c r="A1037" s="128">
        <v>25300543</v>
      </c>
      <c r="B1037" s="145" t="str">
        <f t="shared" si="1063"/>
        <v>25300543</v>
      </c>
      <c r="C1037" s="74" t="s">
        <v>103</v>
      </c>
      <c r="D1037" s="89" t="s">
        <v>1277</v>
      </c>
      <c r="E1037" s="89"/>
      <c r="F1037" s="74"/>
      <c r="G1037" s="89"/>
      <c r="H1037" s="75">
        <v>-526.4</v>
      </c>
      <c r="I1037" s="75">
        <v>-526.4</v>
      </c>
      <c r="J1037" s="75">
        <v>-526.4</v>
      </c>
      <c r="K1037" s="75">
        <v>-526.4</v>
      </c>
      <c r="L1037" s="75">
        <v>-526.4</v>
      </c>
      <c r="M1037" s="75">
        <v>-526.4</v>
      </c>
      <c r="N1037" s="75">
        <v>-526.4</v>
      </c>
      <c r="O1037" s="75">
        <v>-526.4</v>
      </c>
      <c r="P1037" s="75">
        <v>-526.4</v>
      </c>
      <c r="Q1037" s="75">
        <v>-526.4</v>
      </c>
      <c r="R1037" s="75">
        <v>-526.4</v>
      </c>
      <c r="S1037" s="75">
        <v>-526.4</v>
      </c>
      <c r="T1037" s="75">
        <v>-526.4</v>
      </c>
      <c r="U1037" s="75"/>
      <c r="V1037" s="75">
        <f t="shared" si="1051"/>
        <v>-526.39999999999986</v>
      </c>
      <c r="W1037" s="108"/>
      <c r="X1037" s="84"/>
      <c r="Y1037" s="92">
        <f t="shared" si="1070"/>
        <v>0</v>
      </c>
      <c r="Z1037" s="319">
        <f t="shared" si="1070"/>
        <v>-526.4</v>
      </c>
      <c r="AA1037" s="319">
        <f t="shared" si="1070"/>
        <v>0</v>
      </c>
      <c r="AB1037" s="320">
        <f t="shared" si="1057"/>
        <v>0</v>
      </c>
      <c r="AC1037" s="309">
        <f t="shared" si="1058"/>
        <v>0</v>
      </c>
      <c r="AD1037" s="319">
        <f t="shared" si="1071"/>
        <v>0</v>
      </c>
      <c r="AE1037" s="326">
        <f t="shared" si="1065"/>
        <v>0</v>
      </c>
      <c r="AF1037" s="320">
        <f t="shared" si="1066"/>
        <v>0</v>
      </c>
      <c r="AG1037" s="173">
        <f t="shared" si="1046"/>
        <v>0</v>
      </c>
      <c r="AH1037" s="309">
        <f t="shared" si="1059"/>
        <v>0</v>
      </c>
      <c r="AI1037" s="318">
        <f t="shared" si="1067"/>
        <v>0</v>
      </c>
      <c r="AJ1037" s="319">
        <f t="shared" si="1067"/>
        <v>-526.39999999999986</v>
      </c>
      <c r="AK1037" s="319">
        <f t="shared" si="1067"/>
        <v>0</v>
      </c>
      <c r="AL1037" s="320">
        <f t="shared" si="1060"/>
        <v>0</v>
      </c>
      <c r="AM1037" s="309">
        <f t="shared" si="1061"/>
        <v>0</v>
      </c>
      <c r="AN1037" s="319">
        <f t="shared" si="1068"/>
        <v>0</v>
      </c>
      <c r="AO1037" s="319">
        <f t="shared" si="1069"/>
        <v>0</v>
      </c>
      <c r="AP1037" s="319">
        <f t="shared" si="1064"/>
        <v>0</v>
      </c>
      <c r="AQ1037" s="173">
        <f t="shared" si="1056"/>
        <v>0</v>
      </c>
      <c r="AR1037" s="309">
        <f t="shared" si="1062"/>
        <v>0</v>
      </c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 s="7"/>
      <c r="BH1037" s="7"/>
      <c r="BI1037" s="7"/>
      <c r="BJ1037" s="7"/>
      <c r="BK1037" s="7"/>
      <c r="BL1037" s="7"/>
      <c r="BN1037" s="74"/>
    </row>
    <row r="1038" spans="1:66" s="16" customFormat="1" ht="12" customHeight="1" x14ac:dyDescent="0.25">
      <c r="A1038" s="122">
        <v>25300553</v>
      </c>
      <c r="B1038" s="87" t="str">
        <f t="shared" si="1063"/>
        <v>25300553</v>
      </c>
      <c r="C1038" s="109" t="s">
        <v>104</v>
      </c>
      <c r="D1038" s="89" t="s">
        <v>1277</v>
      </c>
      <c r="E1038" s="89"/>
      <c r="F1038" s="109"/>
      <c r="G1038" s="89"/>
      <c r="H1038" s="75">
        <v>87</v>
      </c>
      <c r="I1038" s="75">
        <v>87</v>
      </c>
      <c r="J1038" s="75">
        <v>87</v>
      </c>
      <c r="K1038" s="75">
        <v>87</v>
      </c>
      <c r="L1038" s="75">
        <v>87</v>
      </c>
      <c r="M1038" s="75">
        <v>87</v>
      </c>
      <c r="N1038" s="75">
        <v>87</v>
      </c>
      <c r="O1038" s="75">
        <v>87</v>
      </c>
      <c r="P1038" s="75">
        <v>87</v>
      </c>
      <c r="Q1038" s="75">
        <v>87</v>
      </c>
      <c r="R1038" s="75">
        <v>87</v>
      </c>
      <c r="S1038" s="75">
        <v>87</v>
      </c>
      <c r="T1038" s="75">
        <v>87</v>
      </c>
      <c r="U1038" s="75"/>
      <c r="V1038" s="75">
        <f t="shared" si="1051"/>
        <v>87</v>
      </c>
      <c r="W1038" s="81"/>
      <c r="X1038" s="80"/>
      <c r="Y1038" s="92">
        <f t="shared" si="1070"/>
        <v>0</v>
      </c>
      <c r="Z1038" s="319">
        <f t="shared" si="1070"/>
        <v>87</v>
      </c>
      <c r="AA1038" s="319">
        <f t="shared" si="1070"/>
        <v>0</v>
      </c>
      <c r="AB1038" s="320">
        <f t="shared" si="1057"/>
        <v>0</v>
      </c>
      <c r="AC1038" s="309">
        <f t="shared" si="1058"/>
        <v>0</v>
      </c>
      <c r="AD1038" s="319">
        <f t="shared" si="1071"/>
        <v>0</v>
      </c>
      <c r="AE1038" s="326">
        <f t="shared" si="1065"/>
        <v>0</v>
      </c>
      <c r="AF1038" s="320">
        <f t="shared" si="1066"/>
        <v>0</v>
      </c>
      <c r="AG1038" s="173">
        <f t="shared" si="1046"/>
        <v>0</v>
      </c>
      <c r="AH1038" s="309">
        <f t="shared" si="1059"/>
        <v>0</v>
      </c>
      <c r="AI1038" s="318">
        <f t="shared" si="1067"/>
        <v>0</v>
      </c>
      <c r="AJ1038" s="319">
        <f t="shared" si="1067"/>
        <v>87</v>
      </c>
      <c r="AK1038" s="319">
        <f t="shared" si="1067"/>
        <v>0</v>
      </c>
      <c r="AL1038" s="320">
        <f t="shared" si="1060"/>
        <v>0</v>
      </c>
      <c r="AM1038" s="309">
        <f t="shared" si="1061"/>
        <v>0</v>
      </c>
      <c r="AN1038" s="319">
        <f t="shared" si="1068"/>
        <v>0</v>
      </c>
      <c r="AO1038" s="319">
        <f t="shared" si="1069"/>
        <v>0</v>
      </c>
      <c r="AP1038" s="319">
        <f t="shared" si="1064"/>
        <v>0</v>
      </c>
      <c r="AQ1038" s="173">
        <f t="shared" si="1056"/>
        <v>0</v>
      </c>
      <c r="AR1038" s="309">
        <f t="shared" si="1062"/>
        <v>0</v>
      </c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 s="7"/>
      <c r="BH1038" s="7"/>
      <c r="BI1038" s="7"/>
      <c r="BJ1038" s="7"/>
      <c r="BK1038" s="7"/>
      <c r="BL1038" s="7"/>
      <c r="BN1038" s="74"/>
    </row>
    <row r="1039" spans="1:66" s="16" customFormat="1" ht="12" customHeight="1" x14ac:dyDescent="0.25">
      <c r="A1039" s="122">
        <v>25300561</v>
      </c>
      <c r="B1039" s="87" t="str">
        <f t="shared" si="1063"/>
        <v>25300561</v>
      </c>
      <c r="C1039" s="74" t="s">
        <v>513</v>
      </c>
      <c r="D1039" s="89" t="s">
        <v>158</v>
      </c>
      <c r="E1039" s="89"/>
      <c r="F1039" s="74"/>
      <c r="G1039" s="89"/>
      <c r="H1039" s="75">
        <v>-7438604</v>
      </c>
      <c r="I1039" s="75">
        <v>-7438604</v>
      </c>
      <c r="J1039" s="75">
        <v>-7438604</v>
      </c>
      <c r="K1039" s="75">
        <v>-7436696</v>
      </c>
      <c r="L1039" s="75">
        <v>-7436696</v>
      </c>
      <c r="M1039" s="75">
        <v>-7436696</v>
      </c>
      <c r="N1039" s="75">
        <v>-7434752</v>
      </c>
      <c r="O1039" s="75">
        <v>-7434752</v>
      </c>
      <c r="P1039" s="75">
        <v>-7434752</v>
      </c>
      <c r="Q1039" s="75">
        <v>-7437599</v>
      </c>
      <c r="R1039" s="75">
        <v>-7437599</v>
      </c>
      <c r="S1039" s="75">
        <v>-7437599</v>
      </c>
      <c r="T1039" s="75">
        <v>-7440501</v>
      </c>
      <c r="U1039" s="75"/>
      <c r="V1039" s="75">
        <f t="shared" si="1051"/>
        <v>-7436991.791666667</v>
      </c>
      <c r="W1039" s="81"/>
      <c r="X1039" s="80"/>
      <c r="Y1039" s="92">
        <f t="shared" si="1070"/>
        <v>0</v>
      </c>
      <c r="Z1039" s="319">
        <f t="shared" si="1070"/>
        <v>0</v>
      </c>
      <c r="AA1039" s="319">
        <f t="shared" si="1070"/>
        <v>0</v>
      </c>
      <c r="AB1039" s="320">
        <f t="shared" si="1057"/>
        <v>-7440501</v>
      </c>
      <c r="AC1039" s="309">
        <f t="shared" si="1058"/>
        <v>0</v>
      </c>
      <c r="AD1039" s="319">
        <f t="shared" si="1071"/>
        <v>0</v>
      </c>
      <c r="AE1039" s="326">
        <f t="shared" si="1065"/>
        <v>0</v>
      </c>
      <c r="AF1039" s="320">
        <f t="shared" si="1066"/>
        <v>-7440501</v>
      </c>
      <c r="AG1039" s="173">
        <f t="shared" si="1046"/>
        <v>-7440501</v>
      </c>
      <c r="AH1039" s="309">
        <f t="shared" si="1059"/>
        <v>0</v>
      </c>
      <c r="AI1039" s="318">
        <f t="shared" si="1067"/>
        <v>0</v>
      </c>
      <c r="AJ1039" s="319">
        <f t="shared" si="1067"/>
        <v>0</v>
      </c>
      <c r="AK1039" s="319">
        <f t="shared" si="1067"/>
        <v>0</v>
      </c>
      <c r="AL1039" s="320">
        <f t="shared" si="1060"/>
        <v>-7436991.791666667</v>
      </c>
      <c r="AM1039" s="309">
        <f t="shared" si="1061"/>
        <v>0</v>
      </c>
      <c r="AN1039" s="319">
        <f t="shared" si="1068"/>
        <v>0</v>
      </c>
      <c r="AO1039" s="319">
        <f t="shared" si="1069"/>
        <v>0</v>
      </c>
      <c r="AP1039" s="319">
        <f t="shared" si="1064"/>
        <v>-7436991.791666667</v>
      </c>
      <c r="AQ1039" s="173">
        <f t="shared" si="1056"/>
        <v>-7436991.791666667</v>
      </c>
      <c r="AR1039" s="309">
        <f t="shared" si="1062"/>
        <v>0</v>
      </c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 s="7"/>
      <c r="BH1039" s="7"/>
      <c r="BI1039" s="7"/>
      <c r="BJ1039" s="7"/>
      <c r="BK1039" s="7"/>
      <c r="BL1039" s="7"/>
      <c r="BN1039" s="74"/>
    </row>
    <row r="1040" spans="1:66" s="16" customFormat="1" ht="12" customHeight="1" x14ac:dyDescent="0.25">
      <c r="A1040" s="126">
        <v>25300581</v>
      </c>
      <c r="B1040" s="86" t="str">
        <f t="shared" si="1063"/>
        <v>25300581</v>
      </c>
      <c r="C1040" s="86" t="s">
        <v>30</v>
      </c>
      <c r="D1040" s="89" t="s">
        <v>1277</v>
      </c>
      <c r="E1040" s="89"/>
      <c r="F1040" s="86"/>
      <c r="G1040" s="89"/>
      <c r="H1040" s="75">
        <v>-7790426.1600000001</v>
      </c>
      <c r="I1040" s="75">
        <v>-7790426.1600000001</v>
      </c>
      <c r="J1040" s="75">
        <v>-7790426.1600000001</v>
      </c>
      <c r="K1040" s="75">
        <v>-7790426.1600000001</v>
      </c>
      <c r="L1040" s="75">
        <v>-8214816.21</v>
      </c>
      <c r="M1040" s="75">
        <v>-8346318.7800000003</v>
      </c>
      <c r="N1040" s="75">
        <v>-8346318.7800000003</v>
      </c>
      <c r="O1040" s="75">
        <v>-8346318.7800000003</v>
      </c>
      <c r="P1040" s="75">
        <v>-8346318.7800000003</v>
      </c>
      <c r="Q1040" s="75">
        <v>-8346318.7800000003</v>
      </c>
      <c r="R1040" s="75">
        <v>-8346318.7800000003</v>
      </c>
      <c r="S1040" s="75">
        <v>-8346318.7800000003</v>
      </c>
      <c r="T1040" s="75">
        <v>-8346318.7800000003</v>
      </c>
      <c r="U1040" s="75"/>
      <c r="V1040" s="75">
        <f t="shared" si="1051"/>
        <v>-8173224.8850000007</v>
      </c>
      <c r="W1040" s="81"/>
      <c r="X1040" s="81"/>
      <c r="Y1040" s="92">
        <f t="shared" si="1070"/>
        <v>0</v>
      </c>
      <c r="Z1040" s="319">
        <f t="shared" si="1070"/>
        <v>-8346318.7800000003</v>
      </c>
      <c r="AA1040" s="319">
        <f t="shared" si="1070"/>
        <v>0</v>
      </c>
      <c r="AB1040" s="320">
        <f t="shared" si="1057"/>
        <v>0</v>
      </c>
      <c r="AC1040" s="309">
        <f t="shared" si="1058"/>
        <v>0</v>
      </c>
      <c r="AD1040" s="319">
        <f t="shared" si="1071"/>
        <v>0</v>
      </c>
      <c r="AE1040" s="326">
        <f t="shared" si="1065"/>
        <v>0</v>
      </c>
      <c r="AF1040" s="320">
        <f t="shared" si="1066"/>
        <v>0</v>
      </c>
      <c r="AG1040" s="173">
        <f t="shared" si="1046"/>
        <v>0</v>
      </c>
      <c r="AH1040" s="309">
        <f t="shared" si="1059"/>
        <v>0</v>
      </c>
      <c r="AI1040" s="318">
        <f t="shared" si="1067"/>
        <v>0</v>
      </c>
      <c r="AJ1040" s="319">
        <f t="shared" si="1067"/>
        <v>-8173224.8850000007</v>
      </c>
      <c r="AK1040" s="319">
        <f t="shared" si="1067"/>
        <v>0</v>
      </c>
      <c r="AL1040" s="320">
        <f t="shared" si="1060"/>
        <v>0</v>
      </c>
      <c r="AM1040" s="309">
        <f t="shared" si="1061"/>
        <v>0</v>
      </c>
      <c r="AN1040" s="319">
        <f t="shared" si="1068"/>
        <v>0</v>
      </c>
      <c r="AO1040" s="319">
        <f t="shared" si="1069"/>
        <v>0</v>
      </c>
      <c r="AP1040" s="319">
        <f t="shared" si="1064"/>
        <v>0</v>
      </c>
      <c r="AQ1040" s="173">
        <f t="shared" si="1056"/>
        <v>0</v>
      </c>
      <c r="AR1040" s="309">
        <f t="shared" si="1062"/>
        <v>0</v>
      </c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 s="7"/>
      <c r="BH1040" s="7"/>
      <c r="BI1040" s="7"/>
      <c r="BJ1040" s="7"/>
      <c r="BK1040" s="7"/>
      <c r="BL1040" s="7"/>
      <c r="BN1040" s="74"/>
    </row>
    <row r="1041" spans="1:66" s="16" customFormat="1" ht="12" customHeight="1" x14ac:dyDescent="0.25">
      <c r="A1041" s="126">
        <v>25300582</v>
      </c>
      <c r="B1041" s="86" t="str">
        <f t="shared" si="1063"/>
        <v>25300582</v>
      </c>
      <c r="C1041" s="86" t="s">
        <v>31</v>
      </c>
      <c r="D1041" s="89" t="s">
        <v>1277</v>
      </c>
      <c r="E1041" s="89"/>
      <c r="F1041" s="86"/>
      <c r="G1041" s="89"/>
      <c r="H1041" s="75">
        <v>-3515840.87</v>
      </c>
      <c r="I1041" s="75">
        <v>-3515840.87</v>
      </c>
      <c r="J1041" s="75">
        <v>-3515840.87</v>
      </c>
      <c r="K1041" s="75">
        <v>-3515840.87</v>
      </c>
      <c r="L1041" s="75">
        <v>-3731074.11</v>
      </c>
      <c r="M1041" s="75">
        <v>-3797766.83</v>
      </c>
      <c r="N1041" s="75">
        <v>-3797766.83</v>
      </c>
      <c r="O1041" s="75">
        <v>-3797766.83</v>
      </c>
      <c r="P1041" s="75">
        <v>-3797766.83</v>
      </c>
      <c r="Q1041" s="75">
        <v>-3797766.83</v>
      </c>
      <c r="R1041" s="75">
        <v>-3797766.83</v>
      </c>
      <c r="S1041" s="75">
        <v>-3797766.83</v>
      </c>
      <c r="T1041" s="75">
        <v>-3797766.83</v>
      </c>
      <c r="U1041" s="75"/>
      <c r="V1041" s="75">
        <f t="shared" si="1051"/>
        <v>-3709980.6983333323</v>
      </c>
      <c r="W1041" s="81"/>
      <c r="X1041" s="81"/>
      <c r="Y1041" s="92">
        <f t="shared" si="1070"/>
        <v>0</v>
      </c>
      <c r="Z1041" s="319">
        <f t="shared" si="1070"/>
        <v>-3797766.83</v>
      </c>
      <c r="AA1041" s="319">
        <f t="shared" si="1070"/>
        <v>0</v>
      </c>
      <c r="AB1041" s="320">
        <f t="shared" si="1057"/>
        <v>0</v>
      </c>
      <c r="AC1041" s="309">
        <f t="shared" si="1058"/>
        <v>0</v>
      </c>
      <c r="AD1041" s="319">
        <f t="shared" si="1071"/>
        <v>0</v>
      </c>
      <c r="AE1041" s="326">
        <f t="shared" si="1065"/>
        <v>0</v>
      </c>
      <c r="AF1041" s="320">
        <f t="shared" si="1066"/>
        <v>0</v>
      </c>
      <c r="AG1041" s="173">
        <f t="shared" si="1046"/>
        <v>0</v>
      </c>
      <c r="AH1041" s="309">
        <f t="shared" si="1059"/>
        <v>0</v>
      </c>
      <c r="AI1041" s="318">
        <f t="shared" si="1067"/>
        <v>0</v>
      </c>
      <c r="AJ1041" s="319">
        <f t="shared" si="1067"/>
        <v>-3709980.6983333323</v>
      </c>
      <c r="AK1041" s="319">
        <f t="shared" si="1067"/>
        <v>0</v>
      </c>
      <c r="AL1041" s="320">
        <f t="shared" si="1060"/>
        <v>0</v>
      </c>
      <c r="AM1041" s="309">
        <f t="shared" si="1061"/>
        <v>0</v>
      </c>
      <c r="AN1041" s="319">
        <f t="shared" si="1068"/>
        <v>0</v>
      </c>
      <c r="AO1041" s="319">
        <f t="shared" si="1069"/>
        <v>0</v>
      </c>
      <c r="AP1041" s="319">
        <f t="shared" si="1064"/>
        <v>0</v>
      </c>
      <c r="AQ1041" s="173">
        <f t="shared" si="1056"/>
        <v>0</v>
      </c>
      <c r="AR1041" s="309">
        <f t="shared" si="1062"/>
        <v>0</v>
      </c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 s="7"/>
      <c r="BH1041" s="7"/>
      <c r="BI1041" s="7"/>
      <c r="BJ1041" s="7"/>
      <c r="BK1041" s="7"/>
      <c r="BL1041" s="7"/>
      <c r="BN1041" s="74"/>
    </row>
    <row r="1042" spans="1:66" s="16" customFormat="1" ht="12" customHeight="1" x14ac:dyDescent="0.25">
      <c r="A1042" s="126">
        <v>25300591</v>
      </c>
      <c r="B1042" s="86" t="str">
        <f t="shared" si="1063"/>
        <v>25300591</v>
      </c>
      <c r="C1042" s="86" t="s">
        <v>32</v>
      </c>
      <c r="D1042" s="89" t="s">
        <v>1277</v>
      </c>
      <c r="E1042" s="89"/>
      <c r="F1042" s="86"/>
      <c r="G1042" s="89"/>
      <c r="H1042" s="75">
        <v>7790426.1600000001</v>
      </c>
      <c r="I1042" s="75">
        <v>7790426.1600000001</v>
      </c>
      <c r="J1042" s="75">
        <v>7790426.1600000001</v>
      </c>
      <c r="K1042" s="75">
        <v>7790426.1600000001</v>
      </c>
      <c r="L1042" s="75">
        <v>8214816.21</v>
      </c>
      <c r="M1042" s="75">
        <v>8346318.7800000003</v>
      </c>
      <c r="N1042" s="75">
        <v>8346318.7800000003</v>
      </c>
      <c r="O1042" s="75">
        <v>8346318.7800000003</v>
      </c>
      <c r="P1042" s="75">
        <v>8346318.7800000003</v>
      </c>
      <c r="Q1042" s="75">
        <v>8346318.7800000003</v>
      </c>
      <c r="R1042" s="75">
        <v>8346318.7800000003</v>
      </c>
      <c r="S1042" s="75">
        <v>8346318.7800000003</v>
      </c>
      <c r="T1042" s="75">
        <v>8346318.7800000003</v>
      </c>
      <c r="U1042" s="75"/>
      <c r="V1042" s="75">
        <f t="shared" si="1051"/>
        <v>8173224.8850000007</v>
      </c>
      <c r="W1042" s="81"/>
      <c r="X1042" s="81"/>
      <c r="Y1042" s="92">
        <f t="shared" si="1070"/>
        <v>0</v>
      </c>
      <c r="Z1042" s="319">
        <f t="shared" si="1070"/>
        <v>8346318.7800000003</v>
      </c>
      <c r="AA1042" s="319">
        <f t="shared" si="1070"/>
        <v>0</v>
      </c>
      <c r="AB1042" s="320">
        <f t="shared" si="1057"/>
        <v>0</v>
      </c>
      <c r="AC1042" s="309">
        <f t="shared" si="1058"/>
        <v>0</v>
      </c>
      <c r="AD1042" s="319">
        <f t="shared" si="1071"/>
        <v>0</v>
      </c>
      <c r="AE1042" s="326">
        <f t="shared" si="1065"/>
        <v>0</v>
      </c>
      <c r="AF1042" s="320">
        <f t="shared" si="1066"/>
        <v>0</v>
      </c>
      <c r="AG1042" s="173">
        <f t="shared" si="1046"/>
        <v>0</v>
      </c>
      <c r="AH1042" s="309">
        <f t="shared" si="1059"/>
        <v>0</v>
      </c>
      <c r="AI1042" s="318">
        <f t="shared" si="1067"/>
        <v>0</v>
      </c>
      <c r="AJ1042" s="319">
        <f t="shared" si="1067"/>
        <v>8173224.8850000007</v>
      </c>
      <c r="AK1042" s="319">
        <f t="shared" si="1067"/>
        <v>0</v>
      </c>
      <c r="AL1042" s="320">
        <f t="shared" si="1060"/>
        <v>0</v>
      </c>
      <c r="AM1042" s="309">
        <f t="shared" si="1061"/>
        <v>0</v>
      </c>
      <c r="AN1042" s="319">
        <f t="shared" si="1068"/>
        <v>0</v>
      </c>
      <c r="AO1042" s="319">
        <f t="shared" si="1069"/>
        <v>0</v>
      </c>
      <c r="AP1042" s="319">
        <f t="shared" si="1064"/>
        <v>0</v>
      </c>
      <c r="AQ1042" s="173">
        <f t="shared" si="1056"/>
        <v>0</v>
      </c>
      <c r="AR1042" s="309">
        <f t="shared" si="1062"/>
        <v>0</v>
      </c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 s="7"/>
      <c r="BH1042" s="7"/>
      <c r="BI1042" s="7"/>
      <c r="BJ1042" s="7"/>
      <c r="BK1042" s="7"/>
      <c r="BL1042" s="7"/>
      <c r="BN1042" s="74"/>
    </row>
    <row r="1043" spans="1:66" s="16" customFormat="1" ht="12" customHeight="1" x14ac:dyDescent="0.25">
      <c r="A1043" s="126">
        <v>25300592</v>
      </c>
      <c r="B1043" s="86" t="str">
        <f t="shared" si="1063"/>
        <v>25300592</v>
      </c>
      <c r="C1043" s="86" t="s">
        <v>33</v>
      </c>
      <c r="D1043" s="89" t="s">
        <v>1277</v>
      </c>
      <c r="E1043" s="89"/>
      <c r="F1043" s="86"/>
      <c r="G1043" s="89"/>
      <c r="H1043" s="75">
        <v>3515840.87</v>
      </c>
      <c r="I1043" s="75">
        <v>3515840.87</v>
      </c>
      <c r="J1043" s="75">
        <v>3515840.87</v>
      </c>
      <c r="K1043" s="75">
        <v>3515840.87</v>
      </c>
      <c r="L1043" s="75">
        <v>3731074.11</v>
      </c>
      <c r="M1043" s="75">
        <v>3797766.83</v>
      </c>
      <c r="N1043" s="75">
        <v>3797766.83</v>
      </c>
      <c r="O1043" s="75">
        <v>3797766.83</v>
      </c>
      <c r="P1043" s="75">
        <v>3797766.83</v>
      </c>
      <c r="Q1043" s="75">
        <v>3797766.83</v>
      </c>
      <c r="R1043" s="75">
        <v>3797766.83</v>
      </c>
      <c r="S1043" s="75">
        <v>3797766.83</v>
      </c>
      <c r="T1043" s="75">
        <v>3797766.83</v>
      </c>
      <c r="U1043" s="75"/>
      <c r="V1043" s="75">
        <f t="shared" si="1051"/>
        <v>3709980.6983333323</v>
      </c>
      <c r="W1043" s="81"/>
      <c r="X1043" s="81"/>
      <c r="Y1043" s="92">
        <f t="shared" si="1070"/>
        <v>0</v>
      </c>
      <c r="Z1043" s="319">
        <f t="shared" si="1070"/>
        <v>3797766.83</v>
      </c>
      <c r="AA1043" s="319">
        <f t="shared" si="1070"/>
        <v>0</v>
      </c>
      <c r="AB1043" s="320">
        <f t="shared" si="1057"/>
        <v>0</v>
      </c>
      <c r="AC1043" s="309">
        <f t="shared" si="1058"/>
        <v>0</v>
      </c>
      <c r="AD1043" s="319">
        <f t="shared" si="1071"/>
        <v>0</v>
      </c>
      <c r="AE1043" s="326">
        <f t="shared" si="1065"/>
        <v>0</v>
      </c>
      <c r="AF1043" s="320">
        <f t="shared" si="1066"/>
        <v>0</v>
      </c>
      <c r="AG1043" s="173">
        <f t="shared" si="1046"/>
        <v>0</v>
      </c>
      <c r="AH1043" s="309">
        <f t="shared" si="1059"/>
        <v>0</v>
      </c>
      <c r="AI1043" s="318">
        <f t="shared" si="1067"/>
        <v>0</v>
      </c>
      <c r="AJ1043" s="319">
        <f t="shared" si="1067"/>
        <v>3709980.6983333323</v>
      </c>
      <c r="AK1043" s="319">
        <f t="shared" si="1067"/>
        <v>0</v>
      </c>
      <c r="AL1043" s="320">
        <f t="shared" si="1060"/>
        <v>0</v>
      </c>
      <c r="AM1043" s="309">
        <f t="shared" si="1061"/>
        <v>0</v>
      </c>
      <c r="AN1043" s="319">
        <f t="shared" si="1068"/>
        <v>0</v>
      </c>
      <c r="AO1043" s="319">
        <f t="shared" si="1069"/>
        <v>0</v>
      </c>
      <c r="AP1043" s="319">
        <f t="shared" si="1064"/>
        <v>0</v>
      </c>
      <c r="AQ1043" s="173">
        <f t="shared" si="1056"/>
        <v>0</v>
      </c>
      <c r="AR1043" s="309">
        <f t="shared" si="1062"/>
        <v>0</v>
      </c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 s="7"/>
      <c r="BH1043" s="7"/>
      <c r="BI1043" s="7"/>
      <c r="BJ1043" s="7"/>
      <c r="BK1043" s="7"/>
      <c r="BL1043" s="7"/>
      <c r="BN1043" s="74"/>
    </row>
    <row r="1044" spans="1:66" s="16" customFormat="1" ht="12" customHeight="1" x14ac:dyDescent="0.25">
      <c r="A1044" s="128">
        <v>25300602</v>
      </c>
      <c r="B1044" s="145" t="str">
        <f t="shared" si="1063"/>
        <v>25300602</v>
      </c>
      <c r="C1044" s="86" t="s">
        <v>678</v>
      </c>
      <c r="D1044" s="89" t="s">
        <v>158</v>
      </c>
      <c r="E1044" s="89"/>
      <c r="F1044" s="86"/>
      <c r="G1044" s="89"/>
      <c r="H1044" s="75">
        <v>-4552290.45</v>
      </c>
      <c r="I1044" s="75">
        <v>-13682468.65</v>
      </c>
      <c r="J1044" s="75">
        <v>-40325651.009999998</v>
      </c>
      <c r="K1044" s="75">
        <v>-34577816.619999997</v>
      </c>
      <c r="L1044" s="75">
        <v>-51253869.329999998</v>
      </c>
      <c r="M1044" s="75">
        <v>-11273891.869999999</v>
      </c>
      <c r="N1044" s="75">
        <v>-4924565.55</v>
      </c>
      <c r="O1044" s="75">
        <v>-8726188.1600000001</v>
      </c>
      <c r="P1044" s="75">
        <v>-19074788.390000001</v>
      </c>
      <c r="Q1044" s="75">
        <v>-9351384.5700000003</v>
      </c>
      <c r="R1044" s="75">
        <v>-25184414.09</v>
      </c>
      <c r="S1044" s="75">
        <v>-29254247.260000002</v>
      </c>
      <c r="T1044" s="75">
        <v>-52261226.729999997</v>
      </c>
      <c r="U1044" s="75"/>
      <c r="V1044" s="75">
        <f t="shared" si="1051"/>
        <v>-23003003.674166668</v>
      </c>
      <c r="W1044" s="81"/>
      <c r="X1044" s="80"/>
      <c r="Y1044" s="92">
        <f t="shared" si="1070"/>
        <v>0</v>
      </c>
      <c r="Z1044" s="319">
        <f t="shared" si="1070"/>
        <v>0</v>
      </c>
      <c r="AA1044" s="319">
        <f t="shared" si="1070"/>
        <v>0</v>
      </c>
      <c r="AB1044" s="320">
        <f t="shared" si="1057"/>
        <v>-52261226.729999997</v>
      </c>
      <c r="AC1044" s="309">
        <f t="shared" si="1058"/>
        <v>0</v>
      </c>
      <c r="AD1044" s="319">
        <f t="shared" si="1071"/>
        <v>0</v>
      </c>
      <c r="AE1044" s="326">
        <f t="shared" si="1065"/>
        <v>0</v>
      </c>
      <c r="AF1044" s="320">
        <f t="shared" si="1066"/>
        <v>-52261226.729999997</v>
      </c>
      <c r="AG1044" s="173">
        <f t="shared" si="1046"/>
        <v>-52261226.729999997</v>
      </c>
      <c r="AH1044" s="309">
        <f t="shared" si="1059"/>
        <v>0</v>
      </c>
      <c r="AI1044" s="318">
        <f t="shared" si="1067"/>
        <v>0</v>
      </c>
      <c r="AJ1044" s="319">
        <f t="shared" si="1067"/>
        <v>0</v>
      </c>
      <c r="AK1044" s="319">
        <f t="shared" si="1067"/>
        <v>0</v>
      </c>
      <c r="AL1044" s="320">
        <f t="shared" si="1060"/>
        <v>-23003003.674166668</v>
      </c>
      <c r="AM1044" s="309">
        <f t="shared" si="1061"/>
        <v>0</v>
      </c>
      <c r="AN1044" s="319">
        <f t="shared" si="1068"/>
        <v>0</v>
      </c>
      <c r="AO1044" s="319">
        <f t="shared" si="1069"/>
        <v>0</v>
      </c>
      <c r="AP1044" s="319">
        <f t="shared" si="1064"/>
        <v>-23003003.674166668</v>
      </c>
      <c r="AQ1044" s="173">
        <f t="shared" si="1056"/>
        <v>-23003003.674166668</v>
      </c>
      <c r="AR1044" s="309">
        <f t="shared" si="1062"/>
        <v>0</v>
      </c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 s="7"/>
      <c r="BH1044" s="7"/>
      <c r="BI1044" s="7"/>
      <c r="BJ1044" s="7"/>
      <c r="BK1044" s="7"/>
      <c r="BL1044" s="7"/>
      <c r="BN1044" s="74"/>
    </row>
    <row r="1045" spans="1:66" s="16" customFormat="1" ht="12" customHeight="1" x14ac:dyDescent="0.25">
      <c r="A1045" s="128">
        <v>25300603</v>
      </c>
      <c r="B1045" s="145" t="str">
        <f t="shared" si="1063"/>
        <v>25300603</v>
      </c>
      <c r="C1045" s="74" t="s">
        <v>1095</v>
      </c>
      <c r="D1045" s="89" t="s">
        <v>158</v>
      </c>
      <c r="E1045" s="89"/>
      <c r="F1045" s="374">
        <v>43329</v>
      </c>
      <c r="G1045" s="89"/>
      <c r="H1045" s="75">
        <v>-100000</v>
      </c>
      <c r="I1045" s="75">
        <v>-100000</v>
      </c>
      <c r="J1045" s="75">
        <v>-100000</v>
      </c>
      <c r="K1045" s="75">
        <v>-100000</v>
      </c>
      <c r="L1045" s="75">
        <v>-100000</v>
      </c>
      <c r="M1045" s="75">
        <v>-100000</v>
      </c>
      <c r="N1045" s="75">
        <v>-50000</v>
      </c>
      <c r="O1045" s="75">
        <v>-50000</v>
      </c>
      <c r="P1045" s="75">
        <v>-50000</v>
      </c>
      <c r="Q1045" s="75">
        <v>-50000</v>
      </c>
      <c r="R1045" s="75">
        <v>-50000</v>
      </c>
      <c r="S1045" s="75">
        <v>-50000</v>
      </c>
      <c r="T1045" s="75">
        <v>-50000</v>
      </c>
      <c r="U1045" s="75"/>
      <c r="V1045" s="75">
        <f t="shared" si="1051"/>
        <v>-72916.666666666672</v>
      </c>
      <c r="W1045" s="81"/>
      <c r="X1045" s="80"/>
      <c r="Y1045" s="92">
        <f t="shared" si="1070"/>
        <v>0</v>
      </c>
      <c r="Z1045" s="319">
        <f t="shared" si="1070"/>
        <v>0</v>
      </c>
      <c r="AA1045" s="319">
        <f t="shared" si="1070"/>
        <v>0</v>
      </c>
      <c r="AB1045" s="320">
        <f t="shared" si="1057"/>
        <v>-50000</v>
      </c>
      <c r="AC1045" s="309">
        <f t="shared" si="1058"/>
        <v>0</v>
      </c>
      <c r="AD1045" s="319">
        <f t="shared" si="1071"/>
        <v>0</v>
      </c>
      <c r="AE1045" s="326">
        <f t="shared" si="1065"/>
        <v>0</v>
      </c>
      <c r="AF1045" s="320">
        <f t="shared" si="1066"/>
        <v>-50000</v>
      </c>
      <c r="AG1045" s="173">
        <f t="shared" si="1046"/>
        <v>-50000</v>
      </c>
      <c r="AH1045" s="309">
        <f t="shared" si="1059"/>
        <v>0</v>
      </c>
      <c r="AI1045" s="318">
        <f t="shared" si="1067"/>
        <v>0</v>
      </c>
      <c r="AJ1045" s="319">
        <f t="shared" si="1067"/>
        <v>0</v>
      </c>
      <c r="AK1045" s="319">
        <f t="shared" si="1067"/>
        <v>0</v>
      </c>
      <c r="AL1045" s="320">
        <f t="shared" si="1060"/>
        <v>-72916.666666666672</v>
      </c>
      <c r="AM1045" s="309">
        <f t="shared" si="1061"/>
        <v>0</v>
      </c>
      <c r="AN1045" s="319">
        <f t="shared" si="1068"/>
        <v>0</v>
      </c>
      <c r="AO1045" s="319">
        <f t="shared" si="1069"/>
        <v>0</v>
      </c>
      <c r="AP1045" s="319">
        <f t="shared" si="1064"/>
        <v>-72916.666666666672</v>
      </c>
      <c r="AQ1045" s="173">
        <f t="shared" ref="AQ1045" si="1072">SUM(AN1045:AP1045)</f>
        <v>-72916.666666666672</v>
      </c>
      <c r="AR1045" s="309">
        <f t="shared" si="1062"/>
        <v>0</v>
      </c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 s="7"/>
      <c r="BH1045" s="7"/>
      <c r="BI1045" s="7"/>
      <c r="BJ1045" s="7"/>
      <c r="BK1045" s="7"/>
      <c r="BL1045" s="7"/>
      <c r="BN1045" s="74"/>
    </row>
    <row r="1046" spans="1:66" s="16" customFormat="1" ht="12" customHeight="1" x14ac:dyDescent="0.25">
      <c r="A1046" s="122">
        <v>25300611</v>
      </c>
      <c r="B1046" s="87" t="str">
        <f t="shared" si="1063"/>
        <v>25300611</v>
      </c>
      <c r="C1046" s="74" t="s">
        <v>380</v>
      </c>
      <c r="D1046" s="89" t="s">
        <v>158</v>
      </c>
      <c r="E1046" s="89"/>
      <c r="F1046" s="74"/>
      <c r="G1046" s="89"/>
      <c r="H1046" s="75">
        <v>-55971160.799999997</v>
      </c>
      <c r="I1046" s="75">
        <v>-55971160.799999997</v>
      </c>
      <c r="J1046" s="75">
        <v>-55971160.799999997</v>
      </c>
      <c r="K1046" s="75">
        <v>-56689399.579999998</v>
      </c>
      <c r="L1046" s="75">
        <v>-56689399.579999998</v>
      </c>
      <c r="M1046" s="75">
        <v>-56689399.579999998</v>
      </c>
      <c r="N1046" s="75">
        <v>-54353638.109999999</v>
      </c>
      <c r="O1046" s="75">
        <v>-54353638.109999999</v>
      </c>
      <c r="P1046" s="75">
        <v>-54353638.109999999</v>
      </c>
      <c r="Q1046" s="75">
        <v>-53908908.409999996</v>
      </c>
      <c r="R1046" s="75">
        <v>-53908908.409999996</v>
      </c>
      <c r="S1046" s="75">
        <v>-53908908.409999996</v>
      </c>
      <c r="T1046" s="75">
        <v>-53761594.93</v>
      </c>
      <c r="U1046" s="75"/>
      <c r="V1046" s="75">
        <f t="shared" si="1051"/>
        <v>-55138711.480416663</v>
      </c>
      <c r="W1046" s="81"/>
      <c r="X1046" s="80"/>
      <c r="Y1046" s="92">
        <f t="shared" si="1070"/>
        <v>0</v>
      </c>
      <c r="Z1046" s="319">
        <f t="shared" si="1070"/>
        <v>0</v>
      </c>
      <c r="AA1046" s="319">
        <f t="shared" si="1070"/>
        <v>0</v>
      </c>
      <c r="AB1046" s="320">
        <f t="shared" si="1057"/>
        <v>-53761594.93</v>
      </c>
      <c r="AC1046" s="309">
        <f t="shared" si="1058"/>
        <v>0</v>
      </c>
      <c r="AD1046" s="319">
        <f t="shared" si="1071"/>
        <v>0</v>
      </c>
      <c r="AE1046" s="326">
        <f t="shared" si="1065"/>
        <v>0</v>
      </c>
      <c r="AF1046" s="320">
        <f t="shared" si="1066"/>
        <v>-53761594.93</v>
      </c>
      <c r="AG1046" s="173">
        <f t="shared" si="1046"/>
        <v>-53761594.93</v>
      </c>
      <c r="AH1046" s="309">
        <f t="shared" si="1059"/>
        <v>0</v>
      </c>
      <c r="AI1046" s="318">
        <f t="shared" ref="AI1046:AK1062" si="1073">IF($D1046=AI$5,$V1046,0)</f>
        <v>0</v>
      </c>
      <c r="AJ1046" s="319">
        <f t="shared" si="1073"/>
        <v>0</v>
      </c>
      <c r="AK1046" s="319">
        <f t="shared" si="1073"/>
        <v>0</v>
      </c>
      <c r="AL1046" s="320">
        <f t="shared" si="1060"/>
        <v>-55138711.480416663</v>
      </c>
      <c r="AM1046" s="309">
        <f t="shared" si="1061"/>
        <v>0</v>
      </c>
      <c r="AN1046" s="319">
        <f t="shared" si="1068"/>
        <v>0</v>
      </c>
      <c r="AO1046" s="319">
        <f t="shared" si="1069"/>
        <v>0</v>
      </c>
      <c r="AP1046" s="319">
        <f t="shared" si="1064"/>
        <v>-55138711.480416663</v>
      </c>
      <c r="AQ1046" s="173">
        <f t="shared" si="1056"/>
        <v>-55138711.480416663</v>
      </c>
      <c r="AR1046" s="309">
        <f t="shared" si="1062"/>
        <v>0</v>
      </c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 s="7"/>
      <c r="BH1046" s="7"/>
      <c r="BI1046" s="7"/>
      <c r="BJ1046" s="7"/>
      <c r="BK1046" s="7"/>
      <c r="BL1046" s="7"/>
      <c r="BN1046" s="74"/>
    </row>
    <row r="1047" spans="1:66" s="16" customFormat="1" ht="12" customHeight="1" x14ac:dyDescent="0.25">
      <c r="A1047" s="122">
        <v>25300621</v>
      </c>
      <c r="B1047" s="87" t="str">
        <f t="shared" si="1063"/>
        <v>25300621</v>
      </c>
      <c r="C1047" s="74" t="s">
        <v>384</v>
      </c>
      <c r="D1047" s="89" t="s">
        <v>158</v>
      </c>
      <c r="E1047" s="89"/>
      <c r="F1047" s="74"/>
      <c r="G1047" s="89"/>
      <c r="H1047" s="75">
        <v>-4219627.68</v>
      </c>
      <c r="I1047" s="75">
        <v>-4145900.72</v>
      </c>
      <c r="J1047" s="75">
        <v>-4072173.76</v>
      </c>
      <c r="K1047" s="75">
        <v>-3998446.8</v>
      </c>
      <c r="L1047" s="75">
        <v>-3924719.84</v>
      </c>
      <c r="M1047" s="75">
        <v>-3850992.88</v>
      </c>
      <c r="N1047" s="75">
        <v>-3777265.92</v>
      </c>
      <c r="O1047" s="75">
        <v>-3703538.96</v>
      </c>
      <c r="P1047" s="75">
        <v>-3629812</v>
      </c>
      <c r="Q1047" s="75">
        <v>-3556085.04</v>
      </c>
      <c r="R1047" s="75">
        <v>-3482358.08</v>
      </c>
      <c r="S1047" s="75">
        <v>-3408631.12</v>
      </c>
      <c r="T1047" s="75">
        <v>-3334904.16</v>
      </c>
      <c r="U1047" s="75"/>
      <c r="V1047" s="75">
        <f t="shared" si="1051"/>
        <v>-3777265.92</v>
      </c>
      <c r="W1047" s="81"/>
      <c r="X1047" s="81"/>
      <c r="Y1047" s="92">
        <f t="shared" si="1070"/>
        <v>0</v>
      </c>
      <c r="Z1047" s="319">
        <f t="shared" si="1070"/>
        <v>0</v>
      </c>
      <c r="AA1047" s="319">
        <f t="shared" si="1070"/>
        <v>0</v>
      </c>
      <c r="AB1047" s="320">
        <f t="shared" si="1057"/>
        <v>-3334904.16</v>
      </c>
      <c r="AC1047" s="309">
        <f t="shared" si="1058"/>
        <v>0</v>
      </c>
      <c r="AD1047" s="319">
        <f t="shared" si="1071"/>
        <v>0</v>
      </c>
      <c r="AE1047" s="326">
        <f t="shared" si="1065"/>
        <v>0</v>
      </c>
      <c r="AF1047" s="320">
        <f t="shared" si="1066"/>
        <v>-3334904.16</v>
      </c>
      <c r="AG1047" s="173">
        <f t="shared" si="1046"/>
        <v>-3334904.16</v>
      </c>
      <c r="AH1047" s="309">
        <f t="shared" si="1059"/>
        <v>0</v>
      </c>
      <c r="AI1047" s="318">
        <f t="shared" si="1073"/>
        <v>0</v>
      </c>
      <c r="AJ1047" s="319">
        <f t="shared" si="1073"/>
        <v>0</v>
      </c>
      <c r="AK1047" s="319">
        <f t="shared" si="1073"/>
        <v>0</v>
      </c>
      <c r="AL1047" s="320">
        <f t="shared" si="1060"/>
        <v>-3777265.92</v>
      </c>
      <c r="AM1047" s="309">
        <f t="shared" si="1061"/>
        <v>0</v>
      </c>
      <c r="AN1047" s="319">
        <f t="shared" si="1068"/>
        <v>0</v>
      </c>
      <c r="AO1047" s="319">
        <f t="shared" si="1069"/>
        <v>0</v>
      </c>
      <c r="AP1047" s="319">
        <f t="shared" si="1064"/>
        <v>-3777265.92</v>
      </c>
      <c r="AQ1047" s="173">
        <f t="shared" si="1056"/>
        <v>-3777265.92</v>
      </c>
      <c r="AR1047" s="309">
        <f t="shared" si="1062"/>
        <v>0</v>
      </c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 s="7"/>
      <c r="BH1047" s="7"/>
      <c r="BI1047" s="7"/>
      <c r="BJ1047" s="7"/>
      <c r="BK1047" s="7"/>
      <c r="BL1047" s="7"/>
      <c r="BN1047" s="74"/>
    </row>
    <row r="1048" spans="1:66" s="16" customFormat="1" ht="12" customHeight="1" x14ac:dyDescent="0.25">
      <c r="A1048" s="183">
        <v>25300712</v>
      </c>
      <c r="B1048" s="184" t="str">
        <f t="shared" si="1063"/>
        <v>25300712</v>
      </c>
      <c r="C1048" s="178" t="s">
        <v>1139</v>
      </c>
      <c r="D1048" s="179" t="s">
        <v>158</v>
      </c>
      <c r="E1048" s="179"/>
      <c r="F1048" s="235">
        <v>43541</v>
      </c>
      <c r="G1048" s="179"/>
      <c r="H1048" s="181">
        <v>-471657</v>
      </c>
      <c r="I1048" s="181">
        <v>-496808</v>
      </c>
      <c r="J1048" s="181">
        <v>-521458</v>
      </c>
      <c r="K1048" s="181">
        <v>-545607</v>
      </c>
      <c r="L1048" s="181">
        <v>-643007</v>
      </c>
      <c r="M1048" s="181">
        <v>-738931</v>
      </c>
      <c r="N1048" s="181">
        <v>-833379</v>
      </c>
      <c r="O1048" s="181">
        <v>-926351</v>
      </c>
      <c r="P1048" s="181">
        <v>-1017847</v>
      </c>
      <c r="Q1048" s="181">
        <v>-1107867</v>
      </c>
      <c r="R1048" s="181">
        <v>-1196411</v>
      </c>
      <c r="S1048" s="181">
        <v>-1283480</v>
      </c>
      <c r="T1048" s="181">
        <v>-1369073</v>
      </c>
      <c r="U1048" s="181"/>
      <c r="V1048" s="181">
        <f t="shared" si="1051"/>
        <v>-852625.91666666663</v>
      </c>
      <c r="W1048" s="204"/>
      <c r="X1048" s="204"/>
      <c r="Y1048" s="409">
        <f t="shared" ref="Y1048:AA1068" si="1074">IF($D1048=Y$5,$T1048,0)</f>
        <v>0</v>
      </c>
      <c r="Z1048" s="410">
        <f t="shared" si="1074"/>
        <v>0</v>
      </c>
      <c r="AA1048" s="410">
        <f t="shared" si="1074"/>
        <v>0</v>
      </c>
      <c r="AB1048" s="411">
        <f t="shared" si="1057"/>
        <v>-1369073</v>
      </c>
      <c r="AC1048" s="412">
        <f t="shared" si="1058"/>
        <v>0</v>
      </c>
      <c r="AD1048" s="410">
        <f t="shared" si="1071"/>
        <v>0</v>
      </c>
      <c r="AE1048" s="413">
        <f t="shared" si="1065"/>
        <v>0</v>
      </c>
      <c r="AF1048" s="411">
        <f t="shared" si="1066"/>
        <v>-1369073</v>
      </c>
      <c r="AG1048" s="414">
        <f t="shared" ref="AG1048:AG1101" si="1075">SUM(AD1048:AF1048)</f>
        <v>-1369073</v>
      </c>
      <c r="AH1048" s="412">
        <f t="shared" si="1059"/>
        <v>0</v>
      </c>
      <c r="AI1048" s="415">
        <f t="shared" si="1073"/>
        <v>0</v>
      </c>
      <c r="AJ1048" s="410">
        <f t="shared" si="1073"/>
        <v>0</v>
      </c>
      <c r="AK1048" s="410">
        <f t="shared" si="1073"/>
        <v>0</v>
      </c>
      <c r="AL1048" s="411">
        <f t="shared" si="1060"/>
        <v>-852625.91666666663</v>
      </c>
      <c r="AM1048" s="412">
        <f t="shared" si="1061"/>
        <v>0</v>
      </c>
      <c r="AN1048" s="410">
        <f t="shared" si="1068"/>
        <v>0</v>
      </c>
      <c r="AO1048" s="410">
        <f t="shared" si="1069"/>
        <v>0</v>
      </c>
      <c r="AP1048" s="410">
        <f t="shared" si="1064"/>
        <v>-852625.91666666663</v>
      </c>
      <c r="AQ1048" s="414">
        <f t="shared" ref="AQ1048" si="1076">SUM(AN1048:AP1048)</f>
        <v>-852625.91666666663</v>
      </c>
      <c r="AR1048" s="412">
        <f t="shared" si="1062"/>
        <v>0</v>
      </c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 s="7"/>
      <c r="BH1048" s="7"/>
      <c r="BI1048" s="7"/>
      <c r="BJ1048" s="7"/>
      <c r="BK1048" s="7"/>
      <c r="BL1048" s="7"/>
      <c r="BN1048" s="74"/>
    </row>
    <row r="1049" spans="1:66" s="16" customFormat="1" ht="12" customHeight="1" x14ac:dyDescent="0.25">
      <c r="A1049" s="129">
        <v>25300741</v>
      </c>
      <c r="B1049" s="89" t="str">
        <f t="shared" si="1063"/>
        <v>25300741</v>
      </c>
      <c r="C1049" s="74" t="s">
        <v>840</v>
      </c>
      <c r="D1049" s="89" t="s">
        <v>158</v>
      </c>
      <c r="E1049" s="89"/>
      <c r="F1049" s="74"/>
      <c r="G1049" s="89"/>
      <c r="H1049" s="75">
        <v>-2146520.5299999998</v>
      </c>
      <c r="I1049" s="75">
        <v>0</v>
      </c>
      <c r="J1049" s="75">
        <v>0</v>
      </c>
      <c r="K1049" s="75">
        <v>-4149121.45</v>
      </c>
      <c r="L1049" s="75">
        <v>-7537252.29</v>
      </c>
      <c r="M1049" s="75">
        <v>-5709593.2300000004</v>
      </c>
      <c r="N1049" s="75">
        <v>-8002692.6200000001</v>
      </c>
      <c r="O1049" s="75">
        <v>0</v>
      </c>
      <c r="P1049" s="75">
        <v>-694518.73</v>
      </c>
      <c r="Q1049" s="75">
        <v>-864091.69</v>
      </c>
      <c r="R1049" s="75">
        <v>-1355792.28</v>
      </c>
      <c r="S1049" s="75">
        <v>-1429586.63</v>
      </c>
      <c r="T1049" s="75">
        <v>-803298.77</v>
      </c>
      <c r="U1049" s="75"/>
      <c r="V1049" s="75">
        <f t="shared" si="1051"/>
        <v>-2601463.2141666668</v>
      </c>
      <c r="W1049" s="81"/>
      <c r="X1049" s="81"/>
      <c r="Y1049" s="92">
        <f t="shared" si="1074"/>
        <v>0</v>
      </c>
      <c r="Z1049" s="319">
        <f t="shared" si="1074"/>
        <v>0</v>
      </c>
      <c r="AA1049" s="319">
        <f t="shared" si="1074"/>
        <v>0</v>
      </c>
      <c r="AB1049" s="320">
        <f t="shared" si="1057"/>
        <v>-803298.77</v>
      </c>
      <c r="AC1049" s="309">
        <f t="shared" si="1058"/>
        <v>0</v>
      </c>
      <c r="AD1049" s="319">
        <f t="shared" si="1071"/>
        <v>0</v>
      </c>
      <c r="AE1049" s="326">
        <f t="shared" si="1065"/>
        <v>0</v>
      </c>
      <c r="AF1049" s="320">
        <f t="shared" si="1066"/>
        <v>-803298.77</v>
      </c>
      <c r="AG1049" s="173">
        <f t="shared" si="1075"/>
        <v>-803298.77</v>
      </c>
      <c r="AH1049" s="309">
        <f t="shared" si="1059"/>
        <v>0</v>
      </c>
      <c r="AI1049" s="318">
        <f t="shared" si="1073"/>
        <v>0</v>
      </c>
      <c r="AJ1049" s="319">
        <f t="shared" si="1073"/>
        <v>0</v>
      </c>
      <c r="AK1049" s="319">
        <f t="shared" si="1073"/>
        <v>0</v>
      </c>
      <c r="AL1049" s="320">
        <f t="shared" si="1060"/>
        <v>-2601463.2141666668</v>
      </c>
      <c r="AM1049" s="309">
        <f t="shared" si="1061"/>
        <v>0</v>
      </c>
      <c r="AN1049" s="319">
        <f t="shared" si="1068"/>
        <v>0</v>
      </c>
      <c r="AO1049" s="319">
        <f t="shared" si="1069"/>
        <v>0</v>
      </c>
      <c r="AP1049" s="319">
        <f t="shared" si="1064"/>
        <v>-2601463.2141666668</v>
      </c>
      <c r="AQ1049" s="173">
        <f t="shared" si="1056"/>
        <v>-2601463.2141666668</v>
      </c>
      <c r="AR1049" s="309">
        <f t="shared" si="1062"/>
        <v>0</v>
      </c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 s="7"/>
      <c r="BH1049" s="7"/>
      <c r="BI1049" s="7"/>
      <c r="BJ1049" s="7"/>
      <c r="BK1049" s="7"/>
      <c r="BL1049" s="7"/>
      <c r="BN1049" s="74"/>
    </row>
    <row r="1050" spans="1:66" s="16" customFormat="1" ht="12" customHeight="1" x14ac:dyDescent="0.25">
      <c r="A1050" s="122">
        <v>25300761</v>
      </c>
      <c r="B1050" s="87" t="str">
        <f t="shared" si="1063"/>
        <v>25300761</v>
      </c>
      <c r="C1050" s="74" t="s">
        <v>89</v>
      </c>
      <c r="D1050" s="89" t="s">
        <v>1277</v>
      </c>
      <c r="E1050" s="89"/>
      <c r="F1050" s="74"/>
      <c r="G1050" s="89"/>
      <c r="H1050" s="75">
        <v>-61741.97</v>
      </c>
      <c r="I1050" s="75">
        <v>-59495.53</v>
      </c>
      <c r="J1050" s="75">
        <v>-57249.09</v>
      </c>
      <c r="K1050" s="75">
        <v>-55002.65</v>
      </c>
      <c r="L1050" s="75">
        <v>-52756.21</v>
      </c>
      <c r="M1050" s="75">
        <v>-50509.77</v>
      </c>
      <c r="N1050" s="75">
        <v>-48263.33</v>
      </c>
      <c r="O1050" s="75">
        <v>-46016.89</v>
      </c>
      <c r="P1050" s="75">
        <v>-43770.45</v>
      </c>
      <c r="Q1050" s="75">
        <v>-41524.01</v>
      </c>
      <c r="R1050" s="75">
        <v>-39277.57</v>
      </c>
      <c r="S1050" s="75">
        <v>-37031.129999999997</v>
      </c>
      <c r="T1050" s="75">
        <v>-34784.69</v>
      </c>
      <c r="U1050" s="75"/>
      <c r="V1050" s="75">
        <f t="shared" ref="V1050:V1102" si="1077">(H1050+T1050+SUM(I1050:S1050)*2)/24</f>
        <v>-48263.329999999994</v>
      </c>
      <c r="W1050" s="81"/>
      <c r="X1050" s="81"/>
      <c r="Y1050" s="92">
        <f t="shared" si="1074"/>
        <v>0</v>
      </c>
      <c r="Z1050" s="319">
        <f t="shared" si="1074"/>
        <v>-34784.69</v>
      </c>
      <c r="AA1050" s="319">
        <f t="shared" si="1074"/>
        <v>0</v>
      </c>
      <c r="AB1050" s="320">
        <f t="shared" si="1057"/>
        <v>0</v>
      </c>
      <c r="AC1050" s="309">
        <f t="shared" si="1058"/>
        <v>0</v>
      </c>
      <c r="AD1050" s="319">
        <f t="shared" si="1071"/>
        <v>0</v>
      </c>
      <c r="AE1050" s="326">
        <f t="shared" si="1065"/>
        <v>0</v>
      </c>
      <c r="AF1050" s="320">
        <f t="shared" si="1066"/>
        <v>0</v>
      </c>
      <c r="AG1050" s="173">
        <f t="shared" si="1075"/>
        <v>0</v>
      </c>
      <c r="AH1050" s="309">
        <f t="shared" si="1059"/>
        <v>0</v>
      </c>
      <c r="AI1050" s="318">
        <f t="shared" si="1073"/>
        <v>0</v>
      </c>
      <c r="AJ1050" s="319">
        <f t="shared" si="1073"/>
        <v>-48263.329999999994</v>
      </c>
      <c r="AK1050" s="319">
        <f t="shared" si="1073"/>
        <v>0</v>
      </c>
      <c r="AL1050" s="320">
        <f t="shared" si="1060"/>
        <v>0</v>
      </c>
      <c r="AM1050" s="309">
        <f t="shared" si="1061"/>
        <v>0</v>
      </c>
      <c r="AN1050" s="319">
        <f t="shared" si="1068"/>
        <v>0</v>
      </c>
      <c r="AO1050" s="319">
        <f t="shared" si="1069"/>
        <v>0</v>
      </c>
      <c r="AP1050" s="319">
        <f t="shared" si="1064"/>
        <v>0</v>
      </c>
      <c r="AQ1050" s="173">
        <f t="shared" si="1056"/>
        <v>0</v>
      </c>
      <c r="AR1050" s="309">
        <f t="shared" si="1062"/>
        <v>0</v>
      </c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 s="7"/>
      <c r="BH1050" s="7"/>
      <c r="BI1050" s="7"/>
      <c r="BJ1050" s="7"/>
      <c r="BK1050" s="7"/>
      <c r="BL1050" s="7"/>
      <c r="BN1050" s="74"/>
    </row>
    <row r="1051" spans="1:66" s="16" customFormat="1" ht="12" customHeight="1" x14ac:dyDescent="0.25">
      <c r="A1051" s="122">
        <v>25300771</v>
      </c>
      <c r="B1051" s="87" t="str">
        <f t="shared" si="1063"/>
        <v>25300771</v>
      </c>
      <c r="C1051" s="74" t="s">
        <v>61</v>
      </c>
      <c r="D1051" s="89" t="s">
        <v>1277</v>
      </c>
      <c r="E1051" s="89"/>
      <c r="F1051" s="74"/>
      <c r="G1051" s="89"/>
      <c r="H1051" s="75">
        <v>-6592272.7400000002</v>
      </c>
      <c r="I1051" s="75">
        <v>-6687572.0199999996</v>
      </c>
      <c r="J1051" s="75">
        <v>-6508982.9500000002</v>
      </c>
      <c r="K1051" s="75">
        <v>-6570999.3499999996</v>
      </c>
      <c r="L1051" s="75">
        <v>-6913350.1500000004</v>
      </c>
      <c r="M1051" s="75">
        <v>-7242040.1600000001</v>
      </c>
      <c r="N1051" s="75">
        <v>-6691829.7400000002</v>
      </c>
      <c r="O1051" s="75">
        <v>-7297706.2000000002</v>
      </c>
      <c r="P1051" s="75">
        <v>-7502699.8899999997</v>
      </c>
      <c r="Q1051" s="75">
        <v>-7527090.2300000004</v>
      </c>
      <c r="R1051" s="75">
        <v>-7942416.2000000002</v>
      </c>
      <c r="S1051" s="75">
        <v>-7847912.4400000004</v>
      </c>
      <c r="T1051" s="75">
        <v>-6858074.6299999999</v>
      </c>
      <c r="U1051" s="75"/>
      <c r="V1051" s="75">
        <f t="shared" si="1077"/>
        <v>-7121481.0845833337</v>
      </c>
      <c r="W1051" s="81"/>
      <c r="X1051" s="81"/>
      <c r="Y1051" s="92">
        <f t="shared" si="1074"/>
        <v>0</v>
      </c>
      <c r="Z1051" s="319">
        <f t="shared" si="1074"/>
        <v>-6858074.6299999999</v>
      </c>
      <c r="AA1051" s="319">
        <f t="shared" si="1074"/>
        <v>0</v>
      </c>
      <c r="AB1051" s="320">
        <f t="shared" si="1057"/>
        <v>0</v>
      </c>
      <c r="AC1051" s="309">
        <f t="shared" si="1058"/>
        <v>0</v>
      </c>
      <c r="AD1051" s="319">
        <f t="shared" si="1071"/>
        <v>0</v>
      </c>
      <c r="AE1051" s="326">
        <f t="shared" si="1065"/>
        <v>0</v>
      </c>
      <c r="AF1051" s="320">
        <f t="shared" si="1066"/>
        <v>0</v>
      </c>
      <c r="AG1051" s="173">
        <f t="shared" si="1075"/>
        <v>0</v>
      </c>
      <c r="AH1051" s="309">
        <f t="shared" si="1059"/>
        <v>0</v>
      </c>
      <c r="AI1051" s="318">
        <f t="shared" si="1073"/>
        <v>0</v>
      </c>
      <c r="AJ1051" s="319">
        <f t="shared" si="1073"/>
        <v>-7121481.0845833337</v>
      </c>
      <c r="AK1051" s="319">
        <f t="shared" si="1073"/>
        <v>0</v>
      </c>
      <c r="AL1051" s="320">
        <f t="shared" si="1060"/>
        <v>0</v>
      </c>
      <c r="AM1051" s="309">
        <f t="shared" si="1061"/>
        <v>0</v>
      </c>
      <c r="AN1051" s="319">
        <f t="shared" si="1068"/>
        <v>0</v>
      </c>
      <c r="AO1051" s="319">
        <f t="shared" si="1069"/>
        <v>0</v>
      </c>
      <c r="AP1051" s="319">
        <f t="shared" si="1064"/>
        <v>0</v>
      </c>
      <c r="AQ1051" s="173">
        <f t="shared" si="1056"/>
        <v>0</v>
      </c>
      <c r="AR1051" s="309">
        <f t="shared" si="1062"/>
        <v>0</v>
      </c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 s="7"/>
      <c r="BH1051" s="7"/>
      <c r="BI1051" s="7"/>
      <c r="BJ1051" s="7"/>
      <c r="BK1051" s="7"/>
      <c r="BL1051" s="7"/>
      <c r="BN1051" s="74"/>
    </row>
    <row r="1052" spans="1:66" s="16" customFormat="1" ht="12" customHeight="1" x14ac:dyDescent="0.25">
      <c r="A1052" s="122">
        <v>25300772</v>
      </c>
      <c r="B1052" s="87" t="str">
        <f t="shared" si="1063"/>
        <v>25300772</v>
      </c>
      <c r="C1052" s="74" t="s">
        <v>580</v>
      </c>
      <c r="D1052" s="89" t="s">
        <v>1277</v>
      </c>
      <c r="E1052" s="89"/>
      <c r="F1052" s="74"/>
      <c r="G1052" s="89"/>
      <c r="H1052" s="75">
        <v>-290838.21999999997</v>
      </c>
      <c r="I1052" s="75">
        <v>-334315.40000000002</v>
      </c>
      <c r="J1052" s="75">
        <v>-381376</v>
      </c>
      <c r="K1052" s="75">
        <v>-432448</v>
      </c>
      <c r="L1052" s="75">
        <v>-486523.85</v>
      </c>
      <c r="M1052" s="75">
        <v>-543391.41</v>
      </c>
      <c r="N1052" s="75">
        <v>-601987.66</v>
      </c>
      <c r="O1052" s="75">
        <v>-658364.43999999994</v>
      </c>
      <c r="P1052" s="75">
        <v>-721260.93</v>
      </c>
      <c r="Q1052" s="75">
        <v>-786192.55</v>
      </c>
      <c r="R1052" s="75">
        <v>-289614.5</v>
      </c>
      <c r="S1052" s="75">
        <v>-357627.81</v>
      </c>
      <c r="T1052" s="75">
        <v>-367538.73</v>
      </c>
      <c r="U1052" s="75"/>
      <c r="V1052" s="75">
        <f t="shared" si="1077"/>
        <v>-493524.25208333327</v>
      </c>
      <c r="W1052" s="81"/>
      <c r="X1052" s="81"/>
      <c r="Y1052" s="92">
        <f t="shared" si="1074"/>
        <v>0</v>
      </c>
      <c r="Z1052" s="319">
        <f t="shared" si="1074"/>
        <v>-367538.73</v>
      </c>
      <c r="AA1052" s="319">
        <f t="shared" si="1074"/>
        <v>0</v>
      </c>
      <c r="AB1052" s="320">
        <f t="shared" si="1057"/>
        <v>0</v>
      </c>
      <c r="AC1052" s="309">
        <f t="shared" si="1058"/>
        <v>0</v>
      </c>
      <c r="AD1052" s="319">
        <f t="shared" si="1071"/>
        <v>0</v>
      </c>
      <c r="AE1052" s="326">
        <f t="shared" si="1065"/>
        <v>0</v>
      </c>
      <c r="AF1052" s="320">
        <f t="shared" si="1066"/>
        <v>0</v>
      </c>
      <c r="AG1052" s="173">
        <f t="shared" si="1075"/>
        <v>0</v>
      </c>
      <c r="AH1052" s="309">
        <f t="shared" si="1059"/>
        <v>0</v>
      </c>
      <c r="AI1052" s="318">
        <f t="shared" si="1073"/>
        <v>0</v>
      </c>
      <c r="AJ1052" s="319">
        <f t="shared" si="1073"/>
        <v>-493524.25208333327</v>
      </c>
      <c r="AK1052" s="319">
        <f t="shared" si="1073"/>
        <v>0</v>
      </c>
      <c r="AL1052" s="320">
        <f t="shared" si="1060"/>
        <v>0</v>
      </c>
      <c r="AM1052" s="309">
        <f t="shared" si="1061"/>
        <v>0</v>
      </c>
      <c r="AN1052" s="319">
        <f t="shared" si="1068"/>
        <v>0</v>
      </c>
      <c r="AO1052" s="319">
        <f t="shared" si="1069"/>
        <v>0</v>
      </c>
      <c r="AP1052" s="319">
        <f t="shared" si="1064"/>
        <v>0</v>
      </c>
      <c r="AQ1052" s="173">
        <f t="shared" si="1056"/>
        <v>0</v>
      </c>
      <c r="AR1052" s="309">
        <f t="shared" si="1062"/>
        <v>0</v>
      </c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 s="7"/>
      <c r="BH1052" s="7"/>
      <c r="BI1052" s="7"/>
      <c r="BJ1052" s="7"/>
      <c r="BK1052" s="7"/>
      <c r="BL1052" s="7"/>
      <c r="BN1052" s="74"/>
    </row>
    <row r="1053" spans="1:66" s="16" customFormat="1" ht="12" customHeight="1" x14ac:dyDescent="0.25">
      <c r="A1053" s="189">
        <v>25301132</v>
      </c>
      <c r="B1053" s="184" t="str">
        <f t="shared" si="1063"/>
        <v>25301132</v>
      </c>
      <c r="C1053" s="178" t="s">
        <v>1354</v>
      </c>
      <c r="D1053" s="179" t="s">
        <v>158</v>
      </c>
      <c r="E1053" s="179"/>
      <c r="F1053" s="185">
        <v>44105</v>
      </c>
      <c r="G1053" s="179"/>
      <c r="H1053" s="181"/>
      <c r="I1053" s="181"/>
      <c r="J1053" s="181"/>
      <c r="K1053" s="181"/>
      <c r="L1053" s="181">
        <v>-13704.42</v>
      </c>
      <c r="M1053" s="181">
        <v>-27408.84</v>
      </c>
      <c r="N1053" s="181">
        <v>-41113.26</v>
      </c>
      <c r="O1053" s="181">
        <v>-54817.68</v>
      </c>
      <c r="P1053" s="181">
        <v>-68522.100000000006</v>
      </c>
      <c r="Q1053" s="181">
        <v>-82226.52</v>
      </c>
      <c r="R1053" s="181">
        <v>-95930.94</v>
      </c>
      <c r="S1053" s="181">
        <v>-109635.36</v>
      </c>
      <c r="T1053" s="181">
        <v>-123339.78</v>
      </c>
      <c r="U1053" s="181"/>
      <c r="V1053" s="181">
        <f t="shared" ref="V1053:V1054" si="1078">(H1053+T1053+SUM(I1053:S1053)*2)/24</f>
        <v>-46252.417500000003</v>
      </c>
      <c r="W1053" s="204"/>
      <c r="X1053" s="226"/>
      <c r="Y1053" s="409">
        <f t="shared" si="1074"/>
        <v>0</v>
      </c>
      <c r="Z1053" s="410">
        <f t="shared" si="1074"/>
        <v>0</v>
      </c>
      <c r="AA1053" s="410">
        <f t="shared" si="1074"/>
        <v>0</v>
      </c>
      <c r="AB1053" s="411">
        <f t="shared" ref="AB1053:AB1054" si="1079">T1053-SUM(Y1053:AA1053)</f>
        <v>-123339.78</v>
      </c>
      <c r="AC1053" s="412">
        <f t="shared" ref="AC1053:AC1054" si="1080">T1053-SUM(Y1053:AA1053)-AB1053</f>
        <v>0</v>
      </c>
      <c r="AD1053" s="410">
        <f t="shared" si="1071"/>
        <v>0</v>
      </c>
      <c r="AE1053" s="413">
        <f t="shared" si="1065"/>
        <v>0</v>
      </c>
      <c r="AF1053" s="411">
        <f t="shared" si="1066"/>
        <v>-123339.78</v>
      </c>
      <c r="AG1053" s="414">
        <f t="shared" ref="AG1053:AG1054" si="1081">SUM(AD1053:AF1053)</f>
        <v>-123339.78</v>
      </c>
      <c r="AH1053" s="412">
        <f t="shared" ref="AH1053:AH1054" si="1082">AG1053-AB1053</f>
        <v>0</v>
      </c>
      <c r="AI1053" s="415">
        <f t="shared" si="1073"/>
        <v>0</v>
      </c>
      <c r="AJ1053" s="410">
        <f t="shared" si="1073"/>
        <v>0</v>
      </c>
      <c r="AK1053" s="410">
        <f t="shared" si="1073"/>
        <v>0</v>
      </c>
      <c r="AL1053" s="411">
        <f t="shared" ref="AL1053:AL1054" si="1083">V1053-SUM(AI1053:AK1053)</f>
        <v>-46252.417500000003</v>
      </c>
      <c r="AM1053" s="412">
        <f t="shared" ref="AM1053:AM1054" si="1084">V1053-SUM(AI1053:AK1053)-AL1053</f>
        <v>0</v>
      </c>
      <c r="AN1053" s="410">
        <f t="shared" si="1068"/>
        <v>0</v>
      </c>
      <c r="AO1053" s="410">
        <f t="shared" si="1069"/>
        <v>0</v>
      </c>
      <c r="AP1053" s="410">
        <f t="shared" si="1064"/>
        <v>-46252.417500000003</v>
      </c>
      <c r="AQ1053" s="414">
        <f t="shared" ref="AQ1053:AQ1054" si="1085">SUM(AN1053:AP1053)</f>
        <v>-46252.417500000003</v>
      </c>
      <c r="AR1053" s="412">
        <f t="shared" ref="AR1053:AR1054" si="1086">AQ1053-AL1053</f>
        <v>0</v>
      </c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 s="7"/>
      <c r="BH1053" s="7"/>
      <c r="BI1053" s="7"/>
      <c r="BJ1053" s="7"/>
      <c r="BK1053" s="7"/>
      <c r="BL1053" s="7"/>
      <c r="BN1053" s="74"/>
    </row>
    <row r="1054" spans="1:66" s="16" customFormat="1" ht="12" customHeight="1" x14ac:dyDescent="0.25">
      <c r="A1054" s="189">
        <v>25301142</v>
      </c>
      <c r="B1054" s="184" t="str">
        <f t="shared" si="1063"/>
        <v>25301142</v>
      </c>
      <c r="C1054" s="178" t="s">
        <v>1355</v>
      </c>
      <c r="D1054" s="179" t="s">
        <v>158</v>
      </c>
      <c r="E1054" s="179"/>
      <c r="F1054" s="185">
        <v>44105</v>
      </c>
      <c r="G1054" s="179"/>
      <c r="H1054" s="181"/>
      <c r="I1054" s="181"/>
      <c r="J1054" s="181"/>
      <c r="K1054" s="181"/>
      <c r="L1054" s="181">
        <v>-11382.28</v>
      </c>
      <c r="M1054" s="181">
        <v>-22439.35</v>
      </c>
      <c r="N1054" s="181">
        <v>-33171.21</v>
      </c>
      <c r="O1054" s="181">
        <v>-43577.87</v>
      </c>
      <c r="P1054" s="181">
        <v>-53659.32</v>
      </c>
      <c r="Q1054" s="181">
        <v>-63415.56</v>
      </c>
      <c r="R1054" s="181">
        <v>-72846.59</v>
      </c>
      <c r="S1054" s="181">
        <v>-81952.41</v>
      </c>
      <c r="T1054" s="181">
        <v>-90733.03</v>
      </c>
      <c r="U1054" s="181"/>
      <c r="V1054" s="181">
        <f t="shared" si="1078"/>
        <v>-35650.925416666665</v>
      </c>
      <c r="W1054" s="204"/>
      <c r="X1054" s="226"/>
      <c r="Y1054" s="409">
        <f t="shared" si="1074"/>
        <v>0</v>
      </c>
      <c r="Z1054" s="410">
        <f t="shared" si="1074"/>
        <v>0</v>
      </c>
      <c r="AA1054" s="410">
        <f t="shared" si="1074"/>
        <v>0</v>
      </c>
      <c r="AB1054" s="411">
        <f t="shared" si="1079"/>
        <v>-90733.03</v>
      </c>
      <c r="AC1054" s="412">
        <f t="shared" si="1080"/>
        <v>0</v>
      </c>
      <c r="AD1054" s="410">
        <f t="shared" si="1071"/>
        <v>0</v>
      </c>
      <c r="AE1054" s="413">
        <f t="shared" si="1065"/>
        <v>0</v>
      </c>
      <c r="AF1054" s="411">
        <f t="shared" si="1066"/>
        <v>-90733.03</v>
      </c>
      <c r="AG1054" s="414">
        <f t="shared" si="1081"/>
        <v>-90733.03</v>
      </c>
      <c r="AH1054" s="412">
        <f t="shared" si="1082"/>
        <v>0</v>
      </c>
      <c r="AI1054" s="415">
        <f t="shared" si="1073"/>
        <v>0</v>
      </c>
      <c r="AJ1054" s="410">
        <f t="shared" si="1073"/>
        <v>0</v>
      </c>
      <c r="AK1054" s="410">
        <f t="shared" si="1073"/>
        <v>0</v>
      </c>
      <c r="AL1054" s="411">
        <f t="shared" si="1083"/>
        <v>-35650.925416666665</v>
      </c>
      <c r="AM1054" s="412">
        <f t="shared" si="1084"/>
        <v>0</v>
      </c>
      <c r="AN1054" s="410">
        <f t="shared" si="1068"/>
        <v>0</v>
      </c>
      <c r="AO1054" s="410">
        <f t="shared" si="1069"/>
        <v>0</v>
      </c>
      <c r="AP1054" s="410">
        <f t="shared" si="1064"/>
        <v>-35650.925416666665</v>
      </c>
      <c r="AQ1054" s="414">
        <f t="shared" si="1085"/>
        <v>-35650.925416666665</v>
      </c>
      <c r="AR1054" s="412">
        <f t="shared" si="1086"/>
        <v>0</v>
      </c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 s="7"/>
      <c r="BH1054" s="7"/>
      <c r="BI1054" s="7"/>
      <c r="BJ1054" s="7"/>
      <c r="BK1054" s="7"/>
      <c r="BL1054" s="7"/>
      <c r="BN1054" s="74"/>
    </row>
    <row r="1055" spans="1:66" s="16" customFormat="1" ht="12" customHeight="1" x14ac:dyDescent="0.25">
      <c r="A1055" s="189">
        <v>25301152</v>
      </c>
      <c r="B1055" s="184" t="str">
        <f t="shared" si="1063"/>
        <v>25301152</v>
      </c>
      <c r="C1055" s="178" t="s">
        <v>1355</v>
      </c>
      <c r="D1055" s="179" t="s">
        <v>158</v>
      </c>
      <c r="E1055" s="179"/>
      <c r="F1055" s="185">
        <v>44105</v>
      </c>
      <c r="G1055" s="179"/>
      <c r="H1055" s="181"/>
      <c r="I1055" s="181"/>
      <c r="J1055" s="181"/>
      <c r="K1055" s="181"/>
      <c r="L1055" s="181">
        <v>-3513.92</v>
      </c>
      <c r="M1055" s="181">
        <v>-7027.84</v>
      </c>
      <c r="N1055" s="181">
        <v>-10541.76</v>
      </c>
      <c r="O1055" s="181">
        <v>-14055.68</v>
      </c>
      <c r="P1055" s="181">
        <v>-17569.599999999999</v>
      </c>
      <c r="Q1055" s="181">
        <v>-21083.52</v>
      </c>
      <c r="R1055" s="181">
        <v>-24597.439999999999</v>
      </c>
      <c r="S1055" s="181">
        <v>-28111.360000000001</v>
      </c>
      <c r="T1055" s="181">
        <v>-31625.279999999999</v>
      </c>
      <c r="U1055" s="181"/>
      <c r="V1055" s="181">
        <f t="shared" ref="V1055" si="1087">(H1055+T1055+SUM(I1055:S1055)*2)/24</f>
        <v>-11859.480000000001</v>
      </c>
      <c r="W1055" s="204"/>
      <c r="X1055" s="226"/>
      <c r="Y1055" s="409">
        <f t="shared" si="1074"/>
        <v>0</v>
      </c>
      <c r="Z1055" s="410">
        <f t="shared" si="1074"/>
        <v>0</v>
      </c>
      <c r="AA1055" s="410">
        <f t="shared" si="1074"/>
        <v>0</v>
      </c>
      <c r="AB1055" s="411">
        <f t="shared" ref="AB1055:AB1056" si="1088">T1055-SUM(Y1055:AA1055)</f>
        <v>-31625.279999999999</v>
      </c>
      <c r="AC1055" s="412">
        <f t="shared" ref="AC1055:AC1056" si="1089">T1055-SUM(Y1055:AA1055)-AB1055</f>
        <v>0</v>
      </c>
      <c r="AD1055" s="410">
        <f t="shared" si="1071"/>
        <v>0</v>
      </c>
      <c r="AE1055" s="413">
        <f t="shared" si="1065"/>
        <v>0</v>
      </c>
      <c r="AF1055" s="411">
        <f t="shared" si="1066"/>
        <v>-31625.279999999999</v>
      </c>
      <c r="AG1055" s="414">
        <f t="shared" ref="AG1055:AG1056" si="1090">SUM(AD1055:AF1055)</f>
        <v>-31625.279999999999</v>
      </c>
      <c r="AH1055" s="412">
        <f t="shared" ref="AH1055:AH1056" si="1091">AG1055-AB1055</f>
        <v>0</v>
      </c>
      <c r="AI1055" s="415">
        <f t="shared" si="1073"/>
        <v>0</v>
      </c>
      <c r="AJ1055" s="410">
        <f t="shared" si="1073"/>
        <v>0</v>
      </c>
      <c r="AK1055" s="410">
        <f t="shared" si="1073"/>
        <v>0</v>
      </c>
      <c r="AL1055" s="411">
        <f t="shared" ref="AL1055:AL1056" si="1092">V1055-SUM(AI1055:AK1055)</f>
        <v>-11859.480000000001</v>
      </c>
      <c r="AM1055" s="412">
        <f t="shared" ref="AM1055:AM1056" si="1093">V1055-SUM(AI1055:AK1055)-AL1055</f>
        <v>0</v>
      </c>
      <c r="AN1055" s="410">
        <f t="shared" si="1068"/>
        <v>0</v>
      </c>
      <c r="AO1055" s="410">
        <f t="shared" si="1069"/>
        <v>0</v>
      </c>
      <c r="AP1055" s="410">
        <f t="shared" si="1064"/>
        <v>-11859.480000000001</v>
      </c>
      <c r="AQ1055" s="414">
        <f t="shared" ref="AQ1055:AQ1056" si="1094">SUM(AN1055:AP1055)</f>
        <v>-11859.480000000001</v>
      </c>
      <c r="AR1055" s="412">
        <f t="shared" ref="AR1055:AR1056" si="1095">AQ1055-AL1055</f>
        <v>0</v>
      </c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 s="7"/>
      <c r="BH1055" s="7"/>
      <c r="BI1055" s="7"/>
      <c r="BJ1055" s="7"/>
      <c r="BK1055" s="7"/>
      <c r="BL1055" s="7"/>
      <c r="BN1055" s="74"/>
    </row>
    <row r="1056" spans="1:66" s="16" customFormat="1" ht="12" customHeight="1" x14ac:dyDescent="0.25">
      <c r="A1056" s="189">
        <v>25301162</v>
      </c>
      <c r="B1056" s="184" t="str">
        <f t="shared" si="1063"/>
        <v>25301162</v>
      </c>
      <c r="C1056" s="178" t="s">
        <v>1356</v>
      </c>
      <c r="D1056" s="179" t="s">
        <v>158</v>
      </c>
      <c r="E1056" s="179"/>
      <c r="F1056" s="185">
        <v>44105</v>
      </c>
      <c r="G1056" s="179"/>
      <c r="H1056" s="181"/>
      <c r="I1056" s="181"/>
      <c r="J1056" s="181"/>
      <c r="K1056" s="181"/>
      <c r="L1056" s="181">
        <v>-862582</v>
      </c>
      <c r="M1056" s="181">
        <v>-2006004</v>
      </c>
      <c r="N1056" s="181">
        <v>-2006004</v>
      </c>
      <c r="O1056" s="181">
        <v>-2006004</v>
      </c>
      <c r="P1056" s="181">
        <v>-2006004</v>
      </c>
      <c r="Q1056" s="181">
        <v>-2006004</v>
      </c>
      <c r="R1056" s="181">
        <v>-2006004</v>
      </c>
      <c r="S1056" s="181">
        <v>-2006004</v>
      </c>
      <c r="T1056" s="181">
        <v>-2006004</v>
      </c>
      <c r="U1056" s="181"/>
      <c r="V1056" s="181">
        <f t="shared" ref="V1056" si="1096">(H1056+T1056+SUM(I1056:S1056)*2)/24</f>
        <v>-1325634.3333333333</v>
      </c>
      <c r="W1056" s="204"/>
      <c r="X1056" s="226"/>
      <c r="Y1056" s="409">
        <f t="shared" si="1074"/>
        <v>0</v>
      </c>
      <c r="Z1056" s="410">
        <f t="shared" si="1074"/>
        <v>0</v>
      </c>
      <c r="AA1056" s="410">
        <f t="shared" si="1074"/>
        <v>0</v>
      </c>
      <c r="AB1056" s="411">
        <f t="shared" si="1088"/>
        <v>-2006004</v>
      </c>
      <c r="AC1056" s="412">
        <f t="shared" si="1089"/>
        <v>0</v>
      </c>
      <c r="AD1056" s="410">
        <f t="shared" si="1071"/>
        <v>0</v>
      </c>
      <c r="AE1056" s="413">
        <f t="shared" si="1065"/>
        <v>0</v>
      </c>
      <c r="AF1056" s="411">
        <f t="shared" si="1066"/>
        <v>-2006004</v>
      </c>
      <c r="AG1056" s="414">
        <f t="shared" si="1090"/>
        <v>-2006004</v>
      </c>
      <c r="AH1056" s="412">
        <f t="shared" si="1091"/>
        <v>0</v>
      </c>
      <c r="AI1056" s="415">
        <f t="shared" si="1073"/>
        <v>0</v>
      </c>
      <c r="AJ1056" s="410">
        <f t="shared" si="1073"/>
        <v>0</v>
      </c>
      <c r="AK1056" s="410">
        <f t="shared" si="1073"/>
        <v>0</v>
      </c>
      <c r="AL1056" s="411">
        <f t="shared" si="1092"/>
        <v>-1325634.3333333333</v>
      </c>
      <c r="AM1056" s="412">
        <f t="shared" si="1093"/>
        <v>0</v>
      </c>
      <c r="AN1056" s="410">
        <f t="shared" si="1068"/>
        <v>0</v>
      </c>
      <c r="AO1056" s="410">
        <f t="shared" si="1069"/>
        <v>0</v>
      </c>
      <c r="AP1056" s="410">
        <f t="shared" si="1064"/>
        <v>-1325634.3333333333</v>
      </c>
      <c r="AQ1056" s="414">
        <f t="shared" si="1094"/>
        <v>-1325634.3333333333</v>
      </c>
      <c r="AR1056" s="412">
        <f t="shared" si="1095"/>
        <v>0</v>
      </c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 s="7"/>
      <c r="BH1056" s="7"/>
      <c r="BI1056" s="7"/>
      <c r="BJ1056" s="7"/>
      <c r="BK1056" s="7"/>
      <c r="BL1056" s="7"/>
      <c r="BN1056" s="74"/>
    </row>
    <row r="1057" spans="1:66" s="16" customFormat="1" ht="12" customHeight="1" x14ac:dyDescent="0.25">
      <c r="A1057" s="183">
        <v>25301171</v>
      </c>
      <c r="B1057" s="184" t="str">
        <f t="shared" si="1063"/>
        <v>25301171</v>
      </c>
      <c r="C1057" s="178" t="s">
        <v>1139</v>
      </c>
      <c r="D1057" s="179" t="s">
        <v>158</v>
      </c>
      <c r="E1057" s="179"/>
      <c r="F1057" s="185">
        <v>43525</v>
      </c>
      <c r="G1057" s="179"/>
      <c r="H1057" s="181">
        <v>-1332017</v>
      </c>
      <c r="I1057" s="181">
        <v>-1404737</v>
      </c>
      <c r="J1057" s="181">
        <v>-1476261</v>
      </c>
      <c r="K1057" s="181">
        <v>-1546590</v>
      </c>
      <c r="L1057" s="181">
        <v>-1703975</v>
      </c>
      <c r="M1057" s="181">
        <v>-1930091</v>
      </c>
      <c r="N1057" s="181">
        <v>-2152261</v>
      </c>
      <c r="O1057" s="181">
        <v>-2370485</v>
      </c>
      <c r="P1057" s="181">
        <v>-2584764</v>
      </c>
      <c r="Q1057" s="181">
        <v>-2795097</v>
      </c>
      <c r="R1057" s="181">
        <v>-3001484</v>
      </c>
      <c r="S1057" s="181">
        <v>-3203926</v>
      </c>
      <c r="T1057" s="181">
        <v>-3402422</v>
      </c>
      <c r="U1057" s="181"/>
      <c r="V1057" s="181">
        <f t="shared" si="1077"/>
        <v>-2211407.5416666665</v>
      </c>
      <c r="W1057" s="204"/>
      <c r="X1057" s="226"/>
      <c r="Y1057" s="409">
        <f t="shared" si="1074"/>
        <v>0</v>
      </c>
      <c r="Z1057" s="410">
        <f t="shared" si="1074"/>
        <v>0</v>
      </c>
      <c r="AA1057" s="410">
        <f t="shared" si="1074"/>
        <v>0</v>
      </c>
      <c r="AB1057" s="411">
        <f t="shared" si="1057"/>
        <v>-3402422</v>
      </c>
      <c r="AC1057" s="412">
        <f t="shared" si="1058"/>
        <v>0</v>
      </c>
      <c r="AD1057" s="410">
        <f t="shared" si="1071"/>
        <v>0</v>
      </c>
      <c r="AE1057" s="413">
        <f t="shared" si="1065"/>
        <v>0</v>
      </c>
      <c r="AF1057" s="411">
        <f t="shared" si="1066"/>
        <v>-3402422</v>
      </c>
      <c r="AG1057" s="414">
        <f t="shared" si="1075"/>
        <v>-3402422</v>
      </c>
      <c r="AH1057" s="412">
        <f t="shared" si="1059"/>
        <v>0</v>
      </c>
      <c r="AI1057" s="415">
        <f t="shared" si="1073"/>
        <v>0</v>
      </c>
      <c r="AJ1057" s="410">
        <f t="shared" si="1073"/>
        <v>0</v>
      </c>
      <c r="AK1057" s="410">
        <f t="shared" si="1073"/>
        <v>0</v>
      </c>
      <c r="AL1057" s="411">
        <f t="shared" si="1060"/>
        <v>-2211407.5416666665</v>
      </c>
      <c r="AM1057" s="412">
        <f t="shared" si="1061"/>
        <v>0</v>
      </c>
      <c r="AN1057" s="410">
        <f t="shared" si="1068"/>
        <v>0</v>
      </c>
      <c r="AO1057" s="410">
        <f t="shared" si="1069"/>
        <v>0</v>
      </c>
      <c r="AP1057" s="410">
        <f t="shared" si="1064"/>
        <v>-2211407.5416666665</v>
      </c>
      <c r="AQ1057" s="414">
        <f t="shared" ref="AQ1057" si="1097">SUM(AN1057:AP1057)</f>
        <v>-2211407.5416666665</v>
      </c>
      <c r="AR1057" s="412">
        <f t="shared" si="1062"/>
        <v>0</v>
      </c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 s="7"/>
      <c r="BH1057" s="7"/>
      <c r="BI1057" s="7"/>
      <c r="BJ1057" s="7"/>
      <c r="BK1057" s="7"/>
      <c r="BL1057" s="7"/>
      <c r="BN1057" s="74"/>
    </row>
    <row r="1058" spans="1:66" s="16" customFormat="1" ht="12" customHeight="1" x14ac:dyDescent="0.25">
      <c r="A1058" s="189">
        <v>25301172</v>
      </c>
      <c r="B1058" s="184" t="str">
        <f t="shared" si="1063"/>
        <v>25301172</v>
      </c>
      <c r="C1058" s="178" t="s">
        <v>1357</v>
      </c>
      <c r="D1058" s="179" t="s">
        <v>158</v>
      </c>
      <c r="E1058" s="179"/>
      <c r="F1058" s="185">
        <v>44105</v>
      </c>
      <c r="G1058" s="179"/>
      <c r="H1058" s="181"/>
      <c r="I1058" s="181"/>
      <c r="J1058" s="181"/>
      <c r="K1058" s="181"/>
      <c r="L1058" s="181">
        <v>-2689712</v>
      </c>
      <c r="M1058" s="181">
        <v>-6255145.0300000003</v>
      </c>
      <c r="N1058" s="181">
        <v>-6255145.0300000003</v>
      </c>
      <c r="O1058" s="181">
        <v>-6255145.0300000003</v>
      </c>
      <c r="P1058" s="181">
        <v>-6255145.0300000003</v>
      </c>
      <c r="Q1058" s="181">
        <v>-6255145.0300000003</v>
      </c>
      <c r="R1058" s="181">
        <v>-6255145.0300000003</v>
      </c>
      <c r="S1058" s="181">
        <v>-6255145.0300000003</v>
      </c>
      <c r="T1058" s="181">
        <v>-6255145.0300000003</v>
      </c>
      <c r="U1058" s="181"/>
      <c r="V1058" s="181">
        <f t="shared" ref="V1058" si="1098">(H1058+T1058+SUM(I1058:S1058)*2)/24</f>
        <v>-4133608.3104166673</v>
      </c>
      <c r="W1058" s="204"/>
      <c r="X1058" s="226"/>
      <c r="Y1058" s="409">
        <f t="shared" si="1074"/>
        <v>0</v>
      </c>
      <c r="Z1058" s="410">
        <f t="shared" si="1074"/>
        <v>0</v>
      </c>
      <c r="AA1058" s="410">
        <f t="shared" si="1074"/>
        <v>0</v>
      </c>
      <c r="AB1058" s="411">
        <f t="shared" ref="AB1058" si="1099">T1058-SUM(Y1058:AA1058)</f>
        <v>-6255145.0300000003</v>
      </c>
      <c r="AC1058" s="412">
        <f t="shared" ref="AC1058" si="1100">T1058-SUM(Y1058:AA1058)-AB1058</f>
        <v>0</v>
      </c>
      <c r="AD1058" s="410">
        <f t="shared" si="1071"/>
        <v>0</v>
      </c>
      <c r="AE1058" s="413">
        <f t="shared" si="1065"/>
        <v>0</v>
      </c>
      <c r="AF1058" s="411">
        <f t="shared" si="1066"/>
        <v>-6255145.0300000003</v>
      </c>
      <c r="AG1058" s="414">
        <f t="shared" ref="AG1058" si="1101">SUM(AD1058:AF1058)</f>
        <v>-6255145.0300000003</v>
      </c>
      <c r="AH1058" s="412">
        <f t="shared" ref="AH1058" si="1102">AG1058-AB1058</f>
        <v>0</v>
      </c>
      <c r="AI1058" s="415">
        <f t="shared" si="1073"/>
        <v>0</v>
      </c>
      <c r="AJ1058" s="410">
        <f t="shared" si="1073"/>
        <v>0</v>
      </c>
      <c r="AK1058" s="410">
        <f t="shared" si="1073"/>
        <v>0</v>
      </c>
      <c r="AL1058" s="411">
        <f t="shared" ref="AL1058" si="1103">V1058-SUM(AI1058:AK1058)</f>
        <v>-4133608.3104166673</v>
      </c>
      <c r="AM1058" s="412">
        <f t="shared" ref="AM1058" si="1104">V1058-SUM(AI1058:AK1058)-AL1058</f>
        <v>0</v>
      </c>
      <c r="AN1058" s="410">
        <f t="shared" si="1068"/>
        <v>0</v>
      </c>
      <c r="AO1058" s="410">
        <f t="shared" si="1069"/>
        <v>0</v>
      </c>
      <c r="AP1058" s="410">
        <f t="shared" si="1064"/>
        <v>-4133608.3104166673</v>
      </c>
      <c r="AQ1058" s="414">
        <f t="shared" ref="AQ1058" si="1105">SUM(AN1058:AP1058)</f>
        <v>-4133608.3104166673</v>
      </c>
      <c r="AR1058" s="412">
        <f t="shared" ref="AR1058" si="1106">AQ1058-AL1058</f>
        <v>0</v>
      </c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 s="7"/>
      <c r="BH1058" s="7"/>
      <c r="BI1058" s="7"/>
      <c r="BJ1058" s="7"/>
      <c r="BK1058" s="7"/>
      <c r="BL1058" s="7"/>
      <c r="BN1058" s="74"/>
    </row>
    <row r="1059" spans="1:66" s="16" customFormat="1" ht="12" customHeight="1" x14ac:dyDescent="0.25">
      <c r="A1059" s="189">
        <v>25301182</v>
      </c>
      <c r="B1059" s="184" t="str">
        <f t="shared" si="1063"/>
        <v>25301182</v>
      </c>
      <c r="C1059" s="178" t="s">
        <v>1358</v>
      </c>
      <c r="D1059" s="179" t="s">
        <v>158</v>
      </c>
      <c r="E1059" s="179"/>
      <c r="F1059" s="185">
        <v>44105</v>
      </c>
      <c r="G1059" s="179"/>
      <c r="H1059" s="181"/>
      <c r="I1059" s="181"/>
      <c r="J1059" s="181"/>
      <c r="K1059" s="181"/>
      <c r="L1059" s="181">
        <v>-1804831</v>
      </c>
      <c r="M1059" s="181">
        <v>-4197280.83</v>
      </c>
      <c r="N1059" s="181">
        <v>-4197280.83</v>
      </c>
      <c r="O1059" s="181">
        <v>-4197280.83</v>
      </c>
      <c r="P1059" s="181">
        <v>-4197280.83</v>
      </c>
      <c r="Q1059" s="181">
        <v>-4197280.83</v>
      </c>
      <c r="R1059" s="181">
        <v>-4197280.83</v>
      </c>
      <c r="S1059" s="181">
        <v>-4197280.83</v>
      </c>
      <c r="T1059" s="181">
        <v>-4197280.83</v>
      </c>
      <c r="U1059" s="181"/>
      <c r="V1059" s="181">
        <f t="shared" ref="V1059" si="1107">(H1059+T1059+SUM(I1059:S1059)*2)/24</f>
        <v>-2773703.1020833328</v>
      </c>
      <c r="W1059" s="204"/>
      <c r="X1059" s="226"/>
      <c r="Y1059" s="409">
        <f t="shared" si="1074"/>
        <v>0</v>
      </c>
      <c r="Z1059" s="410">
        <f t="shared" si="1074"/>
        <v>0</v>
      </c>
      <c r="AA1059" s="410">
        <f t="shared" si="1074"/>
        <v>0</v>
      </c>
      <c r="AB1059" s="411">
        <f t="shared" ref="AB1059" si="1108">T1059-SUM(Y1059:AA1059)</f>
        <v>-4197280.83</v>
      </c>
      <c r="AC1059" s="412">
        <f t="shared" ref="AC1059" si="1109">T1059-SUM(Y1059:AA1059)-AB1059</f>
        <v>0</v>
      </c>
      <c r="AD1059" s="410">
        <f t="shared" si="1071"/>
        <v>0</v>
      </c>
      <c r="AE1059" s="413">
        <f t="shared" si="1065"/>
        <v>0</v>
      </c>
      <c r="AF1059" s="411">
        <f t="shared" si="1066"/>
        <v>-4197280.83</v>
      </c>
      <c r="AG1059" s="414">
        <f t="shared" ref="AG1059" si="1110">SUM(AD1059:AF1059)</f>
        <v>-4197280.83</v>
      </c>
      <c r="AH1059" s="412">
        <f t="shared" ref="AH1059" si="1111">AG1059-AB1059</f>
        <v>0</v>
      </c>
      <c r="AI1059" s="415">
        <f t="shared" si="1073"/>
        <v>0</v>
      </c>
      <c r="AJ1059" s="410">
        <f t="shared" si="1073"/>
        <v>0</v>
      </c>
      <c r="AK1059" s="410">
        <f t="shared" si="1073"/>
        <v>0</v>
      </c>
      <c r="AL1059" s="411">
        <f t="shared" ref="AL1059" si="1112">V1059-SUM(AI1059:AK1059)</f>
        <v>-2773703.1020833328</v>
      </c>
      <c r="AM1059" s="412">
        <f t="shared" ref="AM1059" si="1113">V1059-SUM(AI1059:AK1059)-AL1059</f>
        <v>0</v>
      </c>
      <c r="AN1059" s="410">
        <f t="shared" si="1068"/>
        <v>0</v>
      </c>
      <c r="AO1059" s="410">
        <f t="shared" si="1069"/>
        <v>0</v>
      </c>
      <c r="AP1059" s="410">
        <f t="shared" si="1064"/>
        <v>-2773703.1020833328</v>
      </c>
      <c r="AQ1059" s="414">
        <f t="shared" ref="AQ1059" si="1114">SUM(AN1059:AP1059)</f>
        <v>-2773703.1020833328</v>
      </c>
      <c r="AR1059" s="412">
        <f t="shared" ref="AR1059" si="1115">AQ1059-AL1059</f>
        <v>0</v>
      </c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 s="7"/>
      <c r="BH1059" s="7"/>
      <c r="BI1059" s="7"/>
      <c r="BJ1059" s="7"/>
      <c r="BK1059" s="7"/>
      <c r="BL1059" s="7"/>
      <c r="BN1059" s="74"/>
    </row>
    <row r="1060" spans="1:66" s="16" customFormat="1" ht="12" customHeight="1" x14ac:dyDescent="0.25">
      <c r="A1060" s="189">
        <v>25301191</v>
      </c>
      <c r="B1060" s="184" t="str">
        <f t="shared" si="1063"/>
        <v>25301191</v>
      </c>
      <c r="C1060" s="178" t="s">
        <v>1183</v>
      </c>
      <c r="D1060" s="179" t="s">
        <v>158</v>
      </c>
      <c r="E1060" s="179"/>
      <c r="F1060" s="185">
        <v>43800</v>
      </c>
      <c r="G1060" s="179"/>
      <c r="H1060" s="181">
        <v>-8416.82</v>
      </c>
      <c r="I1060" s="181">
        <v>-10022</v>
      </c>
      <c r="J1060" s="181">
        <v>-11632.51</v>
      </c>
      <c r="K1060" s="181">
        <v>-13355.74</v>
      </c>
      <c r="L1060" s="181">
        <v>-15053.05</v>
      </c>
      <c r="M1060" s="181">
        <v>-16804.53</v>
      </c>
      <c r="N1060" s="181">
        <v>-18647.939999999999</v>
      </c>
      <c r="O1060" s="181">
        <v>-20435.86</v>
      </c>
      <c r="P1060" s="181">
        <v>-22197.38</v>
      </c>
      <c r="Q1060" s="181">
        <v>-23946.51</v>
      </c>
      <c r="R1060" s="181">
        <v>-25705.23</v>
      </c>
      <c r="S1060" s="181">
        <v>-27497.63</v>
      </c>
      <c r="T1060" s="181">
        <v>-29262.27</v>
      </c>
      <c r="U1060" s="181"/>
      <c r="V1060" s="181">
        <f t="shared" si="1077"/>
        <v>-18678.160416666669</v>
      </c>
      <c r="W1060" s="204"/>
      <c r="X1060" s="226"/>
      <c r="Y1060" s="409">
        <f t="shared" si="1074"/>
        <v>0</v>
      </c>
      <c r="Z1060" s="410">
        <f t="shared" si="1074"/>
        <v>0</v>
      </c>
      <c r="AA1060" s="410">
        <f t="shared" si="1074"/>
        <v>0</v>
      </c>
      <c r="AB1060" s="411">
        <f t="shared" si="1057"/>
        <v>-29262.27</v>
      </c>
      <c r="AC1060" s="412">
        <f t="shared" si="1058"/>
        <v>0</v>
      </c>
      <c r="AD1060" s="410">
        <f t="shared" si="1071"/>
        <v>0</v>
      </c>
      <c r="AE1060" s="413">
        <f t="shared" si="1065"/>
        <v>0</v>
      </c>
      <c r="AF1060" s="411">
        <f t="shared" si="1066"/>
        <v>-29262.27</v>
      </c>
      <c r="AG1060" s="414">
        <f t="shared" si="1075"/>
        <v>-29262.27</v>
      </c>
      <c r="AH1060" s="412">
        <f t="shared" si="1059"/>
        <v>0</v>
      </c>
      <c r="AI1060" s="415">
        <f t="shared" si="1073"/>
        <v>0</v>
      </c>
      <c r="AJ1060" s="410">
        <f t="shared" si="1073"/>
        <v>0</v>
      </c>
      <c r="AK1060" s="410">
        <f t="shared" si="1073"/>
        <v>0</v>
      </c>
      <c r="AL1060" s="411">
        <f t="shared" si="1060"/>
        <v>-18678.160416666669</v>
      </c>
      <c r="AM1060" s="412">
        <f t="shared" si="1061"/>
        <v>0</v>
      </c>
      <c r="AN1060" s="410">
        <f t="shared" si="1068"/>
        <v>0</v>
      </c>
      <c r="AO1060" s="410">
        <f t="shared" si="1069"/>
        <v>0</v>
      </c>
      <c r="AP1060" s="410">
        <f t="shared" si="1064"/>
        <v>-18678.160416666669</v>
      </c>
      <c r="AQ1060" s="414">
        <f t="shared" ref="AQ1060" si="1116">SUM(AN1060:AP1060)</f>
        <v>-18678.160416666669</v>
      </c>
      <c r="AR1060" s="412">
        <f t="shared" si="1062"/>
        <v>0</v>
      </c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 s="7"/>
      <c r="BH1060" s="7"/>
      <c r="BI1060" s="7"/>
      <c r="BJ1060" s="7"/>
      <c r="BK1060" s="7"/>
      <c r="BL1060" s="7"/>
      <c r="BN1060" s="74"/>
    </row>
    <row r="1061" spans="1:66" s="16" customFormat="1" ht="12" customHeight="1" x14ac:dyDescent="0.25">
      <c r="A1061" s="189">
        <v>25301192</v>
      </c>
      <c r="B1061" s="184" t="str">
        <f t="shared" si="1063"/>
        <v>25301192</v>
      </c>
      <c r="C1061" s="178" t="s">
        <v>1359</v>
      </c>
      <c r="D1061" s="179" t="s">
        <v>158</v>
      </c>
      <c r="E1061" s="179"/>
      <c r="F1061" s="185">
        <v>44105</v>
      </c>
      <c r="G1061" s="179"/>
      <c r="H1061" s="181"/>
      <c r="I1061" s="181"/>
      <c r="J1061" s="181"/>
      <c r="K1061" s="181"/>
      <c r="L1061" s="181">
        <v>-51761</v>
      </c>
      <c r="M1061" s="181">
        <v>-240449</v>
      </c>
      <c r="N1061" s="181">
        <v>-360222</v>
      </c>
      <c r="O1061" s="181">
        <v>-479700</v>
      </c>
      <c r="P1061" s="181">
        <v>-598882</v>
      </c>
      <c r="Q1061" s="181">
        <v>-717769</v>
      </c>
      <c r="R1061" s="181">
        <v>-836361</v>
      </c>
      <c r="S1061" s="181">
        <v>-954657</v>
      </c>
      <c r="T1061" s="181">
        <v>-1072658</v>
      </c>
      <c r="U1061" s="181"/>
      <c r="V1061" s="181">
        <f t="shared" ref="V1061" si="1117">(H1061+T1061+SUM(I1061:S1061)*2)/24</f>
        <v>-398010.83333333331</v>
      </c>
      <c r="W1061" s="204"/>
      <c r="X1061" s="226"/>
      <c r="Y1061" s="409">
        <f t="shared" si="1074"/>
        <v>0</v>
      </c>
      <c r="Z1061" s="410">
        <f t="shared" si="1074"/>
        <v>0</v>
      </c>
      <c r="AA1061" s="410">
        <f t="shared" si="1074"/>
        <v>0</v>
      </c>
      <c r="AB1061" s="411">
        <f t="shared" ref="AB1061" si="1118">T1061-SUM(Y1061:AA1061)</f>
        <v>-1072658</v>
      </c>
      <c r="AC1061" s="412">
        <f t="shared" ref="AC1061" si="1119">T1061-SUM(Y1061:AA1061)-AB1061</f>
        <v>0</v>
      </c>
      <c r="AD1061" s="410">
        <f t="shared" si="1071"/>
        <v>0</v>
      </c>
      <c r="AE1061" s="413">
        <f t="shared" si="1065"/>
        <v>0</v>
      </c>
      <c r="AF1061" s="411">
        <f t="shared" si="1066"/>
        <v>-1072658</v>
      </c>
      <c r="AG1061" s="414">
        <f t="shared" ref="AG1061" si="1120">SUM(AD1061:AF1061)</f>
        <v>-1072658</v>
      </c>
      <c r="AH1061" s="412">
        <f t="shared" ref="AH1061" si="1121">AG1061-AB1061</f>
        <v>0</v>
      </c>
      <c r="AI1061" s="415">
        <f t="shared" si="1073"/>
        <v>0</v>
      </c>
      <c r="AJ1061" s="410">
        <f t="shared" si="1073"/>
        <v>0</v>
      </c>
      <c r="AK1061" s="410">
        <f t="shared" si="1073"/>
        <v>0</v>
      </c>
      <c r="AL1061" s="411">
        <f t="shared" ref="AL1061" si="1122">V1061-SUM(AI1061:AK1061)</f>
        <v>-398010.83333333331</v>
      </c>
      <c r="AM1061" s="412">
        <f t="shared" ref="AM1061" si="1123">V1061-SUM(AI1061:AK1061)-AL1061</f>
        <v>0</v>
      </c>
      <c r="AN1061" s="410">
        <f t="shared" si="1068"/>
        <v>0</v>
      </c>
      <c r="AO1061" s="410">
        <f t="shared" si="1069"/>
        <v>0</v>
      </c>
      <c r="AP1061" s="410">
        <f t="shared" si="1064"/>
        <v>-398010.83333333331</v>
      </c>
      <c r="AQ1061" s="414">
        <f t="shared" ref="AQ1061" si="1124">SUM(AN1061:AP1061)</f>
        <v>-398010.83333333331</v>
      </c>
      <c r="AR1061" s="412">
        <f t="shared" ref="AR1061" si="1125">AQ1061-AL1061</f>
        <v>0</v>
      </c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 s="7"/>
      <c r="BH1061" s="7"/>
      <c r="BI1061" s="7"/>
      <c r="BJ1061" s="7"/>
      <c r="BK1061" s="7"/>
      <c r="BL1061" s="7"/>
      <c r="BN1061" s="74"/>
    </row>
    <row r="1062" spans="1:66" s="16" customFormat="1" ht="12" customHeight="1" x14ac:dyDescent="0.25">
      <c r="A1062" s="189">
        <v>25301201</v>
      </c>
      <c r="B1062" s="184" t="str">
        <f t="shared" si="1063"/>
        <v>25301201</v>
      </c>
      <c r="C1062" s="178" t="s">
        <v>1360</v>
      </c>
      <c r="D1062" s="179" t="s">
        <v>158</v>
      </c>
      <c r="E1062" s="179"/>
      <c r="F1062" s="185">
        <v>44105</v>
      </c>
      <c r="G1062" s="179"/>
      <c r="H1062" s="181"/>
      <c r="I1062" s="181"/>
      <c r="J1062" s="181"/>
      <c r="K1062" s="181"/>
      <c r="L1062" s="181">
        <v>-18543.060000000001</v>
      </c>
      <c r="M1062" s="181">
        <v>-52356.87</v>
      </c>
      <c r="N1062" s="181">
        <v>-86170.68</v>
      </c>
      <c r="O1062" s="181">
        <v>-119984.49</v>
      </c>
      <c r="P1062" s="181">
        <v>-153798.29999999999</v>
      </c>
      <c r="Q1062" s="181">
        <v>-187612.11</v>
      </c>
      <c r="R1062" s="181">
        <v>-221425.92000000001</v>
      </c>
      <c r="S1062" s="181">
        <v>-255239.73</v>
      </c>
      <c r="T1062" s="181">
        <v>-289053.53999999998</v>
      </c>
      <c r="U1062" s="181"/>
      <c r="V1062" s="181">
        <f t="shared" ref="V1062" si="1126">(H1062+T1062+SUM(I1062:S1062)*2)/24</f>
        <v>-103304.82750000001</v>
      </c>
      <c r="W1062" s="204"/>
      <c r="X1062" s="226"/>
      <c r="Y1062" s="409">
        <f t="shared" si="1074"/>
        <v>0</v>
      </c>
      <c r="Z1062" s="410">
        <f t="shared" si="1074"/>
        <v>0</v>
      </c>
      <c r="AA1062" s="410">
        <f t="shared" si="1074"/>
        <v>0</v>
      </c>
      <c r="AB1062" s="411">
        <f t="shared" ref="AB1062" si="1127">T1062-SUM(Y1062:AA1062)</f>
        <v>-289053.53999999998</v>
      </c>
      <c r="AC1062" s="412">
        <f t="shared" ref="AC1062" si="1128">T1062-SUM(Y1062:AA1062)-AB1062</f>
        <v>0</v>
      </c>
      <c r="AD1062" s="410">
        <f t="shared" si="1071"/>
        <v>0</v>
      </c>
      <c r="AE1062" s="413">
        <f t="shared" si="1065"/>
        <v>0</v>
      </c>
      <c r="AF1062" s="411">
        <f t="shared" si="1066"/>
        <v>-289053.53999999998</v>
      </c>
      <c r="AG1062" s="414">
        <f t="shared" ref="AG1062" si="1129">SUM(AD1062:AF1062)</f>
        <v>-289053.53999999998</v>
      </c>
      <c r="AH1062" s="412">
        <f t="shared" ref="AH1062" si="1130">AG1062-AB1062</f>
        <v>0</v>
      </c>
      <c r="AI1062" s="415">
        <f t="shared" si="1073"/>
        <v>0</v>
      </c>
      <c r="AJ1062" s="410">
        <f t="shared" si="1073"/>
        <v>0</v>
      </c>
      <c r="AK1062" s="410">
        <f t="shared" si="1073"/>
        <v>0</v>
      </c>
      <c r="AL1062" s="411">
        <f t="shared" ref="AL1062" si="1131">V1062-SUM(AI1062:AK1062)</f>
        <v>-103304.82750000001</v>
      </c>
      <c r="AM1062" s="412">
        <f t="shared" ref="AM1062" si="1132">V1062-SUM(AI1062:AK1062)-AL1062</f>
        <v>0</v>
      </c>
      <c r="AN1062" s="410">
        <f t="shared" si="1068"/>
        <v>0</v>
      </c>
      <c r="AO1062" s="410">
        <f t="shared" si="1069"/>
        <v>0</v>
      </c>
      <c r="AP1062" s="410">
        <f t="shared" si="1064"/>
        <v>-103304.82750000001</v>
      </c>
      <c r="AQ1062" s="414">
        <f t="shared" ref="AQ1062" si="1133">SUM(AN1062:AP1062)</f>
        <v>-103304.82750000001</v>
      </c>
      <c r="AR1062" s="412">
        <f t="shared" ref="AR1062" si="1134">AQ1062-AL1062</f>
        <v>0</v>
      </c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 s="7"/>
      <c r="BH1062" s="7"/>
      <c r="BI1062" s="7"/>
      <c r="BJ1062" s="7"/>
      <c r="BK1062" s="7"/>
      <c r="BL1062" s="7"/>
      <c r="BN1062" s="74"/>
    </row>
    <row r="1063" spans="1:66" s="16" customFormat="1" ht="12" customHeight="1" x14ac:dyDescent="0.25">
      <c r="A1063" s="122">
        <v>25301213</v>
      </c>
      <c r="B1063" s="87" t="str">
        <f t="shared" si="1063"/>
        <v>25301213</v>
      </c>
      <c r="C1063" s="74" t="s">
        <v>827</v>
      </c>
      <c r="D1063" s="89" t="s">
        <v>1279</v>
      </c>
      <c r="E1063" s="89"/>
      <c r="F1063" s="74"/>
      <c r="G1063" s="89"/>
      <c r="H1063" s="75">
        <v>-329866.78000000003</v>
      </c>
      <c r="I1063" s="75">
        <v>-321821.24</v>
      </c>
      <c r="J1063" s="75">
        <v>-313775.7</v>
      </c>
      <c r="K1063" s="75">
        <v>-305730.15999999997</v>
      </c>
      <c r="L1063" s="75">
        <v>-297684.62</v>
      </c>
      <c r="M1063" s="75">
        <v>-289639.08</v>
      </c>
      <c r="N1063" s="75">
        <v>-281593.53999999998</v>
      </c>
      <c r="O1063" s="75">
        <v>-273548</v>
      </c>
      <c r="P1063" s="75">
        <v>-265502.46000000002</v>
      </c>
      <c r="Q1063" s="75">
        <v>-257456.92</v>
      </c>
      <c r="R1063" s="75">
        <v>-249411.38</v>
      </c>
      <c r="S1063" s="75">
        <v>-241365.84</v>
      </c>
      <c r="T1063" s="75">
        <v>-233320.3</v>
      </c>
      <c r="U1063" s="75"/>
      <c r="V1063" s="75">
        <f t="shared" si="1077"/>
        <v>-281593.53999999998</v>
      </c>
      <c r="W1063" s="81" t="s">
        <v>519</v>
      </c>
      <c r="X1063" s="80" t="s">
        <v>346</v>
      </c>
      <c r="Y1063" s="92">
        <f t="shared" si="1074"/>
        <v>0</v>
      </c>
      <c r="Z1063" s="319">
        <f t="shared" si="1074"/>
        <v>0</v>
      </c>
      <c r="AA1063" s="319">
        <f t="shared" si="1074"/>
        <v>0</v>
      </c>
      <c r="AB1063" s="320">
        <f t="shared" si="1057"/>
        <v>-233320.3</v>
      </c>
      <c r="AC1063" s="309">
        <f t="shared" si="1058"/>
        <v>0</v>
      </c>
      <c r="AD1063" s="319">
        <f t="shared" si="1071"/>
        <v>-153851.40581999999</v>
      </c>
      <c r="AE1063" s="326">
        <f t="shared" si="1065"/>
        <v>-79468.894180000003</v>
      </c>
      <c r="AF1063" s="320">
        <f t="shared" si="1066"/>
        <v>0</v>
      </c>
      <c r="AG1063" s="173">
        <f t="shared" si="1075"/>
        <v>-233320.3</v>
      </c>
      <c r="AH1063" s="309">
        <f t="shared" si="1059"/>
        <v>0</v>
      </c>
      <c r="AI1063" s="318">
        <f t="shared" ref="AI1063:AK1081" si="1135">IF($D1063=AI$5,$V1063,0)</f>
        <v>0</v>
      </c>
      <c r="AJ1063" s="319">
        <f t="shared" si="1135"/>
        <v>0</v>
      </c>
      <c r="AK1063" s="319">
        <f t="shared" si="1135"/>
        <v>0</v>
      </c>
      <c r="AL1063" s="320">
        <f t="shared" si="1060"/>
        <v>-281593.53999999998</v>
      </c>
      <c r="AM1063" s="309">
        <f t="shared" si="1061"/>
        <v>0</v>
      </c>
      <c r="AN1063" s="319">
        <f t="shared" si="1068"/>
        <v>-185682.78027599998</v>
      </c>
      <c r="AO1063" s="319">
        <f t="shared" si="1069"/>
        <v>-95910.759724000003</v>
      </c>
      <c r="AP1063" s="319">
        <f t="shared" si="1064"/>
        <v>0</v>
      </c>
      <c r="AQ1063" s="173">
        <f t="shared" si="1056"/>
        <v>-281593.53999999998</v>
      </c>
      <c r="AR1063" s="309">
        <f t="shared" si="1062"/>
        <v>0</v>
      </c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 s="7"/>
      <c r="BH1063" s="7"/>
      <c r="BI1063" s="7"/>
      <c r="BJ1063" s="7"/>
      <c r="BK1063" s="7"/>
      <c r="BL1063" s="7"/>
      <c r="BN1063" s="74"/>
    </row>
    <row r="1064" spans="1:66" s="16" customFormat="1" ht="12" customHeight="1" x14ac:dyDescent="0.25">
      <c r="A1064" s="189">
        <v>25301221</v>
      </c>
      <c r="B1064" s="184" t="str">
        <f t="shared" si="1063"/>
        <v>25301221</v>
      </c>
      <c r="C1064" s="178" t="s">
        <v>1361</v>
      </c>
      <c r="D1064" s="179" t="s">
        <v>158</v>
      </c>
      <c r="E1064" s="179"/>
      <c r="F1064" s="185">
        <v>44105</v>
      </c>
      <c r="G1064" s="179"/>
      <c r="H1064" s="181"/>
      <c r="I1064" s="181"/>
      <c r="J1064" s="181"/>
      <c r="K1064" s="181"/>
      <c r="L1064" s="181">
        <v>-13976.69</v>
      </c>
      <c r="M1064" s="181">
        <v>-38735.39</v>
      </c>
      <c r="N1064" s="181">
        <v>-62765.89</v>
      </c>
      <c r="O1064" s="181">
        <v>-86068.2</v>
      </c>
      <c r="P1064" s="181">
        <v>-108642.31</v>
      </c>
      <c r="Q1064" s="181">
        <v>-130488.22</v>
      </c>
      <c r="R1064" s="181">
        <v>-151605.93</v>
      </c>
      <c r="S1064" s="181">
        <v>-171995.45</v>
      </c>
      <c r="T1064" s="181">
        <v>-191656.77</v>
      </c>
      <c r="U1064" s="181"/>
      <c r="V1064" s="181">
        <f t="shared" ref="V1064:V1065" si="1136">(H1064+T1064+SUM(I1064:S1064)*2)/24</f>
        <v>-71675.538749999992</v>
      </c>
      <c r="W1064" s="204"/>
      <c r="X1064" s="226"/>
      <c r="Y1064" s="409">
        <f t="shared" si="1074"/>
        <v>0</v>
      </c>
      <c r="Z1064" s="410">
        <f t="shared" si="1074"/>
        <v>0</v>
      </c>
      <c r="AA1064" s="410">
        <f t="shared" si="1074"/>
        <v>0</v>
      </c>
      <c r="AB1064" s="411">
        <f t="shared" ref="AB1064:AB1065" si="1137">T1064-SUM(Y1064:AA1064)</f>
        <v>-191656.77</v>
      </c>
      <c r="AC1064" s="412">
        <f t="shared" ref="AC1064:AC1065" si="1138">T1064-SUM(Y1064:AA1064)-AB1064</f>
        <v>0</v>
      </c>
      <c r="AD1064" s="410">
        <f t="shared" si="1071"/>
        <v>0</v>
      </c>
      <c r="AE1064" s="413">
        <f t="shared" si="1065"/>
        <v>0</v>
      </c>
      <c r="AF1064" s="411">
        <f t="shared" si="1066"/>
        <v>-191656.77</v>
      </c>
      <c r="AG1064" s="414">
        <f t="shared" ref="AG1064:AG1065" si="1139">SUM(AD1064:AF1064)</f>
        <v>-191656.77</v>
      </c>
      <c r="AH1064" s="412">
        <f t="shared" ref="AH1064:AH1065" si="1140">AG1064-AB1064</f>
        <v>0</v>
      </c>
      <c r="AI1064" s="415">
        <f t="shared" si="1135"/>
        <v>0</v>
      </c>
      <c r="AJ1064" s="410">
        <f t="shared" si="1135"/>
        <v>0</v>
      </c>
      <c r="AK1064" s="410">
        <f t="shared" si="1135"/>
        <v>0</v>
      </c>
      <c r="AL1064" s="411">
        <f t="shared" ref="AL1064:AL1065" si="1141">V1064-SUM(AI1064:AK1064)</f>
        <v>-71675.538749999992</v>
      </c>
      <c r="AM1064" s="412">
        <f t="shared" ref="AM1064:AM1065" si="1142">V1064-SUM(AI1064:AK1064)-AL1064</f>
        <v>0</v>
      </c>
      <c r="AN1064" s="410">
        <f t="shared" si="1068"/>
        <v>0</v>
      </c>
      <c r="AO1064" s="410">
        <f t="shared" si="1069"/>
        <v>0</v>
      </c>
      <c r="AP1064" s="410">
        <f t="shared" si="1064"/>
        <v>-71675.538749999992</v>
      </c>
      <c r="AQ1064" s="414">
        <f t="shared" ref="AQ1064:AQ1065" si="1143">SUM(AN1064:AP1064)</f>
        <v>-71675.538749999992</v>
      </c>
      <c r="AR1064" s="412">
        <f t="shared" ref="AR1064:AR1065" si="1144">AQ1064-AL1064</f>
        <v>0</v>
      </c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 s="7"/>
      <c r="BH1064" s="7"/>
      <c r="BI1064" s="7"/>
      <c r="BJ1064" s="7"/>
      <c r="BK1064" s="7"/>
      <c r="BL1064" s="7"/>
      <c r="BN1064" s="74"/>
    </row>
    <row r="1065" spans="1:66" s="16" customFormat="1" ht="12" customHeight="1" x14ac:dyDescent="0.25">
      <c r="A1065" s="189">
        <v>25301231</v>
      </c>
      <c r="B1065" s="184" t="str">
        <f t="shared" si="1063"/>
        <v>25301231</v>
      </c>
      <c r="C1065" s="178" t="s">
        <v>1361</v>
      </c>
      <c r="D1065" s="179" t="s">
        <v>158</v>
      </c>
      <c r="E1065" s="179"/>
      <c r="F1065" s="185">
        <v>44105</v>
      </c>
      <c r="G1065" s="179"/>
      <c r="H1065" s="181"/>
      <c r="I1065" s="181"/>
      <c r="J1065" s="181"/>
      <c r="K1065" s="181"/>
      <c r="L1065" s="181">
        <v>-4754.59</v>
      </c>
      <c r="M1065" s="181">
        <v>-13424.72</v>
      </c>
      <c r="N1065" s="181">
        <v>-22094.85</v>
      </c>
      <c r="O1065" s="181">
        <v>-30764.98</v>
      </c>
      <c r="P1065" s="181">
        <v>-39435.11</v>
      </c>
      <c r="Q1065" s="181">
        <v>-48105.24</v>
      </c>
      <c r="R1065" s="181">
        <v>-56775.37</v>
      </c>
      <c r="S1065" s="181">
        <v>-65445.5</v>
      </c>
      <c r="T1065" s="181">
        <v>-74115.63</v>
      </c>
      <c r="U1065" s="181"/>
      <c r="V1065" s="181">
        <f t="shared" si="1136"/>
        <v>-26488.181249999998</v>
      </c>
      <c r="W1065" s="204"/>
      <c r="X1065" s="226"/>
      <c r="Y1065" s="409">
        <f t="shared" si="1074"/>
        <v>0</v>
      </c>
      <c r="Z1065" s="410">
        <f t="shared" si="1074"/>
        <v>0</v>
      </c>
      <c r="AA1065" s="410">
        <f t="shared" si="1074"/>
        <v>0</v>
      </c>
      <c r="AB1065" s="411">
        <f t="shared" si="1137"/>
        <v>-74115.63</v>
      </c>
      <c r="AC1065" s="412">
        <f t="shared" si="1138"/>
        <v>0</v>
      </c>
      <c r="AD1065" s="410">
        <f t="shared" si="1071"/>
        <v>0</v>
      </c>
      <c r="AE1065" s="413">
        <f t="shared" si="1065"/>
        <v>0</v>
      </c>
      <c r="AF1065" s="411">
        <f t="shared" si="1066"/>
        <v>-74115.63</v>
      </c>
      <c r="AG1065" s="414">
        <f t="shared" si="1139"/>
        <v>-74115.63</v>
      </c>
      <c r="AH1065" s="412">
        <f t="shared" si="1140"/>
        <v>0</v>
      </c>
      <c r="AI1065" s="415">
        <f t="shared" si="1135"/>
        <v>0</v>
      </c>
      <c r="AJ1065" s="410">
        <f t="shared" si="1135"/>
        <v>0</v>
      </c>
      <c r="AK1065" s="410">
        <f t="shared" si="1135"/>
        <v>0</v>
      </c>
      <c r="AL1065" s="411">
        <f t="shared" si="1141"/>
        <v>-26488.181249999998</v>
      </c>
      <c r="AM1065" s="412">
        <f t="shared" si="1142"/>
        <v>0</v>
      </c>
      <c r="AN1065" s="410">
        <f t="shared" si="1068"/>
        <v>0</v>
      </c>
      <c r="AO1065" s="410">
        <f t="shared" si="1069"/>
        <v>0</v>
      </c>
      <c r="AP1065" s="410">
        <f t="shared" si="1064"/>
        <v>-26488.181249999998</v>
      </c>
      <c r="AQ1065" s="414">
        <f t="shared" si="1143"/>
        <v>-26488.181249999998</v>
      </c>
      <c r="AR1065" s="412">
        <f t="shared" si="1144"/>
        <v>0</v>
      </c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 s="7"/>
      <c r="BH1065" s="7"/>
      <c r="BI1065" s="7"/>
      <c r="BJ1065" s="7"/>
      <c r="BK1065" s="7"/>
      <c r="BL1065" s="7"/>
      <c r="BN1065" s="74"/>
    </row>
    <row r="1066" spans="1:66" s="16" customFormat="1" ht="12" customHeight="1" x14ac:dyDescent="0.25">
      <c r="A1066" s="189">
        <v>25302083</v>
      </c>
      <c r="B1066" s="184" t="str">
        <f t="shared" si="1063"/>
        <v>25302083</v>
      </c>
      <c r="C1066" s="178" t="s">
        <v>1124</v>
      </c>
      <c r="D1066" s="179" t="s">
        <v>158</v>
      </c>
      <c r="E1066" s="179"/>
      <c r="F1066" s="185">
        <v>43466</v>
      </c>
      <c r="G1066" s="179"/>
      <c r="H1066" s="181">
        <v>-170250140.62</v>
      </c>
      <c r="I1066" s="181">
        <v>-154934100.97</v>
      </c>
      <c r="J1066" s="181">
        <v>-165227160.38</v>
      </c>
      <c r="K1066" s="181">
        <v>-163452795.28</v>
      </c>
      <c r="L1066" s="181">
        <v>-162910808.88999999</v>
      </c>
      <c r="M1066" s="181">
        <v>-161633748.06999999</v>
      </c>
      <c r="N1066" s="181">
        <v>-160979566.72999999</v>
      </c>
      <c r="O1066" s="181">
        <v>-159929148.91999999</v>
      </c>
      <c r="P1066" s="181">
        <v>-183558266.86000001</v>
      </c>
      <c r="Q1066" s="181">
        <v>-182288206.19</v>
      </c>
      <c r="R1066" s="181">
        <v>-182335414.84</v>
      </c>
      <c r="S1066" s="181">
        <v>-181576646.50999999</v>
      </c>
      <c r="T1066" s="181">
        <v>-180109811.47999999</v>
      </c>
      <c r="U1066" s="181"/>
      <c r="V1066" s="181">
        <f t="shared" si="1077"/>
        <v>-169500486.64083332</v>
      </c>
      <c r="W1066" s="204"/>
      <c r="X1066" s="226"/>
      <c r="Y1066" s="409">
        <f t="shared" si="1074"/>
        <v>0</v>
      </c>
      <c r="Z1066" s="410">
        <f t="shared" si="1074"/>
        <v>0</v>
      </c>
      <c r="AA1066" s="410">
        <f t="shared" si="1074"/>
        <v>0</v>
      </c>
      <c r="AB1066" s="411">
        <f t="shared" si="1057"/>
        <v>-180109811.47999999</v>
      </c>
      <c r="AC1066" s="412">
        <f t="shared" si="1058"/>
        <v>0</v>
      </c>
      <c r="AD1066" s="410">
        <f t="shared" si="1071"/>
        <v>0</v>
      </c>
      <c r="AE1066" s="413">
        <f t="shared" si="1065"/>
        <v>0</v>
      </c>
      <c r="AF1066" s="411">
        <f t="shared" si="1066"/>
        <v>-180109811.47999999</v>
      </c>
      <c r="AG1066" s="414">
        <f t="shared" si="1075"/>
        <v>-180109811.47999999</v>
      </c>
      <c r="AH1066" s="412">
        <f t="shared" si="1059"/>
        <v>0</v>
      </c>
      <c r="AI1066" s="415">
        <f t="shared" si="1135"/>
        <v>0</v>
      </c>
      <c r="AJ1066" s="410">
        <f t="shared" si="1135"/>
        <v>0</v>
      </c>
      <c r="AK1066" s="410">
        <f t="shared" si="1135"/>
        <v>0</v>
      </c>
      <c r="AL1066" s="411">
        <f t="shared" si="1060"/>
        <v>-169500486.64083332</v>
      </c>
      <c r="AM1066" s="412">
        <f t="shared" si="1061"/>
        <v>0</v>
      </c>
      <c r="AN1066" s="410">
        <f t="shared" si="1068"/>
        <v>0</v>
      </c>
      <c r="AO1066" s="410">
        <f t="shared" si="1069"/>
        <v>0</v>
      </c>
      <c r="AP1066" s="410">
        <f t="shared" si="1064"/>
        <v>-169500486.64083332</v>
      </c>
      <c r="AQ1066" s="414">
        <f t="shared" ref="AQ1066" si="1145">SUM(AN1066:AP1066)</f>
        <v>-169500486.64083332</v>
      </c>
      <c r="AR1066" s="412">
        <f t="shared" si="1062"/>
        <v>0</v>
      </c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 s="7"/>
      <c r="BH1066" s="7"/>
      <c r="BI1066" s="7"/>
      <c r="BJ1066" s="7"/>
      <c r="BK1066" s="7"/>
      <c r="BL1066" s="7"/>
      <c r="BN1066" s="74"/>
    </row>
    <row r="1067" spans="1:66" s="16" customFormat="1" ht="12" customHeight="1" x14ac:dyDescent="0.25">
      <c r="A1067" s="189">
        <v>25302123</v>
      </c>
      <c r="B1067" s="184" t="str">
        <f t="shared" si="1063"/>
        <v>25302123</v>
      </c>
      <c r="C1067" s="178" t="s">
        <v>1151</v>
      </c>
      <c r="D1067" s="179" t="s">
        <v>158</v>
      </c>
      <c r="E1067" s="179"/>
      <c r="F1067" s="185">
        <v>43556</v>
      </c>
      <c r="G1067" s="179"/>
      <c r="H1067" s="181">
        <v>-2300000</v>
      </c>
      <c r="I1067" s="181">
        <v>-2300000</v>
      </c>
      <c r="J1067" s="181">
        <v>-2300000</v>
      </c>
      <c r="K1067" s="181">
        <v>-2300000</v>
      </c>
      <c r="L1067" s="181">
        <v>-2300000</v>
      </c>
      <c r="M1067" s="181">
        <v>-2300000</v>
      </c>
      <c r="N1067" s="181">
        <v>-2300000</v>
      </c>
      <c r="O1067" s="181">
        <v>-2300000</v>
      </c>
      <c r="P1067" s="181">
        <v>-2300000</v>
      </c>
      <c r="Q1067" s="181">
        <v>-2300000</v>
      </c>
      <c r="R1067" s="181">
        <v>-2300000</v>
      </c>
      <c r="S1067" s="181">
        <v>-2300000</v>
      </c>
      <c r="T1067" s="181">
        <v>-2300000</v>
      </c>
      <c r="U1067" s="181"/>
      <c r="V1067" s="181">
        <f t="shared" si="1077"/>
        <v>-2300000</v>
      </c>
      <c r="W1067" s="204"/>
      <c r="X1067" s="226"/>
      <c r="Y1067" s="409">
        <f t="shared" si="1074"/>
        <v>0</v>
      </c>
      <c r="Z1067" s="410">
        <f t="shared" si="1074"/>
        <v>0</v>
      </c>
      <c r="AA1067" s="410">
        <f t="shared" si="1074"/>
        <v>0</v>
      </c>
      <c r="AB1067" s="411">
        <f t="shared" si="1057"/>
        <v>-2300000</v>
      </c>
      <c r="AC1067" s="412">
        <f t="shared" si="1058"/>
        <v>0</v>
      </c>
      <c r="AD1067" s="410">
        <f t="shared" si="1071"/>
        <v>0</v>
      </c>
      <c r="AE1067" s="413">
        <f t="shared" si="1065"/>
        <v>0</v>
      </c>
      <c r="AF1067" s="411">
        <f t="shared" si="1066"/>
        <v>-2300000</v>
      </c>
      <c r="AG1067" s="414">
        <f t="shared" si="1075"/>
        <v>-2300000</v>
      </c>
      <c r="AH1067" s="412">
        <f t="shared" si="1059"/>
        <v>0</v>
      </c>
      <c r="AI1067" s="415">
        <f t="shared" si="1135"/>
        <v>0</v>
      </c>
      <c r="AJ1067" s="410">
        <f t="shared" si="1135"/>
        <v>0</v>
      </c>
      <c r="AK1067" s="410">
        <f t="shared" si="1135"/>
        <v>0</v>
      </c>
      <c r="AL1067" s="411">
        <f t="shared" si="1060"/>
        <v>-2300000</v>
      </c>
      <c r="AM1067" s="412">
        <f t="shared" si="1061"/>
        <v>0</v>
      </c>
      <c r="AN1067" s="410">
        <f t="shared" si="1068"/>
        <v>0</v>
      </c>
      <c r="AO1067" s="410">
        <f t="shared" si="1069"/>
        <v>0</v>
      </c>
      <c r="AP1067" s="410">
        <f t="shared" si="1064"/>
        <v>-2300000</v>
      </c>
      <c r="AQ1067" s="414">
        <f t="shared" si="1056"/>
        <v>-2300000</v>
      </c>
      <c r="AR1067" s="412">
        <f t="shared" si="1062"/>
        <v>0</v>
      </c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 s="7"/>
      <c r="BH1067" s="7"/>
      <c r="BI1067" s="7"/>
      <c r="BJ1067" s="7"/>
      <c r="BK1067" s="7"/>
      <c r="BL1067" s="7"/>
      <c r="BN1067" s="74"/>
    </row>
    <row r="1068" spans="1:66" s="16" customFormat="1" ht="12" customHeight="1" x14ac:dyDescent="0.25">
      <c r="A1068" s="122">
        <v>25302221</v>
      </c>
      <c r="B1068" s="87" t="str">
        <f t="shared" si="1063"/>
        <v>25302221</v>
      </c>
      <c r="C1068" s="74" t="s">
        <v>480</v>
      </c>
      <c r="D1068" s="89" t="s">
        <v>1277</v>
      </c>
      <c r="E1068" s="89"/>
      <c r="F1068" s="74"/>
      <c r="G1068" s="89"/>
      <c r="H1068" s="75">
        <v>-6104695.0899999999</v>
      </c>
      <c r="I1068" s="75">
        <v>-6924135.9299999997</v>
      </c>
      <c r="J1068" s="75">
        <v>-7672940.0499999998</v>
      </c>
      <c r="K1068" s="75">
        <v>-8158523.1799999997</v>
      </c>
      <c r="L1068" s="75">
        <v>-11006886.539999999</v>
      </c>
      <c r="M1068" s="75">
        <v>-11645817.130000001</v>
      </c>
      <c r="N1068" s="75">
        <v>-11750376.73</v>
      </c>
      <c r="O1068" s="75">
        <v>-12433280.35</v>
      </c>
      <c r="P1068" s="75">
        <v>-13068026.73</v>
      </c>
      <c r="Q1068" s="75">
        <v>-13343897.189999999</v>
      </c>
      <c r="R1068" s="75">
        <v>-13418753.24</v>
      </c>
      <c r="S1068" s="75">
        <v>-13703545.279999999</v>
      </c>
      <c r="T1068" s="75">
        <v>-14331433.300000001</v>
      </c>
      <c r="U1068" s="75"/>
      <c r="V1068" s="75">
        <f t="shared" si="1077"/>
        <v>-11112020.545416666</v>
      </c>
      <c r="W1068" s="108"/>
      <c r="X1068" s="108"/>
      <c r="Y1068" s="92">
        <f t="shared" si="1074"/>
        <v>0</v>
      </c>
      <c r="Z1068" s="319">
        <f t="shared" si="1074"/>
        <v>-14331433.300000001</v>
      </c>
      <c r="AA1068" s="319">
        <f t="shared" si="1074"/>
        <v>0</v>
      </c>
      <c r="AB1068" s="320">
        <f t="shared" si="1057"/>
        <v>0</v>
      </c>
      <c r="AC1068" s="309">
        <f t="shared" si="1058"/>
        <v>0</v>
      </c>
      <c r="AD1068" s="319">
        <f t="shared" si="1071"/>
        <v>0</v>
      </c>
      <c r="AE1068" s="326">
        <f t="shared" si="1065"/>
        <v>0</v>
      </c>
      <c r="AF1068" s="320">
        <f t="shared" si="1066"/>
        <v>0</v>
      </c>
      <c r="AG1068" s="173">
        <f t="shared" si="1075"/>
        <v>0</v>
      </c>
      <c r="AH1068" s="309">
        <f t="shared" si="1059"/>
        <v>0</v>
      </c>
      <c r="AI1068" s="318">
        <f t="shared" si="1135"/>
        <v>0</v>
      </c>
      <c r="AJ1068" s="319">
        <f t="shared" si="1135"/>
        <v>-11112020.545416666</v>
      </c>
      <c r="AK1068" s="319">
        <f t="shared" si="1135"/>
        <v>0</v>
      </c>
      <c r="AL1068" s="320">
        <f t="shared" si="1060"/>
        <v>0</v>
      </c>
      <c r="AM1068" s="309">
        <f t="shared" si="1061"/>
        <v>0</v>
      </c>
      <c r="AN1068" s="319">
        <f t="shared" si="1068"/>
        <v>0</v>
      </c>
      <c r="AO1068" s="319">
        <f t="shared" si="1069"/>
        <v>0</v>
      </c>
      <c r="AP1068" s="319">
        <f t="shared" si="1064"/>
        <v>0</v>
      </c>
      <c r="AQ1068" s="173">
        <f t="shared" si="1056"/>
        <v>0</v>
      </c>
      <c r="AR1068" s="309">
        <f t="shared" si="1062"/>
        <v>0</v>
      </c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 s="7"/>
      <c r="BH1068" s="7"/>
      <c r="BI1068" s="7"/>
      <c r="BJ1068" s="7"/>
      <c r="BK1068" s="7"/>
      <c r="BL1068" s="7"/>
      <c r="BN1068" s="74"/>
    </row>
    <row r="1069" spans="1:66" s="16" customFormat="1" ht="12" customHeight="1" x14ac:dyDescent="0.25">
      <c r="A1069" s="122">
        <v>25302222</v>
      </c>
      <c r="B1069" s="87" t="str">
        <f t="shared" si="1063"/>
        <v>25302222</v>
      </c>
      <c r="C1069" s="74" t="s">
        <v>339</v>
      </c>
      <c r="D1069" s="89" t="s">
        <v>1277</v>
      </c>
      <c r="E1069" s="89"/>
      <c r="F1069" s="74"/>
      <c r="G1069" s="89"/>
      <c r="H1069" s="75">
        <v>-13509448.960000001</v>
      </c>
      <c r="I1069" s="75">
        <v>-13566729.25</v>
      </c>
      <c r="J1069" s="75">
        <v>-13630664.83</v>
      </c>
      <c r="K1069" s="75">
        <v>-13636359.23</v>
      </c>
      <c r="L1069" s="75">
        <v>-14032942.9</v>
      </c>
      <c r="M1069" s="75">
        <v>-14436792.01</v>
      </c>
      <c r="N1069" s="75">
        <v>-14927244.68</v>
      </c>
      <c r="O1069" s="75">
        <v>-15509421.02</v>
      </c>
      <c r="P1069" s="75">
        <v>-16075087.33</v>
      </c>
      <c r="Q1069" s="75">
        <v>-16497229.789999999</v>
      </c>
      <c r="R1069" s="75">
        <v>-16684481.460000001</v>
      </c>
      <c r="S1069" s="75">
        <v>-16791588.48</v>
      </c>
      <c r="T1069" s="75">
        <v>-16843518.539999999</v>
      </c>
      <c r="U1069" s="75"/>
      <c r="V1069" s="75">
        <f t="shared" si="1077"/>
        <v>-15080418.727499999</v>
      </c>
      <c r="W1069" s="108"/>
      <c r="X1069" s="108"/>
      <c r="Y1069" s="92">
        <f t="shared" ref="Y1069:AA1088" si="1146">IF($D1069=Y$5,$T1069,0)</f>
        <v>0</v>
      </c>
      <c r="Z1069" s="319">
        <f t="shared" si="1146"/>
        <v>-16843518.539999999</v>
      </c>
      <c r="AA1069" s="319">
        <f t="shared" si="1146"/>
        <v>0</v>
      </c>
      <c r="AB1069" s="320">
        <f t="shared" si="1057"/>
        <v>0</v>
      </c>
      <c r="AC1069" s="309">
        <f t="shared" si="1058"/>
        <v>0</v>
      </c>
      <c r="AD1069" s="319">
        <f t="shared" si="1071"/>
        <v>0</v>
      </c>
      <c r="AE1069" s="326">
        <f t="shared" si="1065"/>
        <v>0</v>
      </c>
      <c r="AF1069" s="320">
        <f t="shared" si="1066"/>
        <v>0</v>
      </c>
      <c r="AG1069" s="173">
        <f t="shared" si="1075"/>
        <v>0</v>
      </c>
      <c r="AH1069" s="309">
        <f t="shared" si="1059"/>
        <v>0</v>
      </c>
      <c r="AI1069" s="318">
        <f t="shared" si="1135"/>
        <v>0</v>
      </c>
      <c r="AJ1069" s="319">
        <f t="shared" si="1135"/>
        <v>-15080418.727499999</v>
      </c>
      <c r="AK1069" s="319">
        <f t="shared" si="1135"/>
        <v>0</v>
      </c>
      <c r="AL1069" s="320">
        <f t="shared" si="1060"/>
        <v>0</v>
      </c>
      <c r="AM1069" s="309">
        <f t="shared" si="1061"/>
        <v>0</v>
      </c>
      <c r="AN1069" s="319">
        <f t="shared" si="1068"/>
        <v>0</v>
      </c>
      <c r="AO1069" s="319">
        <f t="shared" si="1069"/>
        <v>0</v>
      </c>
      <c r="AP1069" s="319">
        <f t="shared" si="1064"/>
        <v>0</v>
      </c>
      <c r="AQ1069" s="173">
        <f t="shared" si="1056"/>
        <v>0</v>
      </c>
      <c r="AR1069" s="309">
        <f t="shared" si="1062"/>
        <v>0</v>
      </c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 s="7"/>
      <c r="BH1069" s="7"/>
      <c r="BI1069" s="7"/>
      <c r="BJ1069" s="7"/>
      <c r="BK1069" s="7"/>
      <c r="BL1069" s="7"/>
      <c r="BN1069" s="74"/>
    </row>
    <row r="1070" spans="1:66" s="16" customFormat="1" ht="12" customHeight="1" x14ac:dyDescent="0.25">
      <c r="A1070" s="189">
        <v>25302253</v>
      </c>
      <c r="B1070" s="184" t="str">
        <f t="shared" si="1063"/>
        <v>25302253</v>
      </c>
      <c r="C1070" s="178" t="s">
        <v>1184</v>
      </c>
      <c r="D1070" s="179" t="s">
        <v>1279</v>
      </c>
      <c r="E1070" s="179"/>
      <c r="F1070" s="185">
        <v>43800</v>
      </c>
      <c r="G1070" s="179"/>
      <c r="H1070" s="181">
        <v>-2004313.91</v>
      </c>
      <c r="I1070" s="181">
        <v>-1970908.68</v>
      </c>
      <c r="J1070" s="181">
        <v>-1937503.45</v>
      </c>
      <c r="K1070" s="181">
        <v>-1904098.22</v>
      </c>
      <c r="L1070" s="181">
        <v>-1870692.99</v>
      </c>
      <c r="M1070" s="181">
        <v>-1837287.76</v>
      </c>
      <c r="N1070" s="181">
        <v>-1803882.53</v>
      </c>
      <c r="O1070" s="181">
        <v>-1770477.3</v>
      </c>
      <c r="P1070" s="181">
        <v>-1737072.07</v>
      </c>
      <c r="Q1070" s="181">
        <v>-1703666.84</v>
      </c>
      <c r="R1070" s="181">
        <v>-1670261.61</v>
      </c>
      <c r="S1070" s="181">
        <v>-1636856.38</v>
      </c>
      <c r="T1070" s="181">
        <v>-1603451.15</v>
      </c>
      <c r="U1070" s="181"/>
      <c r="V1070" s="181">
        <f t="shared" si="1077"/>
        <v>-1803882.53</v>
      </c>
      <c r="W1070" s="204" t="s">
        <v>519</v>
      </c>
      <c r="X1070" s="182" t="s">
        <v>346</v>
      </c>
      <c r="Y1070" s="409">
        <f t="shared" si="1146"/>
        <v>0</v>
      </c>
      <c r="Z1070" s="410">
        <f t="shared" si="1146"/>
        <v>0</v>
      </c>
      <c r="AA1070" s="410">
        <f t="shared" si="1146"/>
        <v>0</v>
      </c>
      <c r="AB1070" s="411">
        <f t="shared" si="1057"/>
        <v>-1603451.15</v>
      </c>
      <c r="AC1070" s="412">
        <f t="shared" si="1058"/>
        <v>0</v>
      </c>
      <c r="AD1070" s="410">
        <f t="shared" si="1071"/>
        <v>-1057315.6883099999</v>
      </c>
      <c r="AE1070" s="413">
        <f t="shared" si="1065"/>
        <v>-546135.46169000003</v>
      </c>
      <c r="AF1070" s="411">
        <f t="shared" si="1066"/>
        <v>0</v>
      </c>
      <c r="AG1070" s="414">
        <f t="shared" si="1075"/>
        <v>-1603451.15</v>
      </c>
      <c r="AH1070" s="412">
        <f t="shared" si="1059"/>
        <v>0</v>
      </c>
      <c r="AI1070" s="415">
        <f t="shared" si="1135"/>
        <v>0</v>
      </c>
      <c r="AJ1070" s="410">
        <f t="shared" si="1135"/>
        <v>0</v>
      </c>
      <c r="AK1070" s="410">
        <f t="shared" si="1135"/>
        <v>0</v>
      </c>
      <c r="AL1070" s="411">
        <f t="shared" si="1060"/>
        <v>-1803882.53</v>
      </c>
      <c r="AM1070" s="412">
        <f t="shared" si="1061"/>
        <v>0</v>
      </c>
      <c r="AN1070" s="410">
        <f t="shared" si="1068"/>
        <v>-1189480.1402819999</v>
      </c>
      <c r="AO1070" s="410">
        <f t="shared" si="1069"/>
        <v>-614402.38971800008</v>
      </c>
      <c r="AP1070" s="410">
        <f t="shared" si="1064"/>
        <v>0</v>
      </c>
      <c r="AQ1070" s="414">
        <f t="shared" ref="AQ1070:AQ1071" si="1147">SUM(AN1070:AP1070)</f>
        <v>-1803882.53</v>
      </c>
      <c r="AR1070" s="412">
        <f t="shared" si="1062"/>
        <v>0</v>
      </c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 s="7"/>
      <c r="BH1070" s="7"/>
      <c r="BI1070" s="7"/>
      <c r="BJ1070" s="7"/>
      <c r="BK1070" s="7"/>
      <c r="BL1070" s="7"/>
      <c r="BN1070" s="74"/>
    </row>
    <row r="1071" spans="1:66" s="16" customFormat="1" ht="12" customHeight="1" x14ac:dyDescent="0.25">
      <c r="A1071" s="189">
        <v>25302263</v>
      </c>
      <c r="B1071" s="184" t="str">
        <f t="shared" si="1063"/>
        <v>25302263</v>
      </c>
      <c r="C1071" s="178" t="s">
        <v>1185</v>
      </c>
      <c r="D1071" s="179" t="s">
        <v>1279</v>
      </c>
      <c r="E1071" s="179"/>
      <c r="F1071" s="185">
        <v>43800</v>
      </c>
      <c r="G1071" s="179"/>
      <c r="H1071" s="181">
        <v>-762541.67</v>
      </c>
      <c r="I1071" s="181">
        <v>-749832.64</v>
      </c>
      <c r="J1071" s="181">
        <v>-737123.61</v>
      </c>
      <c r="K1071" s="181">
        <v>-724414.58</v>
      </c>
      <c r="L1071" s="181">
        <v>-711705.55</v>
      </c>
      <c r="M1071" s="181">
        <v>-698996.52</v>
      </c>
      <c r="N1071" s="181">
        <v>-686287.49</v>
      </c>
      <c r="O1071" s="181">
        <v>-673578.46</v>
      </c>
      <c r="P1071" s="181">
        <v>-660869.43000000005</v>
      </c>
      <c r="Q1071" s="181">
        <v>-648160.4</v>
      </c>
      <c r="R1071" s="181">
        <v>-635451.37</v>
      </c>
      <c r="S1071" s="181">
        <v>-622742.34</v>
      </c>
      <c r="T1071" s="181">
        <v>-610033.31000000006</v>
      </c>
      <c r="U1071" s="181"/>
      <c r="V1071" s="181">
        <f t="shared" si="1077"/>
        <v>-686287.49</v>
      </c>
      <c r="W1071" s="204" t="s">
        <v>519</v>
      </c>
      <c r="X1071" s="182" t="s">
        <v>346</v>
      </c>
      <c r="Y1071" s="409">
        <f t="shared" si="1146"/>
        <v>0</v>
      </c>
      <c r="Z1071" s="410">
        <f t="shared" si="1146"/>
        <v>0</v>
      </c>
      <c r="AA1071" s="410">
        <f t="shared" si="1146"/>
        <v>0</v>
      </c>
      <c r="AB1071" s="411">
        <f t="shared" si="1057"/>
        <v>-610033.31000000006</v>
      </c>
      <c r="AC1071" s="412">
        <f t="shared" si="1058"/>
        <v>0</v>
      </c>
      <c r="AD1071" s="410">
        <f t="shared" si="1071"/>
        <v>-402255.96461400006</v>
      </c>
      <c r="AE1071" s="413">
        <f t="shared" si="1065"/>
        <v>-207777.34538600003</v>
      </c>
      <c r="AF1071" s="411">
        <f t="shared" si="1066"/>
        <v>0</v>
      </c>
      <c r="AG1071" s="414">
        <f t="shared" si="1075"/>
        <v>-610033.31000000006</v>
      </c>
      <c r="AH1071" s="412">
        <f t="shared" si="1059"/>
        <v>0</v>
      </c>
      <c r="AI1071" s="415">
        <f t="shared" si="1135"/>
        <v>0</v>
      </c>
      <c r="AJ1071" s="410">
        <f t="shared" si="1135"/>
        <v>0</v>
      </c>
      <c r="AK1071" s="410">
        <f t="shared" si="1135"/>
        <v>0</v>
      </c>
      <c r="AL1071" s="411">
        <f t="shared" si="1060"/>
        <v>-686287.49</v>
      </c>
      <c r="AM1071" s="412">
        <f t="shared" si="1061"/>
        <v>0</v>
      </c>
      <c r="AN1071" s="410">
        <f t="shared" si="1068"/>
        <v>-452537.970906</v>
      </c>
      <c r="AO1071" s="410">
        <f t="shared" si="1069"/>
        <v>-233749.51909400002</v>
      </c>
      <c r="AP1071" s="410">
        <f t="shared" si="1064"/>
        <v>0</v>
      </c>
      <c r="AQ1071" s="414">
        <f t="shared" si="1147"/>
        <v>-686287.49</v>
      </c>
      <c r="AR1071" s="412">
        <f t="shared" si="1062"/>
        <v>0</v>
      </c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 s="7"/>
      <c r="BH1071" s="7"/>
      <c r="BI1071" s="7"/>
      <c r="BJ1071" s="7"/>
      <c r="BK1071" s="7"/>
      <c r="BL1071" s="7"/>
      <c r="BN1071" s="74"/>
    </row>
    <row r="1072" spans="1:66" s="16" customFormat="1" ht="12" customHeight="1" x14ac:dyDescent="0.25">
      <c r="A1072" s="122">
        <v>25303001</v>
      </c>
      <c r="B1072" s="87" t="str">
        <f t="shared" si="1063"/>
        <v>25303001</v>
      </c>
      <c r="C1072" s="74" t="s">
        <v>995</v>
      </c>
      <c r="D1072" s="89" t="s">
        <v>158</v>
      </c>
      <c r="E1072" s="89"/>
      <c r="F1072" s="139">
        <v>43070</v>
      </c>
      <c r="G1072" s="89"/>
      <c r="H1072" s="75">
        <v>35075180.170000002</v>
      </c>
      <c r="I1072" s="75">
        <v>32527345.530000001</v>
      </c>
      <c r="J1072" s="75">
        <v>30985678.859999999</v>
      </c>
      <c r="K1072" s="75">
        <v>29444012.190000001</v>
      </c>
      <c r="L1072" s="75">
        <v>0</v>
      </c>
      <c r="M1072" s="75">
        <v>0</v>
      </c>
      <c r="N1072" s="75">
        <v>0</v>
      </c>
      <c r="O1072" s="75">
        <v>0</v>
      </c>
      <c r="P1072" s="75">
        <v>0</v>
      </c>
      <c r="Q1072" s="75">
        <v>0</v>
      </c>
      <c r="R1072" s="75">
        <v>0</v>
      </c>
      <c r="S1072" s="75">
        <v>0</v>
      </c>
      <c r="T1072" s="75">
        <v>0</v>
      </c>
      <c r="U1072" s="75"/>
      <c r="V1072" s="75">
        <f t="shared" si="1077"/>
        <v>9207885.555416666</v>
      </c>
      <c r="W1072" s="81"/>
      <c r="X1072" s="80"/>
      <c r="Y1072" s="92">
        <f t="shared" si="1146"/>
        <v>0</v>
      </c>
      <c r="Z1072" s="319">
        <f t="shared" si="1146"/>
        <v>0</v>
      </c>
      <c r="AA1072" s="319">
        <f t="shared" si="1146"/>
        <v>0</v>
      </c>
      <c r="AB1072" s="320">
        <f t="shared" si="1057"/>
        <v>0</v>
      </c>
      <c r="AC1072" s="309">
        <f t="shared" si="1058"/>
        <v>0</v>
      </c>
      <c r="AD1072" s="319">
        <f t="shared" si="1071"/>
        <v>0</v>
      </c>
      <c r="AE1072" s="326">
        <f t="shared" si="1065"/>
        <v>0</v>
      </c>
      <c r="AF1072" s="320">
        <f t="shared" si="1066"/>
        <v>0</v>
      </c>
      <c r="AG1072" s="173">
        <f t="shared" si="1075"/>
        <v>0</v>
      </c>
      <c r="AH1072" s="309">
        <f t="shared" si="1059"/>
        <v>0</v>
      </c>
      <c r="AI1072" s="318">
        <f t="shared" si="1135"/>
        <v>0</v>
      </c>
      <c r="AJ1072" s="319">
        <f t="shared" si="1135"/>
        <v>0</v>
      </c>
      <c r="AK1072" s="319">
        <f t="shared" si="1135"/>
        <v>0</v>
      </c>
      <c r="AL1072" s="320">
        <f t="shared" si="1060"/>
        <v>9207885.555416666</v>
      </c>
      <c r="AM1072" s="309">
        <f t="shared" si="1061"/>
        <v>0</v>
      </c>
      <c r="AN1072" s="319">
        <f t="shared" si="1068"/>
        <v>0</v>
      </c>
      <c r="AO1072" s="319">
        <f t="shared" si="1069"/>
        <v>0</v>
      </c>
      <c r="AP1072" s="319">
        <f t="shared" si="1064"/>
        <v>9207885.555416666</v>
      </c>
      <c r="AQ1072" s="173">
        <f t="shared" si="1056"/>
        <v>9207885.555416666</v>
      </c>
      <c r="AR1072" s="309">
        <f t="shared" si="1062"/>
        <v>0</v>
      </c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 s="7"/>
      <c r="BH1072" s="7"/>
      <c r="BI1072" s="7"/>
      <c r="BJ1072" s="7"/>
      <c r="BK1072" s="7"/>
      <c r="BL1072" s="7"/>
      <c r="BN1072" s="74"/>
    </row>
    <row r="1073" spans="1:66" s="16" customFormat="1" ht="12" customHeight="1" x14ac:dyDescent="0.25">
      <c r="A1073" s="378">
        <v>25303031</v>
      </c>
      <c r="B1073" s="378" t="str">
        <f t="shared" si="1063"/>
        <v>25303031</v>
      </c>
      <c r="C1073" s="16" t="s">
        <v>1038</v>
      </c>
      <c r="D1073" s="89" t="s">
        <v>158</v>
      </c>
      <c r="E1073" s="89"/>
      <c r="F1073" s="376">
        <v>43101</v>
      </c>
      <c r="G1073" s="89"/>
      <c r="H1073" s="75">
        <v>-35075180.170000002</v>
      </c>
      <c r="I1073" s="75">
        <v>-32527345.530000001</v>
      </c>
      <c r="J1073" s="75">
        <v>-30985678.859999999</v>
      </c>
      <c r="K1073" s="75">
        <v>-29444012.190000001</v>
      </c>
      <c r="L1073" s="75">
        <v>0</v>
      </c>
      <c r="M1073" s="75">
        <v>0</v>
      </c>
      <c r="N1073" s="75">
        <v>0</v>
      </c>
      <c r="O1073" s="75">
        <v>0</v>
      </c>
      <c r="P1073" s="75">
        <v>0</v>
      </c>
      <c r="Q1073" s="75">
        <v>0</v>
      </c>
      <c r="R1073" s="75">
        <v>0</v>
      </c>
      <c r="S1073" s="75">
        <v>0</v>
      </c>
      <c r="T1073" s="75">
        <v>0</v>
      </c>
      <c r="U1073" s="75"/>
      <c r="V1073" s="75">
        <f t="shared" si="1077"/>
        <v>-9207885.555416666</v>
      </c>
      <c r="W1073" s="81"/>
      <c r="X1073" s="80"/>
      <c r="Y1073" s="92">
        <f t="shared" si="1146"/>
        <v>0</v>
      </c>
      <c r="Z1073" s="319">
        <f t="shared" si="1146"/>
        <v>0</v>
      </c>
      <c r="AA1073" s="319">
        <f t="shared" si="1146"/>
        <v>0</v>
      </c>
      <c r="AB1073" s="320">
        <f t="shared" si="1057"/>
        <v>0</v>
      </c>
      <c r="AC1073" s="309">
        <f t="shared" si="1058"/>
        <v>0</v>
      </c>
      <c r="AD1073" s="319">
        <f t="shared" si="1071"/>
        <v>0</v>
      </c>
      <c r="AE1073" s="326">
        <f t="shared" si="1065"/>
        <v>0</v>
      </c>
      <c r="AF1073" s="320">
        <f t="shared" si="1066"/>
        <v>0</v>
      </c>
      <c r="AG1073" s="173">
        <f t="shared" si="1075"/>
        <v>0</v>
      </c>
      <c r="AH1073" s="309">
        <f t="shared" si="1059"/>
        <v>0</v>
      </c>
      <c r="AI1073" s="318">
        <f t="shared" si="1135"/>
        <v>0</v>
      </c>
      <c r="AJ1073" s="319">
        <f t="shared" si="1135"/>
        <v>0</v>
      </c>
      <c r="AK1073" s="319">
        <f t="shared" si="1135"/>
        <v>0</v>
      </c>
      <c r="AL1073" s="320">
        <f t="shared" si="1060"/>
        <v>-9207885.555416666</v>
      </c>
      <c r="AM1073" s="309">
        <f t="shared" si="1061"/>
        <v>0</v>
      </c>
      <c r="AN1073" s="319">
        <f t="shared" si="1068"/>
        <v>0</v>
      </c>
      <c r="AO1073" s="319">
        <f t="shared" si="1069"/>
        <v>0</v>
      </c>
      <c r="AP1073" s="319">
        <f t="shared" si="1064"/>
        <v>-9207885.555416666</v>
      </c>
      <c r="AQ1073" s="173">
        <f t="shared" si="1056"/>
        <v>-9207885.555416666</v>
      </c>
      <c r="AR1073" s="309">
        <f t="shared" si="1062"/>
        <v>0</v>
      </c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 s="7"/>
      <c r="BH1073" s="7"/>
      <c r="BI1073" s="7"/>
      <c r="BJ1073" s="7"/>
      <c r="BK1073" s="7"/>
      <c r="BL1073" s="7"/>
      <c r="BN1073" s="74"/>
    </row>
    <row r="1074" spans="1:66" s="16" customFormat="1" ht="12" customHeight="1" x14ac:dyDescent="0.25">
      <c r="A1074" s="122">
        <v>25303061</v>
      </c>
      <c r="B1074" s="87" t="str">
        <f t="shared" si="1063"/>
        <v>25303061</v>
      </c>
      <c r="C1074" s="74" t="s">
        <v>996</v>
      </c>
      <c r="D1074" s="89" t="s">
        <v>158</v>
      </c>
      <c r="E1074" s="89"/>
      <c r="F1074" s="139">
        <v>43070</v>
      </c>
      <c r="G1074" s="89"/>
      <c r="H1074" s="75">
        <v>-81965700.090000004</v>
      </c>
      <c r="I1074" s="75">
        <v>-84102009.090000004</v>
      </c>
      <c r="J1074" s="75">
        <v>-84859425.090000004</v>
      </c>
      <c r="K1074" s="75">
        <v>-85053661.090000004</v>
      </c>
      <c r="L1074" s="75">
        <v>-19704367.77</v>
      </c>
      <c r="M1074" s="75">
        <v>-31810150.77</v>
      </c>
      <c r="N1074" s="75">
        <v>-38827962.770000003</v>
      </c>
      <c r="O1074" s="75">
        <v>-53702005.770000003</v>
      </c>
      <c r="P1074" s="75">
        <v>-73095158.769999996</v>
      </c>
      <c r="Q1074" s="75">
        <v>-84006062.769999996</v>
      </c>
      <c r="R1074" s="75">
        <v>-84390100.959999993</v>
      </c>
      <c r="S1074" s="75">
        <v>-84390100.959999993</v>
      </c>
      <c r="T1074" s="75">
        <v>-84390100.959999993</v>
      </c>
      <c r="U1074" s="75"/>
      <c r="V1074" s="75">
        <f t="shared" si="1077"/>
        <v>-67259908.861249998</v>
      </c>
      <c r="W1074" s="81"/>
      <c r="X1074" s="80"/>
      <c r="Y1074" s="92">
        <f t="shared" si="1146"/>
        <v>0</v>
      </c>
      <c r="Z1074" s="319">
        <f t="shared" si="1146"/>
        <v>0</v>
      </c>
      <c r="AA1074" s="319">
        <f t="shared" si="1146"/>
        <v>0</v>
      </c>
      <c r="AB1074" s="320">
        <f t="shared" ref="AB1074:AB1114" si="1148">T1074-SUM(Y1074:AA1074)</f>
        <v>-84390100.959999993</v>
      </c>
      <c r="AC1074" s="309">
        <f t="shared" ref="AC1074:AC1114" si="1149">T1074-SUM(Y1074:AA1074)-AB1074</f>
        <v>0</v>
      </c>
      <c r="AD1074" s="319">
        <f t="shared" si="1071"/>
        <v>0</v>
      </c>
      <c r="AE1074" s="326">
        <f t="shared" si="1065"/>
        <v>0</v>
      </c>
      <c r="AF1074" s="320">
        <f t="shared" si="1066"/>
        <v>-84390100.959999993</v>
      </c>
      <c r="AG1074" s="173">
        <f t="shared" si="1075"/>
        <v>-84390100.959999993</v>
      </c>
      <c r="AH1074" s="309">
        <f t="shared" ref="AH1074:AH1114" si="1150">AG1074-AB1074</f>
        <v>0</v>
      </c>
      <c r="AI1074" s="318">
        <f t="shared" si="1135"/>
        <v>0</v>
      </c>
      <c r="AJ1074" s="319">
        <f t="shared" si="1135"/>
        <v>0</v>
      </c>
      <c r="AK1074" s="319">
        <f t="shared" si="1135"/>
        <v>0</v>
      </c>
      <c r="AL1074" s="320">
        <f t="shared" ref="AL1074:AL1114" si="1151">V1074-SUM(AI1074:AK1074)</f>
        <v>-67259908.861249998</v>
      </c>
      <c r="AM1074" s="309">
        <f t="shared" ref="AM1074:AM1114" si="1152">V1074-SUM(AI1074:AK1074)-AL1074</f>
        <v>0</v>
      </c>
      <c r="AN1074" s="319">
        <f t="shared" si="1068"/>
        <v>0</v>
      </c>
      <c r="AO1074" s="319">
        <f t="shared" si="1069"/>
        <v>0</v>
      </c>
      <c r="AP1074" s="319">
        <f t="shared" si="1064"/>
        <v>-67259908.861249998</v>
      </c>
      <c r="AQ1074" s="173">
        <f t="shared" si="1056"/>
        <v>-67259908.861249998</v>
      </c>
      <c r="AR1074" s="309">
        <f t="shared" ref="AR1074:AR1114" si="1153">AQ1074-AL1074</f>
        <v>0</v>
      </c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 s="7"/>
      <c r="BH1074" s="7"/>
      <c r="BI1074" s="7"/>
      <c r="BJ1074" s="7"/>
      <c r="BK1074" s="7"/>
      <c r="BL1074" s="7"/>
      <c r="BN1074" s="74"/>
    </row>
    <row r="1075" spans="1:66" s="16" customFormat="1" ht="12" customHeight="1" x14ac:dyDescent="0.25">
      <c r="A1075" s="189">
        <v>25321011</v>
      </c>
      <c r="B1075" s="184" t="str">
        <f t="shared" ref="B1075" si="1154">TEXT(A1075,"##")</f>
        <v>25321011</v>
      </c>
      <c r="C1075" s="178" t="s">
        <v>1296</v>
      </c>
      <c r="D1075" s="179" t="s">
        <v>1277</v>
      </c>
      <c r="E1075" s="179"/>
      <c r="F1075" s="185">
        <v>44075</v>
      </c>
      <c r="G1075" s="179"/>
      <c r="H1075" s="181"/>
      <c r="I1075" s="181"/>
      <c r="J1075" s="181"/>
      <c r="K1075" s="181">
        <v>-1282587.8899999999</v>
      </c>
      <c r="L1075" s="181">
        <v>-644839.89</v>
      </c>
      <c r="M1075" s="181">
        <v>-521397.89</v>
      </c>
      <c r="N1075" s="181">
        <v>-383193.89</v>
      </c>
      <c r="O1075" s="181">
        <v>-299044.89</v>
      </c>
      <c r="P1075" s="181">
        <v>-175118.89</v>
      </c>
      <c r="Q1075" s="181">
        <v>-60185.89</v>
      </c>
      <c r="R1075" s="181">
        <v>-19036.89</v>
      </c>
      <c r="S1075" s="181">
        <v>-17753.89</v>
      </c>
      <c r="T1075" s="181">
        <v>-17753.89</v>
      </c>
      <c r="U1075" s="181"/>
      <c r="V1075" s="181">
        <f t="shared" ref="V1075:V1076" si="1155">(H1075+T1075+SUM(I1075:S1075)*2)/24</f>
        <v>-284336.41291666671</v>
      </c>
      <c r="W1075" s="204"/>
      <c r="X1075" s="226"/>
      <c r="Y1075" s="409">
        <f t="shared" si="1146"/>
        <v>0</v>
      </c>
      <c r="Z1075" s="410">
        <f t="shared" si="1146"/>
        <v>-17753.89</v>
      </c>
      <c r="AA1075" s="410">
        <f t="shared" si="1146"/>
        <v>0</v>
      </c>
      <c r="AB1075" s="411">
        <f t="shared" ref="AB1075:AB1076" si="1156">T1075-SUM(Y1075:AA1075)</f>
        <v>0</v>
      </c>
      <c r="AC1075" s="412">
        <f t="shared" ref="AC1075:AC1076" si="1157">T1075-SUM(Y1075:AA1075)-AB1075</f>
        <v>0</v>
      </c>
      <c r="AD1075" s="410">
        <f t="shared" si="1071"/>
        <v>0</v>
      </c>
      <c r="AE1075" s="413">
        <f t="shared" si="1065"/>
        <v>0</v>
      </c>
      <c r="AF1075" s="411">
        <f t="shared" si="1066"/>
        <v>0</v>
      </c>
      <c r="AG1075" s="414">
        <f t="shared" ref="AG1075:AG1076" si="1158">SUM(AD1075:AF1075)</f>
        <v>0</v>
      </c>
      <c r="AH1075" s="412">
        <f t="shared" ref="AH1075:AH1076" si="1159">AG1075-AB1075</f>
        <v>0</v>
      </c>
      <c r="AI1075" s="415">
        <f t="shared" si="1135"/>
        <v>0</v>
      </c>
      <c r="AJ1075" s="410">
        <f t="shared" si="1135"/>
        <v>-284336.41291666671</v>
      </c>
      <c r="AK1075" s="410">
        <f t="shared" si="1135"/>
        <v>0</v>
      </c>
      <c r="AL1075" s="411">
        <f t="shared" ref="AL1075:AL1076" si="1160">V1075-SUM(AI1075:AK1075)</f>
        <v>0</v>
      </c>
      <c r="AM1075" s="412">
        <f t="shared" ref="AM1075:AM1076" si="1161">V1075-SUM(AI1075:AK1075)-AL1075</f>
        <v>0</v>
      </c>
      <c r="AN1075" s="410">
        <f t="shared" si="1068"/>
        <v>0</v>
      </c>
      <c r="AO1075" s="410">
        <f t="shared" si="1069"/>
        <v>0</v>
      </c>
      <c r="AP1075" s="410">
        <f t="shared" si="1064"/>
        <v>0</v>
      </c>
      <c r="AQ1075" s="414">
        <f t="shared" ref="AQ1075:AQ1076" si="1162">SUM(AN1075:AP1075)</f>
        <v>0</v>
      </c>
      <c r="AR1075" s="412">
        <f t="shared" ref="AR1075:AR1076" si="1163">AQ1075-AL1075</f>
        <v>0</v>
      </c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 s="7"/>
      <c r="BH1075" s="7"/>
      <c r="BI1075" s="7"/>
      <c r="BJ1075" s="7"/>
      <c r="BK1075" s="7"/>
      <c r="BL1075" s="7"/>
      <c r="BN1075" s="74"/>
    </row>
    <row r="1076" spans="1:66" s="16" customFormat="1" ht="12" customHeight="1" x14ac:dyDescent="0.25">
      <c r="A1076" s="189">
        <v>25321012</v>
      </c>
      <c r="B1076" s="184" t="str">
        <f t="shared" ref="B1076" si="1164">TEXT(A1076,"##")</f>
        <v>25321012</v>
      </c>
      <c r="C1076" s="178" t="s">
        <v>1297</v>
      </c>
      <c r="D1076" s="179" t="s">
        <v>1277</v>
      </c>
      <c r="E1076" s="179"/>
      <c r="F1076" s="185">
        <v>44075</v>
      </c>
      <c r="G1076" s="179"/>
      <c r="H1076" s="181"/>
      <c r="I1076" s="181"/>
      <c r="J1076" s="181"/>
      <c r="K1076" s="181">
        <v>-2121342.86</v>
      </c>
      <c r="L1076" s="181">
        <v>-1956898.38</v>
      </c>
      <c r="M1076" s="181">
        <v>-1929047.38</v>
      </c>
      <c r="N1076" s="181">
        <v>-1894484.38</v>
      </c>
      <c r="O1076" s="181">
        <v>-1872234.38</v>
      </c>
      <c r="P1076" s="181">
        <v>-1834743.38</v>
      </c>
      <c r="Q1076" s="181">
        <v>-1800073.38</v>
      </c>
      <c r="R1076" s="181">
        <v>-1792966.38</v>
      </c>
      <c r="S1076" s="181">
        <v>-1792464.97</v>
      </c>
      <c r="T1076" s="181">
        <v>-1792464.97</v>
      </c>
      <c r="U1076" s="181"/>
      <c r="V1076" s="181">
        <f t="shared" si="1155"/>
        <v>-1490873.9979166661</v>
      </c>
      <c r="W1076" s="204"/>
      <c r="X1076" s="226"/>
      <c r="Y1076" s="409">
        <f t="shared" si="1146"/>
        <v>0</v>
      </c>
      <c r="Z1076" s="410">
        <f t="shared" si="1146"/>
        <v>-1792464.97</v>
      </c>
      <c r="AA1076" s="410">
        <f t="shared" si="1146"/>
        <v>0</v>
      </c>
      <c r="AB1076" s="411">
        <f t="shared" si="1156"/>
        <v>0</v>
      </c>
      <c r="AC1076" s="412">
        <f t="shared" si="1157"/>
        <v>0</v>
      </c>
      <c r="AD1076" s="410">
        <f t="shared" si="1071"/>
        <v>0</v>
      </c>
      <c r="AE1076" s="413">
        <f t="shared" si="1065"/>
        <v>0</v>
      </c>
      <c r="AF1076" s="411">
        <f t="shared" si="1066"/>
        <v>0</v>
      </c>
      <c r="AG1076" s="414">
        <f t="shared" si="1158"/>
        <v>0</v>
      </c>
      <c r="AH1076" s="412">
        <f t="shared" si="1159"/>
        <v>0</v>
      </c>
      <c r="AI1076" s="415">
        <f t="shared" si="1135"/>
        <v>0</v>
      </c>
      <c r="AJ1076" s="410">
        <f t="shared" si="1135"/>
        <v>-1490873.9979166661</v>
      </c>
      <c r="AK1076" s="410">
        <f t="shared" si="1135"/>
        <v>0</v>
      </c>
      <c r="AL1076" s="411">
        <f t="shared" si="1160"/>
        <v>0</v>
      </c>
      <c r="AM1076" s="412">
        <f t="shared" si="1161"/>
        <v>0</v>
      </c>
      <c r="AN1076" s="410">
        <f t="shared" si="1068"/>
        <v>0</v>
      </c>
      <c r="AO1076" s="410">
        <f t="shared" si="1069"/>
        <v>0</v>
      </c>
      <c r="AP1076" s="410">
        <f t="shared" si="1064"/>
        <v>0</v>
      </c>
      <c r="AQ1076" s="414">
        <f t="shared" si="1162"/>
        <v>0</v>
      </c>
      <c r="AR1076" s="412">
        <f t="shared" si="1163"/>
        <v>0</v>
      </c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 s="7"/>
      <c r="BH1076" s="7"/>
      <c r="BI1076" s="7"/>
      <c r="BJ1076" s="7"/>
      <c r="BK1076" s="7"/>
      <c r="BL1076" s="7"/>
      <c r="BN1076" s="74"/>
    </row>
    <row r="1077" spans="1:66" s="16" customFormat="1" ht="12" customHeight="1" x14ac:dyDescent="0.25">
      <c r="A1077" s="189">
        <v>25321013</v>
      </c>
      <c r="B1077" s="184" t="str">
        <f t="shared" si="1063"/>
        <v>25321013</v>
      </c>
      <c r="C1077" s="178" t="s">
        <v>1258</v>
      </c>
      <c r="D1077" s="179" t="s">
        <v>1277</v>
      </c>
      <c r="E1077" s="179"/>
      <c r="F1077" s="185">
        <v>43952</v>
      </c>
      <c r="G1077" s="179"/>
      <c r="H1077" s="181">
        <v>-5914144.1399999997</v>
      </c>
      <c r="I1077" s="181">
        <v>-4910541.01</v>
      </c>
      <c r="J1077" s="181">
        <v>-4178872.22</v>
      </c>
      <c r="K1077" s="181">
        <v>0</v>
      </c>
      <c r="L1077" s="181">
        <v>0</v>
      </c>
      <c r="M1077" s="181">
        <v>0</v>
      </c>
      <c r="N1077" s="181">
        <v>0</v>
      </c>
      <c r="O1077" s="181">
        <v>0</v>
      </c>
      <c r="P1077" s="181">
        <v>0</v>
      </c>
      <c r="Q1077" s="181">
        <v>0</v>
      </c>
      <c r="R1077" s="181">
        <v>0</v>
      </c>
      <c r="S1077" s="181">
        <v>0</v>
      </c>
      <c r="T1077" s="181">
        <v>0</v>
      </c>
      <c r="U1077" s="181"/>
      <c r="V1077" s="181">
        <f t="shared" si="1077"/>
        <v>-1003873.775</v>
      </c>
      <c r="W1077" s="204"/>
      <c r="X1077" s="226"/>
      <c r="Y1077" s="409">
        <f t="shared" si="1146"/>
        <v>0</v>
      </c>
      <c r="Z1077" s="410">
        <f t="shared" si="1146"/>
        <v>0</v>
      </c>
      <c r="AA1077" s="410">
        <f t="shared" si="1146"/>
        <v>0</v>
      </c>
      <c r="AB1077" s="411">
        <f t="shared" si="1148"/>
        <v>0</v>
      </c>
      <c r="AC1077" s="412">
        <f t="shared" si="1149"/>
        <v>0</v>
      </c>
      <c r="AD1077" s="410">
        <f t="shared" si="1071"/>
        <v>0</v>
      </c>
      <c r="AE1077" s="413">
        <f t="shared" si="1065"/>
        <v>0</v>
      </c>
      <c r="AF1077" s="411">
        <f t="shared" si="1066"/>
        <v>0</v>
      </c>
      <c r="AG1077" s="414">
        <f t="shared" si="1075"/>
        <v>0</v>
      </c>
      <c r="AH1077" s="412">
        <f t="shared" si="1150"/>
        <v>0</v>
      </c>
      <c r="AI1077" s="415">
        <f t="shared" si="1135"/>
        <v>0</v>
      </c>
      <c r="AJ1077" s="410">
        <f t="shared" si="1135"/>
        <v>-1003873.775</v>
      </c>
      <c r="AK1077" s="410">
        <f t="shared" si="1135"/>
        <v>0</v>
      </c>
      <c r="AL1077" s="411">
        <f t="shared" si="1151"/>
        <v>0</v>
      </c>
      <c r="AM1077" s="412">
        <f t="shared" si="1152"/>
        <v>0</v>
      </c>
      <c r="AN1077" s="410">
        <f t="shared" si="1068"/>
        <v>0</v>
      </c>
      <c r="AO1077" s="410">
        <f t="shared" si="1069"/>
        <v>0</v>
      </c>
      <c r="AP1077" s="410">
        <f t="shared" si="1064"/>
        <v>0</v>
      </c>
      <c r="AQ1077" s="414">
        <f t="shared" ref="AQ1077" si="1165">SUM(AN1077:AP1077)</f>
        <v>0</v>
      </c>
      <c r="AR1077" s="412">
        <f t="shared" si="1153"/>
        <v>0</v>
      </c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 s="7"/>
      <c r="BH1077" s="7"/>
      <c r="BI1077" s="7"/>
      <c r="BJ1077" s="7"/>
      <c r="BK1077" s="7"/>
      <c r="BL1077" s="7"/>
      <c r="BN1077" s="74"/>
    </row>
    <row r="1078" spans="1:66" s="16" customFormat="1" ht="12" customHeight="1" x14ac:dyDescent="0.25">
      <c r="A1078" s="189">
        <v>25321023</v>
      </c>
      <c r="B1078" s="184" t="str">
        <f t="shared" si="1063"/>
        <v>25321023</v>
      </c>
      <c r="C1078" s="178" t="s">
        <v>1251</v>
      </c>
      <c r="D1078" s="179" t="s">
        <v>1277</v>
      </c>
      <c r="E1078" s="179"/>
      <c r="F1078" s="185">
        <v>43922</v>
      </c>
      <c r="G1078" s="179"/>
      <c r="H1078" s="181">
        <v>-4699086.47</v>
      </c>
      <c r="I1078" s="181">
        <v>-6579828.6200000001</v>
      </c>
      <c r="J1078" s="181">
        <v>-8101961.6299999999</v>
      </c>
      <c r="K1078" s="181">
        <v>-9578157.0999999996</v>
      </c>
      <c r="L1078" s="181">
        <v>-10981468.630000001</v>
      </c>
      <c r="M1078" s="181">
        <v>-12279044.699999999</v>
      </c>
      <c r="N1078" s="181">
        <v>-13661756.5</v>
      </c>
      <c r="O1078" s="181">
        <v>-13681924.24</v>
      </c>
      <c r="P1078" s="181">
        <v>-13681924.24</v>
      </c>
      <c r="Q1078" s="181">
        <v>-13681924.24</v>
      </c>
      <c r="R1078" s="181">
        <v>-13681924.24</v>
      </c>
      <c r="S1078" s="181">
        <v>-13681924.24</v>
      </c>
      <c r="T1078" s="181">
        <v>-13681924.24</v>
      </c>
      <c r="U1078" s="181"/>
      <c r="V1078" s="181">
        <f t="shared" si="1077"/>
        <v>-11565195.311249999</v>
      </c>
      <c r="W1078" s="204"/>
      <c r="X1078" s="226"/>
      <c r="Y1078" s="409">
        <f t="shared" si="1146"/>
        <v>0</v>
      </c>
      <c r="Z1078" s="410">
        <f t="shared" si="1146"/>
        <v>-13681924.24</v>
      </c>
      <c r="AA1078" s="410">
        <f t="shared" si="1146"/>
        <v>0</v>
      </c>
      <c r="AB1078" s="411">
        <f t="shared" si="1148"/>
        <v>0</v>
      </c>
      <c r="AC1078" s="412">
        <f t="shared" si="1149"/>
        <v>0</v>
      </c>
      <c r="AD1078" s="410">
        <f t="shared" si="1071"/>
        <v>0</v>
      </c>
      <c r="AE1078" s="413">
        <f t="shared" si="1065"/>
        <v>0</v>
      </c>
      <c r="AF1078" s="411">
        <f t="shared" si="1066"/>
        <v>0</v>
      </c>
      <c r="AG1078" s="414">
        <f t="shared" si="1075"/>
        <v>0</v>
      </c>
      <c r="AH1078" s="412">
        <f t="shared" si="1150"/>
        <v>0</v>
      </c>
      <c r="AI1078" s="415">
        <f t="shared" si="1135"/>
        <v>0</v>
      </c>
      <c r="AJ1078" s="410">
        <f t="shared" si="1135"/>
        <v>-11565195.311249999</v>
      </c>
      <c r="AK1078" s="410">
        <f t="shared" si="1135"/>
        <v>0</v>
      </c>
      <c r="AL1078" s="411">
        <f t="shared" si="1151"/>
        <v>0</v>
      </c>
      <c r="AM1078" s="412">
        <f t="shared" si="1152"/>
        <v>0</v>
      </c>
      <c r="AN1078" s="410">
        <f t="shared" si="1068"/>
        <v>0</v>
      </c>
      <c r="AO1078" s="410">
        <f t="shared" si="1069"/>
        <v>0</v>
      </c>
      <c r="AP1078" s="410">
        <f t="shared" si="1064"/>
        <v>0</v>
      </c>
      <c r="AQ1078" s="414">
        <f t="shared" si="1056"/>
        <v>0</v>
      </c>
      <c r="AR1078" s="412">
        <f t="shared" si="1153"/>
        <v>0</v>
      </c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 s="7"/>
      <c r="BH1078" s="7"/>
      <c r="BI1078" s="7"/>
      <c r="BJ1078" s="7"/>
      <c r="BK1078" s="7"/>
      <c r="BL1078" s="7"/>
      <c r="BN1078" s="74"/>
    </row>
    <row r="1079" spans="1:66" s="16" customFormat="1" ht="12" customHeight="1" x14ac:dyDescent="0.25">
      <c r="A1079" s="183">
        <v>25321033</v>
      </c>
      <c r="B1079" s="184" t="str">
        <f t="shared" si="1063"/>
        <v>25321033</v>
      </c>
      <c r="C1079" s="178" t="s">
        <v>1263</v>
      </c>
      <c r="D1079" s="179" t="s">
        <v>1277</v>
      </c>
      <c r="E1079" s="179"/>
      <c r="F1079" s="185">
        <v>43983</v>
      </c>
      <c r="G1079" s="179"/>
      <c r="H1079" s="181">
        <v>-928775.4</v>
      </c>
      <c r="I1079" s="181">
        <v>-928775.4</v>
      </c>
      <c r="J1079" s="181">
        <v>-928775.4</v>
      </c>
      <c r="K1079" s="181">
        <v>-928775.4</v>
      </c>
      <c r="L1079" s="181">
        <v>-928775.4</v>
      </c>
      <c r="M1079" s="181">
        <v>-928775.4</v>
      </c>
      <c r="N1079" s="181">
        <v>-928775.4</v>
      </c>
      <c r="O1079" s="181">
        <v>0</v>
      </c>
      <c r="P1079" s="181">
        <v>0</v>
      </c>
      <c r="Q1079" s="181">
        <v>0</v>
      </c>
      <c r="R1079" s="181">
        <v>0</v>
      </c>
      <c r="S1079" s="181">
        <v>0</v>
      </c>
      <c r="T1079" s="181">
        <v>0</v>
      </c>
      <c r="U1079" s="181"/>
      <c r="V1079" s="181">
        <f t="shared" si="1077"/>
        <v>-503086.67500000005</v>
      </c>
      <c r="W1079" s="204"/>
      <c r="X1079" s="226"/>
      <c r="Y1079" s="409">
        <f t="shared" si="1146"/>
        <v>0</v>
      </c>
      <c r="Z1079" s="410">
        <f t="shared" si="1146"/>
        <v>0</v>
      </c>
      <c r="AA1079" s="410">
        <f t="shared" si="1146"/>
        <v>0</v>
      </c>
      <c r="AB1079" s="411">
        <f t="shared" si="1148"/>
        <v>0</v>
      </c>
      <c r="AC1079" s="412">
        <f t="shared" si="1149"/>
        <v>0</v>
      </c>
      <c r="AD1079" s="410">
        <f t="shared" si="1071"/>
        <v>0</v>
      </c>
      <c r="AE1079" s="413">
        <f t="shared" si="1065"/>
        <v>0</v>
      </c>
      <c r="AF1079" s="411">
        <f t="shared" si="1066"/>
        <v>0</v>
      </c>
      <c r="AG1079" s="414">
        <f t="shared" si="1075"/>
        <v>0</v>
      </c>
      <c r="AH1079" s="412">
        <f t="shared" si="1150"/>
        <v>0</v>
      </c>
      <c r="AI1079" s="415">
        <f t="shared" si="1135"/>
        <v>0</v>
      </c>
      <c r="AJ1079" s="410">
        <f t="shared" si="1135"/>
        <v>-503086.67500000005</v>
      </c>
      <c r="AK1079" s="410">
        <f t="shared" si="1135"/>
        <v>0</v>
      </c>
      <c r="AL1079" s="411">
        <f t="shared" si="1151"/>
        <v>0</v>
      </c>
      <c r="AM1079" s="412">
        <f t="shared" si="1152"/>
        <v>0</v>
      </c>
      <c r="AN1079" s="410">
        <f t="shared" si="1068"/>
        <v>0</v>
      </c>
      <c r="AO1079" s="410">
        <f t="shared" si="1069"/>
        <v>0</v>
      </c>
      <c r="AP1079" s="410">
        <f t="shared" si="1064"/>
        <v>0</v>
      </c>
      <c r="AQ1079" s="414">
        <f t="shared" ref="AQ1079:AQ1080" si="1166">SUM(AN1079:AP1079)</f>
        <v>0</v>
      </c>
      <c r="AR1079" s="412">
        <f t="shared" si="1153"/>
        <v>0</v>
      </c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 s="7"/>
      <c r="BH1079" s="7"/>
      <c r="BI1079" s="7"/>
      <c r="BJ1079" s="7"/>
      <c r="BK1079" s="7"/>
      <c r="BL1079" s="7"/>
      <c r="BN1079" s="74"/>
    </row>
    <row r="1080" spans="1:66" s="16" customFormat="1" ht="12" customHeight="1" x14ac:dyDescent="0.25">
      <c r="A1080" s="183">
        <v>25321043</v>
      </c>
      <c r="B1080" s="184" t="str">
        <f t="shared" si="1063"/>
        <v>25321043</v>
      </c>
      <c r="C1080" s="178" t="s">
        <v>1264</v>
      </c>
      <c r="D1080" s="179" t="s">
        <v>1277</v>
      </c>
      <c r="E1080" s="179"/>
      <c r="F1080" s="185">
        <v>43983</v>
      </c>
      <c r="G1080" s="179"/>
      <c r="H1080" s="181">
        <v>-835117.92</v>
      </c>
      <c r="I1080" s="181">
        <v>-835117.92</v>
      </c>
      <c r="J1080" s="181">
        <v>-835117.92</v>
      </c>
      <c r="K1080" s="181">
        <v>-835117.92</v>
      </c>
      <c r="L1080" s="181">
        <v>-835117.92</v>
      </c>
      <c r="M1080" s="181">
        <v>-835117.92</v>
      </c>
      <c r="N1080" s="181">
        <v>-835117.92</v>
      </c>
      <c r="O1080" s="181">
        <v>-835117.92</v>
      </c>
      <c r="P1080" s="181">
        <v>-835117.92</v>
      </c>
      <c r="Q1080" s="181">
        <v>-835117.92</v>
      </c>
      <c r="R1080" s="181">
        <v>-835117.92</v>
      </c>
      <c r="S1080" s="181">
        <v>-835117.92</v>
      </c>
      <c r="T1080" s="181">
        <v>0</v>
      </c>
      <c r="U1080" s="181"/>
      <c r="V1080" s="181">
        <f t="shared" si="1077"/>
        <v>-800321.3400000002</v>
      </c>
      <c r="W1080" s="204"/>
      <c r="X1080" s="226"/>
      <c r="Y1080" s="409">
        <f t="shared" si="1146"/>
        <v>0</v>
      </c>
      <c r="Z1080" s="410">
        <f t="shared" si="1146"/>
        <v>0</v>
      </c>
      <c r="AA1080" s="410">
        <f t="shared" si="1146"/>
        <v>0</v>
      </c>
      <c r="AB1080" s="411">
        <f t="shared" si="1148"/>
        <v>0</v>
      </c>
      <c r="AC1080" s="412">
        <f t="shared" si="1149"/>
        <v>0</v>
      </c>
      <c r="AD1080" s="410">
        <f t="shared" si="1071"/>
        <v>0</v>
      </c>
      <c r="AE1080" s="413">
        <f t="shared" si="1065"/>
        <v>0</v>
      </c>
      <c r="AF1080" s="411">
        <f t="shared" si="1066"/>
        <v>0</v>
      </c>
      <c r="AG1080" s="414">
        <f t="shared" si="1075"/>
        <v>0</v>
      </c>
      <c r="AH1080" s="412">
        <f t="shared" si="1150"/>
        <v>0</v>
      </c>
      <c r="AI1080" s="415">
        <f t="shared" si="1135"/>
        <v>0</v>
      </c>
      <c r="AJ1080" s="410">
        <f t="shared" si="1135"/>
        <v>-800321.3400000002</v>
      </c>
      <c r="AK1080" s="410">
        <f t="shared" si="1135"/>
        <v>0</v>
      </c>
      <c r="AL1080" s="411">
        <f t="shared" si="1151"/>
        <v>0</v>
      </c>
      <c r="AM1080" s="412">
        <f t="shared" si="1152"/>
        <v>0</v>
      </c>
      <c r="AN1080" s="410">
        <f t="shared" si="1068"/>
        <v>0</v>
      </c>
      <c r="AO1080" s="410">
        <f t="shared" si="1069"/>
        <v>0</v>
      </c>
      <c r="AP1080" s="410">
        <f t="shared" ref="AP1080:AP1120" si="1167">IF($D1080=AP$5,$V1080,IF($D1080=AP$4, $V1080*$AL$2,0))</f>
        <v>0</v>
      </c>
      <c r="AQ1080" s="414">
        <f t="shared" si="1166"/>
        <v>0</v>
      </c>
      <c r="AR1080" s="412">
        <f t="shared" si="1153"/>
        <v>0</v>
      </c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 s="7"/>
      <c r="BH1080" s="7"/>
      <c r="BI1080" s="7"/>
      <c r="BJ1080" s="7"/>
      <c r="BK1080" s="7"/>
      <c r="BL1080" s="7"/>
      <c r="BN1080" s="74"/>
    </row>
    <row r="1081" spans="1:66" s="16" customFormat="1" ht="12" customHeight="1" x14ac:dyDescent="0.25">
      <c r="A1081" s="189">
        <v>25321051</v>
      </c>
      <c r="B1081" s="184" t="str">
        <f t="shared" si="1063"/>
        <v>25321051</v>
      </c>
      <c r="C1081" s="178" t="s">
        <v>1416</v>
      </c>
      <c r="D1081" s="179" t="s">
        <v>1277</v>
      </c>
      <c r="E1081" s="179"/>
      <c r="F1081" s="185">
        <v>44256</v>
      </c>
      <c r="G1081" s="179"/>
      <c r="H1081" s="181"/>
      <c r="I1081" s="181"/>
      <c r="J1081" s="181"/>
      <c r="K1081" s="181"/>
      <c r="L1081" s="181"/>
      <c r="M1081" s="181"/>
      <c r="N1081" s="181"/>
      <c r="O1081" s="181"/>
      <c r="P1081" s="181"/>
      <c r="Q1081" s="181">
        <v>-568416.62</v>
      </c>
      <c r="R1081" s="181">
        <v>-568416.62</v>
      </c>
      <c r="S1081" s="181">
        <v>0</v>
      </c>
      <c r="T1081" s="181">
        <v>0</v>
      </c>
      <c r="U1081" s="181"/>
      <c r="V1081" s="181">
        <f t="shared" ref="V1081:V1082" si="1168">(H1081+T1081+SUM(I1081:S1081)*2)/24</f>
        <v>-94736.103333333333</v>
      </c>
      <c r="W1081" s="204"/>
      <c r="X1081" s="226"/>
      <c r="Y1081" s="409">
        <f t="shared" si="1146"/>
        <v>0</v>
      </c>
      <c r="Z1081" s="410">
        <f t="shared" si="1146"/>
        <v>0</v>
      </c>
      <c r="AA1081" s="410">
        <f t="shared" si="1146"/>
        <v>0</v>
      </c>
      <c r="AB1081" s="411">
        <f t="shared" ref="AB1081:AB1082" si="1169">T1081-SUM(Y1081:AA1081)</f>
        <v>0</v>
      </c>
      <c r="AC1081" s="412">
        <f t="shared" ref="AC1081:AC1082" si="1170">T1081-SUM(Y1081:AA1081)-AB1081</f>
        <v>0</v>
      </c>
      <c r="AD1081" s="410">
        <f t="shared" si="1071"/>
        <v>0</v>
      </c>
      <c r="AE1081" s="413">
        <f t="shared" si="1065"/>
        <v>0</v>
      </c>
      <c r="AF1081" s="411">
        <f t="shared" si="1066"/>
        <v>0</v>
      </c>
      <c r="AG1081" s="414">
        <f t="shared" ref="AG1081:AG1082" si="1171">SUM(AD1081:AF1081)</f>
        <v>0</v>
      </c>
      <c r="AH1081" s="412">
        <f t="shared" ref="AH1081:AH1082" si="1172">AG1081-AB1081</f>
        <v>0</v>
      </c>
      <c r="AI1081" s="415">
        <f t="shared" si="1135"/>
        <v>0</v>
      </c>
      <c r="AJ1081" s="410">
        <f t="shared" si="1135"/>
        <v>-94736.103333333333</v>
      </c>
      <c r="AK1081" s="410">
        <f t="shared" si="1135"/>
        <v>0</v>
      </c>
      <c r="AL1081" s="411">
        <f t="shared" ref="AL1081:AL1082" si="1173">V1081-SUM(AI1081:AK1081)</f>
        <v>0</v>
      </c>
      <c r="AM1081" s="412">
        <f t="shared" ref="AM1081:AM1082" si="1174">V1081-SUM(AI1081:AK1081)-AL1081</f>
        <v>0</v>
      </c>
      <c r="AN1081" s="410">
        <f t="shared" si="1068"/>
        <v>0</v>
      </c>
      <c r="AO1081" s="410">
        <f t="shared" si="1069"/>
        <v>0</v>
      </c>
      <c r="AP1081" s="410">
        <f t="shared" si="1167"/>
        <v>0</v>
      </c>
      <c r="AQ1081" s="414">
        <f t="shared" ref="AQ1081:AQ1082" si="1175">SUM(AN1081:AP1081)</f>
        <v>0</v>
      </c>
      <c r="AR1081" s="412">
        <f t="shared" ref="AR1081:AR1082" si="1176">AQ1081-AL1081</f>
        <v>0</v>
      </c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 s="7"/>
      <c r="BH1081" s="7"/>
      <c r="BI1081" s="7"/>
      <c r="BJ1081" s="7"/>
      <c r="BK1081" s="7"/>
      <c r="BL1081" s="7"/>
      <c r="BN1081" s="74"/>
    </row>
    <row r="1082" spans="1:66" s="16" customFormat="1" ht="12" customHeight="1" x14ac:dyDescent="0.25">
      <c r="A1082" s="189">
        <v>25321052</v>
      </c>
      <c r="B1082" s="184" t="str">
        <f t="shared" si="1063"/>
        <v>25321052</v>
      </c>
      <c r="C1082" s="178" t="s">
        <v>1417</v>
      </c>
      <c r="D1082" s="179" t="s">
        <v>1277</v>
      </c>
      <c r="E1082" s="179"/>
      <c r="F1082" s="185">
        <v>44256</v>
      </c>
      <c r="G1082" s="179"/>
      <c r="H1082" s="181"/>
      <c r="I1082" s="181"/>
      <c r="J1082" s="181"/>
      <c r="K1082" s="181"/>
      <c r="L1082" s="181"/>
      <c r="M1082" s="181"/>
      <c r="N1082" s="181"/>
      <c r="O1082" s="181"/>
      <c r="P1082" s="181"/>
      <c r="Q1082" s="181">
        <v>-283781.90000000002</v>
      </c>
      <c r="R1082" s="181">
        <v>-283781.90000000002</v>
      </c>
      <c r="S1082" s="181">
        <v>0</v>
      </c>
      <c r="T1082" s="181">
        <v>0</v>
      </c>
      <c r="U1082" s="181"/>
      <c r="V1082" s="181">
        <f t="shared" si="1168"/>
        <v>-47296.983333333337</v>
      </c>
      <c r="W1082" s="204"/>
      <c r="X1082" s="226"/>
      <c r="Y1082" s="409">
        <f t="shared" si="1146"/>
        <v>0</v>
      </c>
      <c r="Z1082" s="410">
        <f t="shared" si="1146"/>
        <v>0</v>
      </c>
      <c r="AA1082" s="410">
        <f t="shared" si="1146"/>
        <v>0</v>
      </c>
      <c r="AB1082" s="411">
        <f t="shared" si="1169"/>
        <v>0</v>
      </c>
      <c r="AC1082" s="412">
        <f t="shared" si="1170"/>
        <v>0</v>
      </c>
      <c r="AD1082" s="410">
        <f t="shared" si="1071"/>
        <v>0</v>
      </c>
      <c r="AE1082" s="413">
        <f t="shared" si="1065"/>
        <v>0</v>
      </c>
      <c r="AF1082" s="411">
        <f t="shared" si="1066"/>
        <v>0</v>
      </c>
      <c r="AG1082" s="414">
        <f t="shared" si="1171"/>
        <v>0</v>
      </c>
      <c r="AH1082" s="412">
        <f t="shared" si="1172"/>
        <v>0</v>
      </c>
      <c r="AI1082" s="415">
        <f t="shared" ref="AI1082:AK1084" si="1177">IF($D1082=AI$5,$V1082,0)</f>
        <v>0</v>
      </c>
      <c r="AJ1082" s="410">
        <f t="shared" si="1177"/>
        <v>-47296.983333333337</v>
      </c>
      <c r="AK1082" s="410">
        <f t="shared" si="1177"/>
        <v>0</v>
      </c>
      <c r="AL1082" s="411">
        <f t="shared" si="1173"/>
        <v>0</v>
      </c>
      <c r="AM1082" s="412">
        <f t="shared" si="1174"/>
        <v>0</v>
      </c>
      <c r="AN1082" s="410">
        <f t="shared" si="1068"/>
        <v>0</v>
      </c>
      <c r="AO1082" s="410">
        <f t="shared" si="1069"/>
        <v>0</v>
      </c>
      <c r="AP1082" s="410">
        <f t="shared" si="1167"/>
        <v>0</v>
      </c>
      <c r="AQ1082" s="414">
        <f t="shared" si="1175"/>
        <v>0</v>
      </c>
      <c r="AR1082" s="412">
        <f t="shared" si="1176"/>
        <v>0</v>
      </c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 s="7"/>
      <c r="BH1082" s="7"/>
      <c r="BI1082" s="7"/>
      <c r="BJ1082" s="7"/>
      <c r="BK1082" s="7"/>
      <c r="BL1082" s="7"/>
      <c r="BN1082" s="74"/>
    </row>
    <row r="1083" spans="1:66" s="16" customFormat="1" ht="12" customHeight="1" x14ac:dyDescent="0.25">
      <c r="A1083" s="189">
        <v>25321061</v>
      </c>
      <c r="B1083" s="184" t="str">
        <f t="shared" si="1063"/>
        <v>25321061</v>
      </c>
      <c r="C1083" s="178" t="s">
        <v>1416</v>
      </c>
      <c r="D1083" s="179" t="s">
        <v>1277</v>
      </c>
      <c r="E1083" s="179"/>
      <c r="F1083" s="185">
        <v>44317</v>
      </c>
      <c r="G1083" s="179"/>
      <c r="H1083" s="181"/>
      <c r="I1083" s="181"/>
      <c r="J1083" s="181"/>
      <c r="K1083" s="181"/>
      <c r="L1083" s="181"/>
      <c r="M1083" s="181"/>
      <c r="N1083" s="181"/>
      <c r="O1083" s="181"/>
      <c r="P1083" s="181"/>
      <c r="Q1083" s="181"/>
      <c r="R1083" s="181"/>
      <c r="S1083" s="181">
        <v>-568416.62</v>
      </c>
      <c r="T1083" s="181">
        <v>-841744.49</v>
      </c>
      <c r="U1083" s="181"/>
      <c r="V1083" s="181">
        <f t="shared" ref="V1083:V1084" si="1178">(H1083+T1083+SUM(I1083:S1083)*2)/24</f>
        <v>-82440.738750000004</v>
      </c>
      <c r="W1083" s="204"/>
      <c r="X1083" s="226"/>
      <c r="Y1083" s="409">
        <f t="shared" si="1146"/>
        <v>0</v>
      </c>
      <c r="Z1083" s="410">
        <f t="shared" si="1146"/>
        <v>-841744.49</v>
      </c>
      <c r="AA1083" s="410">
        <f t="shared" si="1146"/>
        <v>0</v>
      </c>
      <c r="AB1083" s="411">
        <f t="shared" ref="AB1083:AB1084" si="1179">T1083-SUM(Y1083:AA1083)</f>
        <v>0</v>
      </c>
      <c r="AC1083" s="412">
        <f t="shared" ref="AC1083:AC1084" si="1180">T1083-SUM(Y1083:AA1083)-AB1083</f>
        <v>0</v>
      </c>
      <c r="AD1083" s="410">
        <f t="shared" si="1071"/>
        <v>0</v>
      </c>
      <c r="AE1083" s="413">
        <f t="shared" si="1065"/>
        <v>0</v>
      </c>
      <c r="AF1083" s="411">
        <f t="shared" si="1066"/>
        <v>0</v>
      </c>
      <c r="AG1083" s="414">
        <f t="shared" ref="AG1083:AG1084" si="1181">SUM(AD1083:AF1083)</f>
        <v>0</v>
      </c>
      <c r="AH1083" s="412">
        <f t="shared" ref="AH1083:AH1084" si="1182">AG1083-AB1083</f>
        <v>0</v>
      </c>
      <c r="AI1083" s="415">
        <f t="shared" si="1177"/>
        <v>0</v>
      </c>
      <c r="AJ1083" s="410">
        <f t="shared" si="1177"/>
        <v>-82440.738750000004</v>
      </c>
      <c r="AK1083" s="410">
        <f t="shared" si="1177"/>
        <v>0</v>
      </c>
      <c r="AL1083" s="411">
        <f t="shared" ref="AL1083:AL1084" si="1183">V1083-SUM(AI1083:AK1083)</f>
        <v>0</v>
      </c>
      <c r="AM1083" s="412">
        <f t="shared" ref="AM1083:AM1084" si="1184">V1083-SUM(AI1083:AK1083)-AL1083</f>
        <v>0</v>
      </c>
      <c r="AN1083" s="410">
        <f t="shared" si="1068"/>
        <v>0</v>
      </c>
      <c r="AO1083" s="410">
        <f t="shared" si="1069"/>
        <v>0</v>
      </c>
      <c r="AP1083" s="410">
        <f t="shared" si="1167"/>
        <v>0</v>
      </c>
      <c r="AQ1083" s="414">
        <f t="shared" ref="AQ1083:AQ1084" si="1185">SUM(AN1083:AP1083)</f>
        <v>0</v>
      </c>
      <c r="AR1083" s="412">
        <f t="shared" ref="AR1083:AR1084" si="1186">AQ1083-AL1083</f>
        <v>0</v>
      </c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 s="7"/>
      <c r="BH1083" s="7"/>
      <c r="BI1083" s="7"/>
      <c r="BJ1083" s="7"/>
      <c r="BK1083" s="7"/>
      <c r="BL1083" s="7"/>
      <c r="BN1083" s="74"/>
    </row>
    <row r="1084" spans="1:66" s="16" customFormat="1" ht="12" customHeight="1" x14ac:dyDescent="0.25">
      <c r="A1084" s="189">
        <v>25321062</v>
      </c>
      <c r="B1084" s="184" t="str">
        <f t="shared" si="1063"/>
        <v>25321062</v>
      </c>
      <c r="C1084" s="178" t="s">
        <v>1417</v>
      </c>
      <c r="D1084" s="179" t="s">
        <v>1277</v>
      </c>
      <c r="E1084" s="179"/>
      <c r="F1084" s="185">
        <v>44317</v>
      </c>
      <c r="G1084" s="179"/>
      <c r="H1084" s="181"/>
      <c r="I1084" s="181"/>
      <c r="J1084" s="181"/>
      <c r="K1084" s="181"/>
      <c r="L1084" s="181"/>
      <c r="M1084" s="181"/>
      <c r="N1084" s="181"/>
      <c r="O1084" s="181"/>
      <c r="P1084" s="181"/>
      <c r="Q1084" s="181"/>
      <c r="R1084" s="181"/>
      <c r="S1084" s="181">
        <v>-283781.90000000002</v>
      </c>
      <c r="T1084" s="181">
        <v>-421430.14</v>
      </c>
      <c r="U1084" s="181"/>
      <c r="V1084" s="181">
        <f t="shared" si="1178"/>
        <v>-41208.080833333333</v>
      </c>
      <c r="W1084" s="204"/>
      <c r="X1084" s="226"/>
      <c r="Y1084" s="409">
        <f t="shared" si="1146"/>
        <v>0</v>
      </c>
      <c r="Z1084" s="410">
        <f t="shared" si="1146"/>
        <v>-421430.14</v>
      </c>
      <c r="AA1084" s="410">
        <f t="shared" si="1146"/>
        <v>0</v>
      </c>
      <c r="AB1084" s="411">
        <f t="shared" si="1179"/>
        <v>0</v>
      </c>
      <c r="AC1084" s="412">
        <f t="shared" si="1180"/>
        <v>0</v>
      </c>
      <c r="AD1084" s="410">
        <f t="shared" si="1071"/>
        <v>0</v>
      </c>
      <c r="AE1084" s="413">
        <f t="shared" si="1065"/>
        <v>0</v>
      </c>
      <c r="AF1084" s="411">
        <f t="shared" si="1066"/>
        <v>0</v>
      </c>
      <c r="AG1084" s="414">
        <f t="shared" si="1181"/>
        <v>0</v>
      </c>
      <c r="AH1084" s="412">
        <f t="shared" si="1182"/>
        <v>0</v>
      </c>
      <c r="AI1084" s="415">
        <f t="shared" si="1177"/>
        <v>0</v>
      </c>
      <c r="AJ1084" s="410">
        <f t="shared" si="1177"/>
        <v>-41208.080833333333</v>
      </c>
      <c r="AK1084" s="410">
        <f t="shared" si="1177"/>
        <v>0</v>
      </c>
      <c r="AL1084" s="411">
        <f t="shared" si="1183"/>
        <v>0</v>
      </c>
      <c r="AM1084" s="412">
        <f t="shared" si="1184"/>
        <v>0</v>
      </c>
      <c r="AN1084" s="410">
        <f t="shared" si="1068"/>
        <v>0</v>
      </c>
      <c r="AO1084" s="410">
        <f t="shared" si="1069"/>
        <v>0</v>
      </c>
      <c r="AP1084" s="410">
        <f t="shared" si="1167"/>
        <v>0</v>
      </c>
      <c r="AQ1084" s="414">
        <f t="shared" si="1185"/>
        <v>0</v>
      </c>
      <c r="AR1084" s="412">
        <f t="shared" si="1186"/>
        <v>0</v>
      </c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 s="7"/>
      <c r="BH1084" s="7"/>
      <c r="BI1084" s="7"/>
      <c r="BJ1084" s="7"/>
      <c r="BK1084" s="7"/>
      <c r="BL1084" s="7"/>
      <c r="BN1084" s="74"/>
    </row>
    <row r="1085" spans="1:66" s="16" customFormat="1" ht="12" customHeight="1" x14ac:dyDescent="0.25">
      <c r="A1085" s="122">
        <v>25400012</v>
      </c>
      <c r="B1085" s="87" t="str">
        <f t="shared" si="1063"/>
        <v>25400012</v>
      </c>
      <c r="C1085" s="74" t="s">
        <v>1103</v>
      </c>
      <c r="D1085" s="89" t="s">
        <v>158</v>
      </c>
      <c r="E1085" s="89"/>
      <c r="F1085" s="139">
        <v>43070</v>
      </c>
      <c r="G1085" s="89"/>
      <c r="H1085" s="75">
        <v>-332054740.61000001</v>
      </c>
      <c r="I1085" s="75">
        <v>-331564499.67000002</v>
      </c>
      <c r="J1085" s="75">
        <v>-331101875.88999999</v>
      </c>
      <c r="K1085" s="75">
        <v>-325094420.36000001</v>
      </c>
      <c r="L1085" s="75">
        <v>-41864971.030000001</v>
      </c>
      <c r="M1085" s="75">
        <v>-41819907.850000001</v>
      </c>
      <c r="N1085" s="75">
        <v>-43293468.119999997</v>
      </c>
      <c r="O1085" s="75">
        <v>-43490983.030000001</v>
      </c>
      <c r="P1085" s="75">
        <v>-43707394.909999996</v>
      </c>
      <c r="Q1085" s="75">
        <v>-41080060.590000004</v>
      </c>
      <c r="R1085" s="75">
        <v>-40329478.829999998</v>
      </c>
      <c r="S1085" s="75">
        <v>-39603159.82</v>
      </c>
      <c r="T1085" s="75">
        <v>-36499297.82</v>
      </c>
      <c r="U1085" s="75"/>
      <c r="V1085" s="75">
        <f t="shared" si="1077"/>
        <v>-125602269.94291663</v>
      </c>
      <c r="W1085" s="81"/>
      <c r="X1085" s="80"/>
      <c r="Y1085" s="92">
        <f t="shared" si="1146"/>
        <v>0</v>
      </c>
      <c r="Z1085" s="319">
        <f t="shared" si="1146"/>
        <v>0</v>
      </c>
      <c r="AA1085" s="319">
        <f t="shared" si="1146"/>
        <v>0</v>
      </c>
      <c r="AB1085" s="320">
        <f t="shared" si="1148"/>
        <v>-36499297.82</v>
      </c>
      <c r="AC1085" s="309">
        <f t="shared" si="1149"/>
        <v>0</v>
      </c>
      <c r="AD1085" s="319">
        <f t="shared" si="1071"/>
        <v>0</v>
      </c>
      <c r="AE1085" s="326">
        <f t="shared" si="1065"/>
        <v>0</v>
      </c>
      <c r="AF1085" s="320">
        <f t="shared" si="1066"/>
        <v>-36499297.82</v>
      </c>
      <c r="AG1085" s="173">
        <f t="shared" si="1075"/>
        <v>-36499297.82</v>
      </c>
      <c r="AH1085" s="309">
        <f t="shared" si="1150"/>
        <v>0</v>
      </c>
      <c r="AI1085" s="318">
        <f t="shared" ref="AI1085:AK1099" si="1187">IF($D1085=AI$5,$V1085,0)</f>
        <v>0</v>
      </c>
      <c r="AJ1085" s="319">
        <f t="shared" si="1187"/>
        <v>0</v>
      </c>
      <c r="AK1085" s="319">
        <f t="shared" si="1187"/>
        <v>0</v>
      </c>
      <c r="AL1085" s="320">
        <f t="shared" si="1151"/>
        <v>-125602269.94291663</v>
      </c>
      <c r="AM1085" s="309">
        <f t="shared" si="1152"/>
        <v>0</v>
      </c>
      <c r="AN1085" s="319">
        <f t="shared" si="1068"/>
        <v>0</v>
      </c>
      <c r="AO1085" s="319">
        <f t="shared" si="1069"/>
        <v>0</v>
      </c>
      <c r="AP1085" s="319">
        <f t="shared" si="1167"/>
        <v>-125602269.94291663</v>
      </c>
      <c r="AQ1085" s="173">
        <f t="shared" si="1056"/>
        <v>-125602269.94291663</v>
      </c>
      <c r="AR1085" s="309">
        <f t="shared" si="1153"/>
        <v>0</v>
      </c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 s="7"/>
      <c r="BH1085" s="7"/>
      <c r="BI1085" s="7"/>
      <c r="BJ1085" s="7"/>
      <c r="BK1085" s="7"/>
      <c r="BL1085" s="7"/>
      <c r="BN1085" s="74"/>
    </row>
    <row r="1086" spans="1:66" s="16" customFormat="1" ht="12" customHeight="1" x14ac:dyDescent="0.25">
      <c r="A1086" s="122">
        <v>25400101</v>
      </c>
      <c r="B1086" s="87" t="str">
        <f t="shared" si="1063"/>
        <v>25400101</v>
      </c>
      <c r="C1086" s="74" t="s">
        <v>299</v>
      </c>
      <c r="D1086" s="89" t="s">
        <v>1277</v>
      </c>
      <c r="E1086" s="89"/>
      <c r="F1086" s="74"/>
      <c r="G1086" s="89"/>
      <c r="H1086" s="75">
        <v>7.89</v>
      </c>
      <c r="I1086" s="75">
        <v>10.52</v>
      </c>
      <c r="J1086" s="75">
        <v>13.15</v>
      </c>
      <c r="K1086" s="75">
        <v>0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5"/>
      <c r="V1086" s="75">
        <f t="shared" si="1077"/>
        <v>2.30125</v>
      </c>
      <c r="W1086" s="81"/>
      <c r="X1086" s="80"/>
      <c r="Y1086" s="92">
        <f t="shared" si="1146"/>
        <v>0</v>
      </c>
      <c r="Z1086" s="319">
        <f t="shared" si="1146"/>
        <v>0</v>
      </c>
      <c r="AA1086" s="319">
        <f t="shared" si="1146"/>
        <v>0</v>
      </c>
      <c r="AB1086" s="320">
        <f t="shared" si="1148"/>
        <v>0</v>
      </c>
      <c r="AC1086" s="309">
        <f t="shared" si="1149"/>
        <v>0</v>
      </c>
      <c r="AD1086" s="319">
        <f t="shared" si="1071"/>
        <v>0</v>
      </c>
      <c r="AE1086" s="326">
        <f t="shared" si="1065"/>
        <v>0</v>
      </c>
      <c r="AF1086" s="320">
        <f t="shared" si="1066"/>
        <v>0</v>
      </c>
      <c r="AG1086" s="173">
        <f t="shared" si="1075"/>
        <v>0</v>
      </c>
      <c r="AH1086" s="309">
        <f t="shared" si="1150"/>
        <v>0</v>
      </c>
      <c r="AI1086" s="318">
        <f t="shared" si="1187"/>
        <v>0</v>
      </c>
      <c r="AJ1086" s="319">
        <f t="shared" si="1187"/>
        <v>2.30125</v>
      </c>
      <c r="AK1086" s="319">
        <f t="shared" si="1187"/>
        <v>0</v>
      </c>
      <c r="AL1086" s="320">
        <f t="shared" si="1151"/>
        <v>0</v>
      </c>
      <c r="AM1086" s="309">
        <f t="shared" si="1152"/>
        <v>0</v>
      </c>
      <c r="AN1086" s="319">
        <f t="shared" si="1068"/>
        <v>0</v>
      </c>
      <c r="AO1086" s="319">
        <f t="shared" si="1069"/>
        <v>0</v>
      </c>
      <c r="AP1086" s="319">
        <f t="shared" si="1167"/>
        <v>0</v>
      </c>
      <c r="AQ1086" s="173">
        <f t="shared" si="1056"/>
        <v>0</v>
      </c>
      <c r="AR1086" s="309">
        <f t="shared" si="1153"/>
        <v>0</v>
      </c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 s="7"/>
      <c r="BH1086" s="7"/>
      <c r="BI1086" s="7"/>
      <c r="BJ1086" s="7"/>
      <c r="BK1086" s="7"/>
      <c r="BL1086" s="7"/>
      <c r="BN1086" s="74"/>
    </row>
    <row r="1087" spans="1:66" s="16" customFormat="1" ht="12" customHeight="1" x14ac:dyDescent="0.25">
      <c r="A1087" s="122">
        <v>25400111</v>
      </c>
      <c r="B1087" s="87" t="str">
        <f t="shared" si="1063"/>
        <v>25400111</v>
      </c>
      <c r="C1087" s="74" t="s">
        <v>299</v>
      </c>
      <c r="D1087" s="89" t="s">
        <v>1277</v>
      </c>
      <c r="E1087" s="89"/>
      <c r="F1087" s="74"/>
      <c r="G1087" s="89"/>
      <c r="H1087" s="75">
        <v>1.74</v>
      </c>
      <c r="I1087" s="75">
        <v>2.3199999999999998</v>
      </c>
      <c r="J1087" s="75">
        <v>2.9</v>
      </c>
      <c r="K1087" s="75">
        <v>0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5"/>
      <c r="V1087" s="75">
        <f t="shared" si="1077"/>
        <v>0.50749999999999995</v>
      </c>
      <c r="W1087" s="81"/>
      <c r="X1087" s="80"/>
      <c r="Y1087" s="92">
        <f t="shared" si="1146"/>
        <v>0</v>
      </c>
      <c r="Z1087" s="319">
        <f t="shared" si="1146"/>
        <v>0</v>
      </c>
      <c r="AA1087" s="319">
        <f t="shared" si="1146"/>
        <v>0</v>
      </c>
      <c r="AB1087" s="320">
        <f t="shared" si="1148"/>
        <v>0</v>
      </c>
      <c r="AC1087" s="309">
        <f t="shared" si="1149"/>
        <v>0</v>
      </c>
      <c r="AD1087" s="319">
        <f t="shared" si="1071"/>
        <v>0</v>
      </c>
      <c r="AE1087" s="326">
        <f t="shared" ref="AE1087:AE1124" si="1188">IF($D1087=AE$5,$T1087,IF($D1087=AE$4, $T1087*$AK$2,0))</f>
        <v>0</v>
      </c>
      <c r="AF1087" s="320">
        <f t="shared" ref="AF1087:AF1124" si="1189">IF($D1087=AF$5,$T1087,IF($D1087=AF$4, $T1087*$AL$2,0))</f>
        <v>0</v>
      </c>
      <c r="AG1087" s="173">
        <f t="shared" si="1075"/>
        <v>0</v>
      </c>
      <c r="AH1087" s="309">
        <f t="shared" si="1150"/>
        <v>0</v>
      </c>
      <c r="AI1087" s="318">
        <f t="shared" si="1187"/>
        <v>0</v>
      </c>
      <c r="AJ1087" s="319">
        <f t="shared" si="1187"/>
        <v>0.50749999999999995</v>
      </c>
      <c r="AK1087" s="319">
        <f t="shared" si="1187"/>
        <v>0</v>
      </c>
      <c r="AL1087" s="320">
        <f t="shared" si="1151"/>
        <v>0</v>
      </c>
      <c r="AM1087" s="309">
        <f t="shared" si="1152"/>
        <v>0</v>
      </c>
      <c r="AN1087" s="319">
        <f t="shared" si="1068"/>
        <v>0</v>
      </c>
      <c r="AO1087" s="319">
        <f t="shared" si="1069"/>
        <v>0</v>
      </c>
      <c r="AP1087" s="319">
        <f t="shared" si="1167"/>
        <v>0</v>
      </c>
      <c r="AQ1087" s="173">
        <f t="shared" si="1056"/>
        <v>0</v>
      </c>
      <c r="AR1087" s="309">
        <f t="shared" si="1153"/>
        <v>0</v>
      </c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 s="7"/>
      <c r="BH1087" s="7"/>
      <c r="BI1087" s="7"/>
      <c r="BJ1087" s="7"/>
      <c r="BK1087" s="7"/>
      <c r="BL1087" s="7"/>
      <c r="BN1087" s="74"/>
    </row>
    <row r="1088" spans="1:66" s="16" customFormat="1" ht="12" customHeight="1" x14ac:dyDescent="0.25">
      <c r="A1088" s="122">
        <v>25400181</v>
      </c>
      <c r="B1088" s="87" t="str">
        <f t="shared" ref="B1088:B1154" si="1190">TEXT(A1088,"##")</f>
        <v>25400181</v>
      </c>
      <c r="C1088" s="110" t="s">
        <v>476</v>
      </c>
      <c r="D1088" s="89" t="s">
        <v>1277</v>
      </c>
      <c r="E1088" s="89"/>
      <c r="F1088" s="135"/>
      <c r="G1088" s="89"/>
      <c r="H1088" s="75">
        <v>-342090</v>
      </c>
      <c r="I1088" s="75">
        <v>-256581</v>
      </c>
      <c r="J1088" s="75">
        <v>-171072</v>
      </c>
      <c r="K1088" s="75">
        <v>-85563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5"/>
      <c r="V1088" s="75">
        <f t="shared" si="1077"/>
        <v>-57021.75</v>
      </c>
      <c r="W1088" s="81"/>
      <c r="X1088" s="80"/>
      <c r="Y1088" s="92">
        <f t="shared" si="1146"/>
        <v>0</v>
      </c>
      <c r="Z1088" s="319">
        <f t="shared" si="1146"/>
        <v>0</v>
      </c>
      <c r="AA1088" s="319">
        <f t="shared" si="1146"/>
        <v>0</v>
      </c>
      <c r="AB1088" s="320">
        <f t="shared" si="1148"/>
        <v>0</v>
      </c>
      <c r="AC1088" s="309">
        <f t="shared" si="1149"/>
        <v>0</v>
      </c>
      <c r="AD1088" s="319">
        <f t="shared" si="1071"/>
        <v>0</v>
      </c>
      <c r="AE1088" s="326">
        <f t="shared" si="1188"/>
        <v>0</v>
      </c>
      <c r="AF1088" s="320">
        <f t="shared" si="1189"/>
        <v>0</v>
      </c>
      <c r="AG1088" s="173">
        <f t="shared" si="1075"/>
        <v>0</v>
      </c>
      <c r="AH1088" s="309">
        <f t="shared" si="1150"/>
        <v>0</v>
      </c>
      <c r="AI1088" s="318">
        <f t="shared" si="1187"/>
        <v>0</v>
      </c>
      <c r="AJ1088" s="319">
        <f t="shared" si="1187"/>
        <v>-57021.75</v>
      </c>
      <c r="AK1088" s="319">
        <f t="shared" si="1187"/>
        <v>0</v>
      </c>
      <c r="AL1088" s="320">
        <f t="shared" si="1151"/>
        <v>0</v>
      </c>
      <c r="AM1088" s="309">
        <f t="shared" si="1152"/>
        <v>0</v>
      </c>
      <c r="AN1088" s="319">
        <f t="shared" ref="AN1088:AN1125" si="1191">IF($D1088=AN$5,$V1088,IF($D1088=AN$4, $V1088*$AK$1,0))</f>
        <v>0</v>
      </c>
      <c r="AO1088" s="319">
        <f t="shared" ref="AO1088:AO1125" si="1192">IF($D1088=AO$5,$V1088,IF($D1088=AO$4, $V1088*$AK$2,0))</f>
        <v>0</v>
      </c>
      <c r="AP1088" s="319">
        <f t="shared" si="1167"/>
        <v>0</v>
      </c>
      <c r="AQ1088" s="173">
        <f t="shared" si="1056"/>
        <v>0</v>
      </c>
      <c r="AR1088" s="309">
        <f t="shared" si="1153"/>
        <v>0</v>
      </c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 s="7"/>
      <c r="BH1088" s="7"/>
      <c r="BI1088" s="7"/>
      <c r="BJ1088" s="7"/>
      <c r="BK1088" s="7"/>
      <c r="BL1088" s="7"/>
      <c r="BN1088" s="74"/>
    </row>
    <row r="1089" spans="1:66" s="16" customFormat="1" ht="12" customHeight="1" x14ac:dyDescent="0.25">
      <c r="A1089" s="122">
        <v>25400182</v>
      </c>
      <c r="B1089" s="87" t="str">
        <f t="shared" si="1190"/>
        <v>25400182</v>
      </c>
      <c r="C1089" s="110" t="s">
        <v>477</v>
      </c>
      <c r="D1089" s="89" t="s">
        <v>1277</v>
      </c>
      <c r="E1089" s="89"/>
      <c r="F1089" s="135"/>
      <c r="G1089" s="89"/>
      <c r="H1089" s="75">
        <v>-182910</v>
      </c>
      <c r="I1089" s="75">
        <v>-137169</v>
      </c>
      <c r="J1089" s="75">
        <v>-91428</v>
      </c>
      <c r="K1089" s="75">
        <v>-45687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5"/>
      <c r="V1089" s="75">
        <f t="shared" si="1077"/>
        <v>-30478.25</v>
      </c>
      <c r="W1089" s="81"/>
      <c r="X1089" s="80"/>
      <c r="Y1089" s="92">
        <f t="shared" ref="Y1089:AA1100" si="1193">IF($D1089=Y$5,$T1089,0)</f>
        <v>0</v>
      </c>
      <c r="Z1089" s="319">
        <f t="shared" si="1193"/>
        <v>0</v>
      </c>
      <c r="AA1089" s="319">
        <f t="shared" si="1193"/>
        <v>0</v>
      </c>
      <c r="AB1089" s="320">
        <f t="shared" si="1148"/>
        <v>0</v>
      </c>
      <c r="AC1089" s="309">
        <f t="shared" si="1149"/>
        <v>0</v>
      </c>
      <c r="AD1089" s="319">
        <f t="shared" si="1071"/>
        <v>0</v>
      </c>
      <c r="AE1089" s="326">
        <f t="shared" si="1188"/>
        <v>0</v>
      </c>
      <c r="AF1089" s="320">
        <f t="shared" si="1189"/>
        <v>0</v>
      </c>
      <c r="AG1089" s="173">
        <f t="shared" si="1075"/>
        <v>0</v>
      </c>
      <c r="AH1089" s="309">
        <f t="shared" si="1150"/>
        <v>0</v>
      </c>
      <c r="AI1089" s="318">
        <f t="shared" si="1187"/>
        <v>0</v>
      </c>
      <c r="AJ1089" s="319">
        <f t="shared" si="1187"/>
        <v>-30478.25</v>
      </c>
      <c r="AK1089" s="319">
        <f t="shared" si="1187"/>
        <v>0</v>
      </c>
      <c r="AL1089" s="320">
        <f t="shared" si="1151"/>
        <v>0</v>
      </c>
      <c r="AM1089" s="309">
        <f t="shared" si="1152"/>
        <v>0</v>
      </c>
      <c r="AN1089" s="319">
        <f t="shared" si="1191"/>
        <v>0</v>
      </c>
      <c r="AO1089" s="319">
        <f t="shared" si="1192"/>
        <v>0</v>
      </c>
      <c r="AP1089" s="319">
        <f t="shared" si="1167"/>
        <v>0</v>
      </c>
      <c r="AQ1089" s="173">
        <f t="shared" si="1056"/>
        <v>0</v>
      </c>
      <c r="AR1089" s="309">
        <f t="shared" si="1153"/>
        <v>0</v>
      </c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 s="7"/>
      <c r="BH1089" s="7"/>
      <c r="BI1089" s="7"/>
      <c r="BJ1089" s="7"/>
      <c r="BK1089" s="7"/>
      <c r="BL1089" s="7"/>
      <c r="BN1089" s="74"/>
    </row>
    <row r="1090" spans="1:66" s="16" customFormat="1" ht="12" customHeight="1" x14ac:dyDescent="0.25">
      <c r="A1090" s="122">
        <v>25400221</v>
      </c>
      <c r="B1090" s="87" t="str">
        <f t="shared" si="1190"/>
        <v>25400221</v>
      </c>
      <c r="C1090" s="74" t="s">
        <v>561</v>
      </c>
      <c r="D1090" s="89" t="s">
        <v>158</v>
      </c>
      <c r="E1090" s="89"/>
      <c r="F1090" s="74"/>
      <c r="G1090" s="89"/>
      <c r="H1090" s="75">
        <v>-389763.46</v>
      </c>
      <c r="I1090" s="75">
        <v>-400450.86</v>
      </c>
      <c r="J1090" s="75">
        <v>-478183.96</v>
      </c>
      <c r="K1090" s="75">
        <v>-475243.93</v>
      </c>
      <c r="L1090" s="75">
        <v>-717808.03</v>
      </c>
      <c r="M1090" s="75">
        <v>-731327.87</v>
      </c>
      <c r="N1090" s="75">
        <v>-597419.97</v>
      </c>
      <c r="O1090" s="75">
        <v>-55173.64</v>
      </c>
      <c r="P1090" s="75">
        <v>-167617.13</v>
      </c>
      <c r="Q1090" s="75">
        <v>-301734.90999999997</v>
      </c>
      <c r="R1090" s="75">
        <v>-295227.33</v>
      </c>
      <c r="S1090" s="75">
        <v>-348360.05</v>
      </c>
      <c r="T1090" s="75">
        <v>-371878.89</v>
      </c>
      <c r="U1090" s="75"/>
      <c r="V1090" s="75">
        <f t="shared" si="1077"/>
        <v>-412447.40458333329</v>
      </c>
      <c r="W1090" s="112"/>
      <c r="X1090" s="111"/>
      <c r="Y1090" s="92">
        <f t="shared" si="1193"/>
        <v>0</v>
      </c>
      <c r="Z1090" s="319">
        <f t="shared" si="1193"/>
        <v>0</v>
      </c>
      <c r="AA1090" s="319">
        <f t="shared" si="1193"/>
        <v>0</v>
      </c>
      <c r="AB1090" s="320">
        <f t="shared" si="1148"/>
        <v>-371878.89</v>
      </c>
      <c r="AC1090" s="309">
        <f t="shared" si="1149"/>
        <v>0</v>
      </c>
      <c r="AD1090" s="319">
        <f t="shared" si="1071"/>
        <v>0</v>
      </c>
      <c r="AE1090" s="326">
        <f t="shared" si="1188"/>
        <v>0</v>
      </c>
      <c r="AF1090" s="320">
        <f t="shared" si="1189"/>
        <v>-371878.89</v>
      </c>
      <c r="AG1090" s="173">
        <f t="shared" si="1075"/>
        <v>-371878.89</v>
      </c>
      <c r="AH1090" s="309">
        <f t="shared" si="1150"/>
        <v>0</v>
      </c>
      <c r="AI1090" s="318">
        <f t="shared" si="1187"/>
        <v>0</v>
      </c>
      <c r="AJ1090" s="319">
        <f t="shared" si="1187"/>
        <v>0</v>
      </c>
      <c r="AK1090" s="319">
        <f t="shared" si="1187"/>
        <v>0</v>
      </c>
      <c r="AL1090" s="320">
        <f t="shared" si="1151"/>
        <v>-412447.40458333329</v>
      </c>
      <c r="AM1090" s="309">
        <f t="shared" si="1152"/>
        <v>0</v>
      </c>
      <c r="AN1090" s="319">
        <f t="shared" si="1191"/>
        <v>0</v>
      </c>
      <c r="AO1090" s="319">
        <f t="shared" si="1192"/>
        <v>0</v>
      </c>
      <c r="AP1090" s="319">
        <f t="shared" si="1167"/>
        <v>-412447.40458333329</v>
      </c>
      <c r="AQ1090" s="173">
        <f t="shared" si="1056"/>
        <v>-412447.40458333329</v>
      </c>
      <c r="AR1090" s="309">
        <f t="shared" si="1153"/>
        <v>0</v>
      </c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 s="7"/>
      <c r="BH1090" s="7"/>
      <c r="BI1090" s="7"/>
      <c r="BJ1090" s="7"/>
      <c r="BK1090" s="7"/>
      <c r="BL1090" s="7"/>
      <c r="BN1090" s="74"/>
    </row>
    <row r="1091" spans="1:66" s="16" customFormat="1" ht="12" customHeight="1" x14ac:dyDescent="0.25">
      <c r="A1091" s="122">
        <v>25400261</v>
      </c>
      <c r="B1091" s="87" t="str">
        <f t="shared" si="1190"/>
        <v>25400261</v>
      </c>
      <c r="C1091" s="74" t="s">
        <v>563</v>
      </c>
      <c r="D1091" s="89" t="s">
        <v>158</v>
      </c>
      <c r="E1091" s="89"/>
      <c r="F1091" s="74"/>
      <c r="G1091" s="89"/>
      <c r="H1091" s="75">
        <v>-70852827</v>
      </c>
      <c r="I1091" s="75">
        <v>-68716518</v>
      </c>
      <c r="J1091" s="75">
        <v>-67959102</v>
      </c>
      <c r="K1091" s="75">
        <v>-67764866</v>
      </c>
      <c r="L1091" s="75">
        <v>-64685734</v>
      </c>
      <c r="M1091" s="75">
        <v>-52579951</v>
      </c>
      <c r="N1091" s="75">
        <v>-45562139</v>
      </c>
      <c r="O1091" s="75">
        <v>-30688096</v>
      </c>
      <c r="P1091" s="75">
        <v>-11294943</v>
      </c>
      <c r="Q1091" s="75">
        <v>-384039</v>
      </c>
      <c r="R1091" s="75">
        <v>-0.81</v>
      </c>
      <c r="S1091" s="75">
        <v>-0.81</v>
      </c>
      <c r="T1091" s="75">
        <v>-0.81</v>
      </c>
      <c r="U1091" s="75"/>
      <c r="V1091" s="75">
        <f t="shared" si="1077"/>
        <v>-37088483.627083331</v>
      </c>
      <c r="W1091" s="112"/>
      <c r="X1091" s="111"/>
      <c r="Y1091" s="92">
        <f t="shared" si="1193"/>
        <v>0</v>
      </c>
      <c r="Z1091" s="319">
        <f t="shared" si="1193"/>
        <v>0</v>
      </c>
      <c r="AA1091" s="319">
        <f t="shared" si="1193"/>
        <v>0</v>
      </c>
      <c r="AB1091" s="320">
        <f t="shared" si="1148"/>
        <v>-0.81</v>
      </c>
      <c r="AC1091" s="309">
        <f t="shared" si="1149"/>
        <v>0</v>
      </c>
      <c r="AD1091" s="319">
        <f t="shared" si="1071"/>
        <v>0</v>
      </c>
      <c r="AE1091" s="326">
        <f t="shared" si="1188"/>
        <v>0</v>
      </c>
      <c r="AF1091" s="320">
        <f t="shared" si="1189"/>
        <v>-0.81</v>
      </c>
      <c r="AG1091" s="173">
        <f t="shared" si="1075"/>
        <v>-0.81</v>
      </c>
      <c r="AH1091" s="309">
        <f t="shared" si="1150"/>
        <v>0</v>
      </c>
      <c r="AI1091" s="318">
        <f t="shared" si="1187"/>
        <v>0</v>
      </c>
      <c r="AJ1091" s="319">
        <f t="shared" si="1187"/>
        <v>0</v>
      </c>
      <c r="AK1091" s="319">
        <f t="shared" si="1187"/>
        <v>0</v>
      </c>
      <c r="AL1091" s="320">
        <f t="shared" si="1151"/>
        <v>-37088483.627083331</v>
      </c>
      <c r="AM1091" s="309">
        <f t="shared" si="1152"/>
        <v>0</v>
      </c>
      <c r="AN1091" s="319">
        <f t="shared" si="1191"/>
        <v>0</v>
      </c>
      <c r="AO1091" s="319">
        <f t="shared" si="1192"/>
        <v>0</v>
      </c>
      <c r="AP1091" s="319">
        <f t="shared" si="1167"/>
        <v>-37088483.627083331</v>
      </c>
      <c r="AQ1091" s="173">
        <f t="shared" si="1056"/>
        <v>-37088483.627083331</v>
      </c>
      <c r="AR1091" s="309">
        <f t="shared" si="1153"/>
        <v>0</v>
      </c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 s="7"/>
      <c r="BH1091" s="7"/>
      <c r="BI1091" s="7"/>
      <c r="BJ1091" s="7"/>
      <c r="BK1091" s="7"/>
      <c r="BL1091" s="7"/>
      <c r="BN1091" s="74"/>
    </row>
    <row r="1092" spans="1:66" s="16" customFormat="1" ht="12" customHeight="1" x14ac:dyDescent="0.25">
      <c r="A1092" s="122">
        <v>25400291</v>
      </c>
      <c r="B1092" s="87" t="str">
        <f t="shared" si="1190"/>
        <v>25400291</v>
      </c>
      <c r="C1092" s="74" t="s">
        <v>651</v>
      </c>
      <c r="D1092" s="89" t="s">
        <v>158</v>
      </c>
      <c r="E1092" s="89"/>
      <c r="F1092" s="74"/>
      <c r="G1092" s="89"/>
      <c r="H1092" s="75">
        <v>-513577.24</v>
      </c>
      <c r="I1092" s="75">
        <v>-408163.36</v>
      </c>
      <c r="J1092" s="75">
        <v>-302865.21000000002</v>
      </c>
      <c r="K1092" s="75">
        <v>-205184.57</v>
      </c>
      <c r="L1092" s="75">
        <v>-93335.06</v>
      </c>
      <c r="M1092" s="75">
        <v>38722.75</v>
      </c>
      <c r="N1092" s="75">
        <v>180039.93</v>
      </c>
      <c r="O1092" s="75">
        <v>-458661.95</v>
      </c>
      <c r="P1092" s="75">
        <v>-374501.95</v>
      </c>
      <c r="Q1092" s="75">
        <v>-297696.95</v>
      </c>
      <c r="R1092" s="75">
        <v>-234271.4</v>
      </c>
      <c r="S1092" s="75">
        <v>-174536.33</v>
      </c>
      <c r="T1092" s="75">
        <v>-109768.18</v>
      </c>
      <c r="U1092" s="75"/>
      <c r="V1092" s="75">
        <f t="shared" si="1077"/>
        <v>-220177.23416666666</v>
      </c>
      <c r="W1092" s="112"/>
      <c r="X1092" s="111"/>
      <c r="Y1092" s="92">
        <f t="shared" si="1193"/>
        <v>0</v>
      </c>
      <c r="Z1092" s="319">
        <f t="shared" si="1193"/>
        <v>0</v>
      </c>
      <c r="AA1092" s="319">
        <f t="shared" si="1193"/>
        <v>0</v>
      </c>
      <c r="AB1092" s="320">
        <f t="shared" si="1148"/>
        <v>-109768.18</v>
      </c>
      <c r="AC1092" s="309">
        <f t="shared" si="1149"/>
        <v>0</v>
      </c>
      <c r="AD1092" s="319">
        <f t="shared" si="1071"/>
        <v>0</v>
      </c>
      <c r="AE1092" s="326">
        <f t="shared" si="1188"/>
        <v>0</v>
      </c>
      <c r="AF1092" s="320">
        <f t="shared" si="1189"/>
        <v>-109768.18</v>
      </c>
      <c r="AG1092" s="173">
        <f t="shared" si="1075"/>
        <v>-109768.18</v>
      </c>
      <c r="AH1092" s="309">
        <f t="shared" si="1150"/>
        <v>0</v>
      </c>
      <c r="AI1092" s="318">
        <f t="shared" si="1187"/>
        <v>0</v>
      </c>
      <c r="AJ1092" s="319">
        <f t="shared" si="1187"/>
        <v>0</v>
      </c>
      <c r="AK1092" s="319">
        <f t="shared" si="1187"/>
        <v>0</v>
      </c>
      <c r="AL1092" s="320">
        <f t="shared" si="1151"/>
        <v>-220177.23416666666</v>
      </c>
      <c r="AM1092" s="309">
        <f t="shared" si="1152"/>
        <v>0</v>
      </c>
      <c r="AN1092" s="319">
        <f t="shared" si="1191"/>
        <v>0</v>
      </c>
      <c r="AO1092" s="319">
        <f t="shared" si="1192"/>
        <v>0</v>
      </c>
      <c r="AP1092" s="319">
        <f t="shared" si="1167"/>
        <v>-220177.23416666666</v>
      </c>
      <c r="AQ1092" s="173">
        <f t="shared" si="1056"/>
        <v>-220177.23416666666</v>
      </c>
      <c r="AR1092" s="309">
        <f t="shared" si="1153"/>
        <v>0</v>
      </c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 s="7"/>
      <c r="BH1092" s="7"/>
      <c r="BI1092" s="7"/>
      <c r="BJ1092" s="7"/>
      <c r="BK1092" s="7"/>
      <c r="BL1092" s="7"/>
      <c r="BN1092" s="74"/>
    </row>
    <row r="1093" spans="1:66" s="16" customFormat="1" ht="12" customHeight="1" x14ac:dyDescent="0.25">
      <c r="A1093" s="122">
        <v>25400301</v>
      </c>
      <c r="B1093" s="87" t="str">
        <f t="shared" si="1190"/>
        <v>25400301</v>
      </c>
      <c r="C1093" s="74" t="s">
        <v>662</v>
      </c>
      <c r="D1093" s="89" t="s">
        <v>158</v>
      </c>
      <c r="E1093" s="89"/>
      <c r="F1093" s="74"/>
      <c r="G1093" s="89"/>
      <c r="H1093" s="75">
        <v>-11294.41</v>
      </c>
      <c r="I1093" s="75">
        <v>-5984.93</v>
      </c>
      <c r="J1093" s="75">
        <v>-72.28</v>
      </c>
      <c r="K1093" s="75">
        <v>5852.75</v>
      </c>
      <c r="L1093" s="75">
        <v>13470.93</v>
      </c>
      <c r="M1093" s="75">
        <v>23321.16</v>
      </c>
      <c r="N1093" s="75">
        <v>34647.46</v>
      </c>
      <c r="O1093" s="75">
        <v>-59947.7</v>
      </c>
      <c r="P1093" s="75">
        <v>-59062.62</v>
      </c>
      <c r="Q1093" s="75">
        <v>-58005.14</v>
      </c>
      <c r="R1093" s="75">
        <v>-57066.32</v>
      </c>
      <c r="S1093" s="75">
        <v>-55920.88</v>
      </c>
      <c r="T1093" s="75">
        <v>-54228.57</v>
      </c>
      <c r="U1093" s="75"/>
      <c r="V1093" s="75">
        <f t="shared" si="1077"/>
        <v>-20960.755000000001</v>
      </c>
      <c r="W1093" s="112"/>
      <c r="X1093" s="111"/>
      <c r="Y1093" s="92">
        <f t="shared" si="1193"/>
        <v>0</v>
      </c>
      <c r="Z1093" s="319">
        <f t="shared" si="1193"/>
        <v>0</v>
      </c>
      <c r="AA1093" s="319">
        <f t="shared" si="1193"/>
        <v>0</v>
      </c>
      <c r="AB1093" s="320">
        <f t="shared" si="1148"/>
        <v>-54228.57</v>
      </c>
      <c r="AC1093" s="309">
        <f t="shared" si="1149"/>
        <v>0</v>
      </c>
      <c r="AD1093" s="319">
        <f t="shared" si="1071"/>
        <v>0</v>
      </c>
      <c r="AE1093" s="326">
        <f t="shared" si="1188"/>
        <v>0</v>
      </c>
      <c r="AF1093" s="320">
        <f t="shared" si="1189"/>
        <v>-54228.57</v>
      </c>
      <c r="AG1093" s="173">
        <f t="shared" si="1075"/>
        <v>-54228.57</v>
      </c>
      <c r="AH1093" s="309">
        <f t="shared" si="1150"/>
        <v>0</v>
      </c>
      <c r="AI1093" s="318">
        <f t="shared" si="1187"/>
        <v>0</v>
      </c>
      <c r="AJ1093" s="319">
        <f t="shared" si="1187"/>
        <v>0</v>
      </c>
      <c r="AK1093" s="319">
        <f t="shared" si="1187"/>
        <v>0</v>
      </c>
      <c r="AL1093" s="320">
        <f t="shared" si="1151"/>
        <v>-20960.755000000001</v>
      </c>
      <c r="AM1093" s="309">
        <f t="shared" si="1152"/>
        <v>0</v>
      </c>
      <c r="AN1093" s="319">
        <f t="shared" si="1191"/>
        <v>0</v>
      </c>
      <c r="AO1093" s="319">
        <f t="shared" si="1192"/>
        <v>0</v>
      </c>
      <c r="AP1093" s="319">
        <f t="shared" si="1167"/>
        <v>-20960.755000000001</v>
      </c>
      <c r="AQ1093" s="173">
        <f t="shared" ref="AQ1093:AQ1174" si="1194">SUM(AN1093:AP1093)</f>
        <v>-20960.755000000001</v>
      </c>
      <c r="AR1093" s="309">
        <f t="shared" si="1153"/>
        <v>0</v>
      </c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 s="7"/>
      <c r="BH1093" s="7"/>
      <c r="BI1093" s="7"/>
      <c r="BJ1093" s="7"/>
      <c r="BK1093" s="7"/>
      <c r="BL1093" s="7"/>
      <c r="BN1093" s="74"/>
    </row>
    <row r="1094" spans="1:66" s="16" customFormat="1" ht="12" customHeight="1" x14ac:dyDescent="0.25">
      <c r="A1094" s="122">
        <v>25400311</v>
      </c>
      <c r="B1094" s="87" t="str">
        <f t="shared" si="1190"/>
        <v>25400311</v>
      </c>
      <c r="C1094" s="74" t="s">
        <v>652</v>
      </c>
      <c r="D1094" s="89" t="s">
        <v>158</v>
      </c>
      <c r="E1094" s="89"/>
      <c r="F1094" s="74"/>
      <c r="G1094" s="89"/>
      <c r="H1094" s="75">
        <v>-30355.43</v>
      </c>
      <c r="I1094" s="75">
        <v>-32650.34</v>
      </c>
      <c r="J1094" s="75">
        <v>-35202.04</v>
      </c>
      <c r="K1094" s="75">
        <v>-37970.949999999997</v>
      </c>
      <c r="L1094" s="75">
        <v>-44753.32</v>
      </c>
      <c r="M1094" s="75">
        <v>-48859.21</v>
      </c>
      <c r="N1094" s="75">
        <v>-52624</v>
      </c>
      <c r="O1094" s="75">
        <v>38862.04</v>
      </c>
      <c r="P1094" s="75">
        <v>38230.800000000003</v>
      </c>
      <c r="Q1094" s="75">
        <v>36900.97</v>
      </c>
      <c r="R1094" s="75">
        <v>35209.58</v>
      </c>
      <c r="S1094" s="75">
        <v>33386.080000000002</v>
      </c>
      <c r="T1094" s="75">
        <v>31345.4</v>
      </c>
      <c r="U1094" s="75"/>
      <c r="V1094" s="75">
        <f t="shared" si="1077"/>
        <v>-5747.9504166666629</v>
      </c>
      <c r="W1094" s="112"/>
      <c r="X1094" s="111"/>
      <c r="Y1094" s="92">
        <f t="shared" si="1193"/>
        <v>0</v>
      </c>
      <c r="Z1094" s="319">
        <f t="shared" si="1193"/>
        <v>0</v>
      </c>
      <c r="AA1094" s="319">
        <f t="shared" si="1193"/>
        <v>0</v>
      </c>
      <c r="AB1094" s="320">
        <f t="shared" si="1148"/>
        <v>31345.4</v>
      </c>
      <c r="AC1094" s="309">
        <f t="shared" si="1149"/>
        <v>0</v>
      </c>
      <c r="AD1094" s="319">
        <f t="shared" ref="AD1094:AD1141" si="1195">IF($D1094=AD$5,$T1094,IF($D1094=AD$4, $T1094*$AK$1,0))</f>
        <v>0</v>
      </c>
      <c r="AE1094" s="326">
        <f t="shared" si="1188"/>
        <v>0</v>
      </c>
      <c r="AF1094" s="320">
        <f t="shared" si="1189"/>
        <v>31345.4</v>
      </c>
      <c r="AG1094" s="173">
        <f t="shared" si="1075"/>
        <v>31345.4</v>
      </c>
      <c r="AH1094" s="309">
        <f t="shared" si="1150"/>
        <v>0</v>
      </c>
      <c r="AI1094" s="318">
        <f t="shared" si="1187"/>
        <v>0</v>
      </c>
      <c r="AJ1094" s="319">
        <f t="shared" si="1187"/>
        <v>0</v>
      </c>
      <c r="AK1094" s="319">
        <f t="shared" si="1187"/>
        <v>0</v>
      </c>
      <c r="AL1094" s="320">
        <f t="shared" si="1151"/>
        <v>-5747.9504166666629</v>
      </c>
      <c r="AM1094" s="309">
        <f t="shared" si="1152"/>
        <v>0</v>
      </c>
      <c r="AN1094" s="319">
        <f t="shared" si="1191"/>
        <v>0</v>
      </c>
      <c r="AO1094" s="319">
        <f t="shared" si="1192"/>
        <v>0</v>
      </c>
      <c r="AP1094" s="319">
        <f t="shared" si="1167"/>
        <v>-5747.9504166666629</v>
      </c>
      <c r="AQ1094" s="173">
        <f t="shared" si="1194"/>
        <v>-5747.9504166666629</v>
      </c>
      <c r="AR1094" s="309">
        <f t="shared" si="1153"/>
        <v>0</v>
      </c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 s="7"/>
      <c r="BH1094" s="7"/>
      <c r="BI1094" s="7"/>
      <c r="BJ1094" s="7"/>
      <c r="BK1094" s="7"/>
      <c r="BL1094" s="7"/>
      <c r="BN1094" s="74"/>
    </row>
    <row r="1095" spans="1:66" s="16" customFormat="1" ht="12" customHeight="1" x14ac:dyDescent="0.25">
      <c r="A1095" s="122">
        <v>25400321</v>
      </c>
      <c r="B1095" s="87" t="str">
        <f t="shared" si="1190"/>
        <v>25400321</v>
      </c>
      <c r="C1095" s="74" t="s">
        <v>666</v>
      </c>
      <c r="D1095" s="89" t="s">
        <v>158</v>
      </c>
      <c r="E1095" s="89"/>
      <c r="F1095" s="74"/>
      <c r="G1095" s="89"/>
      <c r="H1095" s="75">
        <v>-45603.27</v>
      </c>
      <c r="I1095" s="75">
        <v>-45306.54</v>
      </c>
      <c r="J1095" s="75">
        <v>-44765.63</v>
      </c>
      <c r="K1095" s="75">
        <v>-44167.11</v>
      </c>
      <c r="L1095" s="75">
        <v>-42954.25</v>
      </c>
      <c r="M1095" s="75">
        <v>-40989.040000000001</v>
      </c>
      <c r="N1095" s="75">
        <v>-38494.93</v>
      </c>
      <c r="O1095" s="75">
        <v>-40718.14</v>
      </c>
      <c r="P1095" s="75">
        <v>-40718.14</v>
      </c>
      <c r="Q1095" s="75">
        <v>-40718.14</v>
      </c>
      <c r="R1095" s="75">
        <v>-40718.14</v>
      </c>
      <c r="S1095" s="75">
        <v>-40718.14</v>
      </c>
      <c r="T1095" s="75">
        <v>-40718.14</v>
      </c>
      <c r="U1095" s="75"/>
      <c r="V1095" s="75">
        <f t="shared" si="1077"/>
        <v>-41952.40875000001</v>
      </c>
      <c r="W1095" s="77"/>
      <c r="X1095" s="76"/>
      <c r="Y1095" s="92">
        <f t="shared" si="1193"/>
        <v>0</v>
      </c>
      <c r="Z1095" s="319">
        <f t="shared" si="1193"/>
        <v>0</v>
      </c>
      <c r="AA1095" s="319">
        <f t="shared" si="1193"/>
        <v>0</v>
      </c>
      <c r="AB1095" s="320">
        <f t="shared" si="1148"/>
        <v>-40718.14</v>
      </c>
      <c r="AC1095" s="309">
        <f t="shared" si="1149"/>
        <v>0</v>
      </c>
      <c r="AD1095" s="319">
        <f t="shared" si="1195"/>
        <v>0</v>
      </c>
      <c r="AE1095" s="326">
        <f t="shared" si="1188"/>
        <v>0</v>
      </c>
      <c r="AF1095" s="320">
        <f t="shared" si="1189"/>
        <v>-40718.14</v>
      </c>
      <c r="AG1095" s="173">
        <f t="shared" si="1075"/>
        <v>-40718.14</v>
      </c>
      <c r="AH1095" s="309">
        <f t="shared" si="1150"/>
        <v>0</v>
      </c>
      <c r="AI1095" s="318">
        <f t="shared" si="1187"/>
        <v>0</v>
      </c>
      <c r="AJ1095" s="319">
        <f t="shared" si="1187"/>
        <v>0</v>
      </c>
      <c r="AK1095" s="319">
        <f t="shared" si="1187"/>
        <v>0</v>
      </c>
      <c r="AL1095" s="320">
        <f t="shared" si="1151"/>
        <v>-41952.40875000001</v>
      </c>
      <c r="AM1095" s="309">
        <f t="shared" si="1152"/>
        <v>0</v>
      </c>
      <c r="AN1095" s="319">
        <f t="shared" si="1191"/>
        <v>0</v>
      </c>
      <c r="AO1095" s="319">
        <f t="shared" si="1192"/>
        <v>0</v>
      </c>
      <c r="AP1095" s="319">
        <f t="shared" si="1167"/>
        <v>-41952.40875000001</v>
      </c>
      <c r="AQ1095" s="173">
        <f t="shared" si="1194"/>
        <v>-41952.40875000001</v>
      </c>
      <c r="AR1095" s="309">
        <f t="shared" si="1153"/>
        <v>0</v>
      </c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 s="7"/>
      <c r="BH1095" s="7"/>
      <c r="BI1095" s="7"/>
      <c r="BJ1095" s="7"/>
      <c r="BK1095" s="7"/>
      <c r="BL1095" s="7"/>
      <c r="BN1095" s="74"/>
    </row>
    <row r="1096" spans="1:66" s="16" customFormat="1" ht="12" customHeight="1" x14ac:dyDescent="0.25">
      <c r="A1096" s="122">
        <v>25400331</v>
      </c>
      <c r="B1096" s="87" t="str">
        <f t="shared" si="1190"/>
        <v>25400331</v>
      </c>
      <c r="C1096" s="74" t="s">
        <v>692</v>
      </c>
      <c r="D1096" s="89" t="s">
        <v>158</v>
      </c>
      <c r="E1096" s="89"/>
      <c r="F1096" s="74"/>
      <c r="G1096" s="89"/>
      <c r="H1096" s="75">
        <v>-762420.11</v>
      </c>
      <c r="I1096" s="75">
        <v>-734005.26</v>
      </c>
      <c r="J1096" s="75">
        <v>-693033.72</v>
      </c>
      <c r="K1096" s="75">
        <v>-668884.65</v>
      </c>
      <c r="L1096" s="75">
        <v>-568986.34</v>
      </c>
      <c r="M1096" s="75">
        <v>-376751.56</v>
      </c>
      <c r="N1096" s="75">
        <v>-132544.76</v>
      </c>
      <c r="O1096" s="75">
        <v>-249259.26</v>
      </c>
      <c r="P1096" s="75">
        <v>-221725.05</v>
      </c>
      <c r="Q1096" s="75">
        <v>-201775.81</v>
      </c>
      <c r="R1096" s="75">
        <v>-217169.38</v>
      </c>
      <c r="S1096" s="75">
        <v>-235026.55</v>
      </c>
      <c r="T1096" s="75">
        <v>-223941.6</v>
      </c>
      <c r="U1096" s="75"/>
      <c r="V1096" s="75">
        <f t="shared" si="1077"/>
        <v>-399361.93291666667</v>
      </c>
      <c r="W1096" s="77"/>
      <c r="X1096" s="76"/>
      <c r="Y1096" s="92">
        <f t="shared" si="1193"/>
        <v>0</v>
      </c>
      <c r="Z1096" s="319">
        <f t="shared" si="1193"/>
        <v>0</v>
      </c>
      <c r="AA1096" s="319">
        <f t="shared" si="1193"/>
        <v>0</v>
      </c>
      <c r="AB1096" s="320">
        <f t="shared" si="1148"/>
        <v>-223941.6</v>
      </c>
      <c r="AC1096" s="309">
        <f t="shared" si="1149"/>
        <v>0</v>
      </c>
      <c r="AD1096" s="319">
        <f t="shared" si="1195"/>
        <v>0</v>
      </c>
      <c r="AE1096" s="326">
        <f t="shared" si="1188"/>
        <v>0</v>
      </c>
      <c r="AF1096" s="320">
        <f t="shared" si="1189"/>
        <v>-223941.6</v>
      </c>
      <c r="AG1096" s="173">
        <f t="shared" si="1075"/>
        <v>-223941.6</v>
      </c>
      <c r="AH1096" s="309">
        <f t="shared" si="1150"/>
        <v>0</v>
      </c>
      <c r="AI1096" s="318">
        <f t="shared" si="1187"/>
        <v>0</v>
      </c>
      <c r="AJ1096" s="319">
        <f t="shared" si="1187"/>
        <v>0</v>
      </c>
      <c r="AK1096" s="319">
        <f t="shared" si="1187"/>
        <v>0</v>
      </c>
      <c r="AL1096" s="320">
        <f t="shared" si="1151"/>
        <v>-399361.93291666667</v>
      </c>
      <c r="AM1096" s="309">
        <f t="shared" si="1152"/>
        <v>0</v>
      </c>
      <c r="AN1096" s="319">
        <f t="shared" si="1191"/>
        <v>0</v>
      </c>
      <c r="AO1096" s="319">
        <f t="shared" si="1192"/>
        <v>0</v>
      </c>
      <c r="AP1096" s="319">
        <f t="shared" si="1167"/>
        <v>-399361.93291666667</v>
      </c>
      <c r="AQ1096" s="173">
        <f t="shared" si="1194"/>
        <v>-399361.93291666667</v>
      </c>
      <c r="AR1096" s="309">
        <f t="shared" si="1153"/>
        <v>0</v>
      </c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 s="7"/>
      <c r="BH1096" s="7"/>
      <c r="BI1096" s="7"/>
      <c r="BJ1096" s="7"/>
      <c r="BK1096" s="7"/>
      <c r="BL1096" s="7"/>
      <c r="BN1096" s="74"/>
    </row>
    <row r="1097" spans="1:66" s="16" customFormat="1" ht="12" customHeight="1" x14ac:dyDescent="0.25">
      <c r="A1097" s="122">
        <v>25400341</v>
      </c>
      <c r="B1097" s="87" t="str">
        <f t="shared" si="1190"/>
        <v>25400341</v>
      </c>
      <c r="C1097" s="74" t="s">
        <v>752</v>
      </c>
      <c r="D1097" s="89" t="s">
        <v>158</v>
      </c>
      <c r="E1097" s="89"/>
      <c r="F1097" s="74"/>
      <c r="G1097" s="89"/>
      <c r="H1097" s="75">
        <v>0</v>
      </c>
      <c r="I1097" s="75">
        <v>-1346307.99</v>
      </c>
      <c r="J1097" s="75">
        <v>-2093284.04</v>
      </c>
      <c r="K1097" s="75">
        <v>-267753.95</v>
      </c>
      <c r="L1097" s="75">
        <v>-356288.28</v>
      </c>
      <c r="M1097" s="75">
        <v>-356288.28</v>
      </c>
      <c r="N1097" s="75">
        <v>0</v>
      </c>
      <c r="O1097" s="75">
        <v>0</v>
      </c>
      <c r="P1097" s="75">
        <v>-4297946.33</v>
      </c>
      <c r="Q1097" s="75">
        <v>-1883314.16</v>
      </c>
      <c r="R1097" s="75">
        <v>-1883314.16</v>
      </c>
      <c r="S1097" s="75">
        <v>-7108762.8300000001</v>
      </c>
      <c r="T1097" s="75">
        <v>-8712286.9000000004</v>
      </c>
      <c r="U1097" s="75"/>
      <c r="V1097" s="75">
        <f t="shared" si="1077"/>
        <v>-1995783.6225000003</v>
      </c>
      <c r="W1097" s="108"/>
      <c r="X1097" s="84"/>
      <c r="Y1097" s="92">
        <f t="shared" si="1193"/>
        <v>0</v>
      </c>
      <c r="Z1097" s="319">
        <f t="shared" si="1193"/>
        <v>0</v>
      </c>
      <c r="AA1097" s="319">
        <f t="shared" si="1193"/>
        <v>0</v>
      </c>
      <c r="AB1097" s="320">
        <f t="shared" si="1148"/>
        <v>-8712286.9000000004</v>
      </c>
      <c r="AC1097" s="309">
        <f t="shared" si="1149"/>
        <v>0</v>
      </c>
      <c r="AD1097" s="319">
        <f t="shared" si="1195"/>
        <v>0</v>
      </c>
      <c r="AE1097" s="326">
        <f t="shared" si="1188"/>
        <v>0</v>
      </c>
      <c r="AF1097" s="320">
        <f t="shared" si="1189"/>
        <v>-8712286.9000000004</v>
      </c>
      <c r="AG1097" s="173">
        <f t="shared" si="1075"/>
        <v>-8712286.9000000004</v>
      </c>
      <c r="AH1097" s="309">
        <f t="shared" si="1150"/>
        <v>0</v>
      </c>
      <c r="AI1097" s="318">
        <f t="shared" si="1187"/>
        <v>0</v>
      </c>
      <c r="AJ1097" s="319">
        <f t="shared" si="1187"/>
        <v>0</v>
      </c>
      <c r="AK1097" s="319">
        <f t="shared" si="1187"/>
        <v>0</v>
      </c>
      <c r="AL1097" s="320">
        <f t="shared" si="1151"/>
        <v>-1995783.6225000003</v>
      </c>
      <c r="AM1097" s="309">
        <f t="shared" si="1152"/>
        <v>0</v>
      </c>
      <c r="AN1097" s="319">
        <f t="shared" si="1191"/>
        <v>0</v>
      </c>
      <c r="AO1097" s="319">
        <f t="shared" si="1192"/>
        <v>0</v>
      </c>
      <c r="AP1097" s="319">
        <f t="shared" si="1167"/>
        <v>-1995783.6225000003</v>
      </c>
      <c r="AQ1097" s="173">
        <f t="shared" si="1194"/>
        <v>-1995783.6225000003</v>
      </c>
      <c r="AR1097" s="309">
        <f t="shared" si="1153"/>
        <v>0</v>
      </c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 s="7"/>
      <c r="BH1097" s="7"/>
      <c r="BI1097" s="7"/>
      <c r="BJ1097" s="7"/>
      <c r="BK1097" s="7"/>
      <c r="BL1097" s="7"/>
      <c r="BN1097" s="74"/>
    </row>
    <row r="1098" spans="1:66" s="16" customFormat="1" ht="12" customHeight="1" x14ac:dyDescent="0.25">
      <c r="A1098" s="128">
        <v>25400342</v>
      </c>
      <c r="B1098" s="145" t="str">
        <f t="shared" si="1190"/>
        <v>25400342</v>
      </c>
      <c r="C1098" s="74" t="s">
        <v>753</v>
      </c>
      <c r="D1098" s="89" t="s">
        <v>158</v>
      </c>
      <c r="E1098" s="89"/>
      <c r="F1098" s="74"/>
      <c r="G1098" s="89"/>
      <c r="H1098" s="75">
        <v>0</v>
      </c>
      <c r="I1098" s="75">
        <v>-646202.53</v>
      </c>
      <c r="J1098" s="75">
        <v>-901065.83</v>
      </c>
      <c r="K1098" s="75">
        <v>0</v>
      </c>
      <c r="L1098" s="75">
        <v>0</v>
      </c>
      <c r="M1098" s="75">
        <v>0</v>
      </c>
      <c r="N1098" s="75">
        <v>0</v>
      </c>
      <c r="O1098" s="75">
        <v>0</v>
      </c>
      <c r="P1098" s="75">
        <v>-2670370.5499999998</v>
      </c>
      <c r="Q1098" s="75">
        <v>0</v>
      </c>
      <c r="R1098" s="75">
        <v>0</v>
      </c>
      <c r="S1098" s="75">
        <v>-69734.460000000006</v>
      </c>
      <c r="T1098" s="75">
        <v>0</v>
      </c>
      <c r="U1098" s="75"/>
      <c r="V1098" s="75">
        <f t="shared" si="1077"/>
        <v>-357281.1141666667</v>
      </c>
      <c r="W1098" s="108"/>
      <c r="X1098" s="84"/>
      <c r="Y1098" s="92">
        <f t="shared" si="1193"/>
        <v>0</v>
      </c>
      <c r="Z1098" s="319">
        <f t="shared" si="1193"/>
        <v>0</v>
      </c>
      <c r="AA1098" s="319">
        <f t="shared" si="1193"/>
        <v>0</v>
      </c>
      <c r="AB1098" s="320">
        <f t="shared" si="1148"/>
        <v>0</v>
      </c>
      <c r="AC1098" s="309">
        <f t="shared" si="1149"/>
        <v>0</v>
      </c>
      <c r="AD1098" s="319">
        <f t="shared" si="1195"/>
        <v>0</v>
      </c>
      <c r="AE1098" s="326">
        <f t="shared" si="1188"/>
        <v>0</v>
      </c>
      <c r="AF1098" s="320">
        <f t="shared" si="1189"/>
        <v>0</v>
      </c>
      <c r="AG1098" s="173">
        <f t="shared" si="1075"/>
        <v>0</v>
      </c>
      <c r="AH1098" s="309">
        <f t="shared" si="1150"/>
        <v>0</v>
      </c>
      <c r="AI1098" s="318">
        <f t="shared" si="1187"/>
        <v>0</v>
      </c>
      <c r="AJ1098" s="319">
        <f t="shared" si="1187"/>
        <v>0</v>
      </c>
      <c r="AK1098" s="319">
        <f t="shared" si="1187"/>
        <v>0</v>
      </c>
      <c r="AL1098" s="320">
        <f t="shared" si="1151"/>
        <v>-357281.1141666667</v>
      </c>
      <c r="AM1098" s="309">
        <f t="shared" si="1152"/>
        <v>0</v>
      </c>
      <c r="AN1098" s="319">
        <f t="shared" si="1191"/>
        <v>0</v>
      </c>
      <c r="AO1098" s="319">
        <f t="shared" si="1192"/>
        <v>0</v>
      </c>
      <c r="AP1098" s="319">
        <f t="shared" si="1167"/>
        <v>-357281.1141666667</v>
      </c>
      <c r="AQ1098" s="173">
        <f t="shared" si="1194"/>
        <v>-357281.1141666667</v>
      </c>
      <c r="AR1098" s="309">
        <f t="shared" si="1153"/>
        <v>0</v>
      </c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 s="7"/>
      <c r="BH1098" s="7"/>
      <c r="BI1098" s="7"/>
      <c r="BJ1098" s="7"/>
      <c r="BK1098" s="7"/>
      <c r="BL1098" s="7"/>
      <c r="BN1098" s="74"/>
    </row>
    <row r="1099" spans="1:66" s="16" customFormat="1" ht="12" customHeight="1" x14ac:dyDescent="0.35">
      <c r="A1099" s="128">
        <v>25400361</v>
      </c>
      <c r="B1099" s="87" t="str">
        <f t="shared" si="1190"/>
        <v>25400361</v>
      </c>
      <c r="C1099" s="379" t="s">
        <v>754</v>
      </c>
      <c r="D1099" s="89" t="s">
        <v>158</v>
      </c>
      <c r="E1099" s="89"/>
      <c r="F1099" s="376">
        <v>43221</v>
      </c>
      <c r="G1099" s="89"/>
      <c r="H1099" s="75">
        <v>0</v>
      </c>
      <c r="I1099" s="75">
        <v>0</v>
      </c>
      <c r="J1099" s="75">
        <v>0</v>
      </c>
      <c r="K1099" s="75">
        <v>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-304.97000000000003</v>
      </c>
      <c r="S1099" s="75">
        <v>-1710.62</v>
      </c>
      <c r="T1099" s="75">
        <v>0</v>
      </c>
      <c r="U1099" s="75"/>
      <c r="V1099" s="75">
        <f t="shared" si="1077"/>
        <v>-167.96583333333334</v>
      </c>
      <c r="W1099" s="112"/>
      <c r="X1099" s="111"/>
      <c r="Y1099" s="92">
        <f t="shared" si="1193"/>
        <v>0</v>
      </c>
      <c r="Z1099" s="319">
        <f t="shared" si="1193"/>
        <v>0</v>
      </c>
      <c r="AA1099" s="319">
        <f t="shared" si="1193"/>
        <v>0</v>
      </c>
      <c r="AB1099" s="320">
        <f t="shared" si="1148"/>
        <v>0</v>
      </c>
      <c r="AC1099" s="309">
        <f t="shared" si="1149"/>
        <v>0</v>
      </c>
      <c r="AD1099" s="319">
        <f t="shared" si="1195"/>
        <v>0</v>
      </c>
      <c r="AE1099" s="326">
        <f t="shared" si="1188"/>
        <v>0</v>
      </c>
      <c r="AF1099" s="320">
        <f t="shared" si="1189"/>
        <v>0</v>
      </c>
      <c r="AG1099" s="173">
        <f t="shared" si="1075"/>
        <v>0</v>
      </c>
      <c r="AH1099" s="309">
        <f t="shared" si="1150"/>
        <v>0</v>
      </c>
      <c r="AI1099" s="318">
        <f t="shared" si="1187"/>
        <v>0</v>
      </c>
      <c r="AJ1099" s="319">
        <f t="shared" si="1187"/>
        <v>0</v>
      </c>
      <c r="AK1099" s="319">
        <f t="shared" si="1187"/>
        <v>0</v>
      </c>
      <c r="AL1099" s="320">
        <f t="shared" si="1151"/>
        <v>-167.96583333333334</v>
      </c>
      <c r="AM1099" s="309">
        <f t="shared" si="1152"/>
        <v>0</v>
      </c>
      <c r="AN1099" s="319">
        <f t="shared" si="1191"/>
        <v>0</v>
      </c>
      <c r="AO1099" s="319">
        <f t="shared" si="1192"/>
        <v>0</v>
      </c>
      <c r="AP1099" s="319">
        <f t="shared" si="1167"/>
        <v>-167.96583333333334</v>
      </c>
      <c r="AQ1099" s="173">
        <f t="shared" ref="AQ1099" si="1196">SUM(AN1099:AP1099)</f>
        <v>-167.96583333333334</v>
      </c>
      <c r="AR1099" s="309">
        <f t="shared" si="1153"/>
        <v>0</v>
      </c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 s="7"/>
      <c r="BH1099" s="7"/>
      <c r="BI1099" s="7"/>
      <c r="BJ1099" s="7"/>
      <c r="BK1099" s="7"/>
      <c r="BL1099" s="7"/>
      <c r="BN1099" s="74"/>
    </row>
    <row r="1100" spans="1:66" s="16" customFormat="1" ht="12" customHeight="1" x14ac:dyDescent="0.25">
      <c r="A1100" s="122">
        <v>25400411</v>
      </c>
      <c r="B1100" s="87" t="str">
        <f t="shared" si="1190"/>
        <v>25400411</v>
      </c>
      <c r="C1100" s="74" t="s">
        <v>794</v>
      </c>
      <c r="D1100" s="89" t="s">
        <v>158</v>
      </c>
      <c r="E1100" s="89"/>
      <c r="F1100" s="74"/>
      <c r="G1100" s="89"/>
      <c r="H1100" s="75">
        <v>0</v>
      </c>
      <c r="I1100" s="75">
        <v>0</v>
      </c>
      <c r="J1100" s="75">
        <v>0</v>
      </c>
      <c r="K1100" s="75">
        <v>0</v>
      </c>
      <c r="L1100" s="75">
        <v>0</v>
      </c>
      <c r="M1100" s="75">
        <v>-880831.12</v>
      </c>
      <c r="N1100" s="75">
        <v>-2208180.62</v>
      </c>
      <c r="O1100" s="75">
        <v>-2175990.5299999998</v>
      </c>
      <c r="P1100" s="75">
        <v>-2175990.5299999998</v>
      </c>
      <c r="Q1100" s="75">
        <v>-2196846.98</v>
      </c>
      <c r="R1100" s="75">
        <v>-2196846.98</v>
      </c>
      <c r="S1100" s="75">
        <v>-2196846.98</v>
      </c>
      <c r="T1100" s="75">
        <v>0</v>
      </c>
      <c r="U1100" s="75"/>
      <c r="V1100" s="75">
        <f t="shared" si="1077"/>
        <v>-1169294.4783333333</v>
      </c>
      <c r="W1100" s="112"/>
      <c r="X1100" s="111"/>
      <c r="Y1100" s="92">
        <f t="shared" si="1193"/>
        <v>0</v>
      </c>
      <c r="Z1100" s="319">
        <f t="shared" si="1193"/>
        <v>0</v>
      </c>
      <c r="AA1100" s="319">
        <f t="shared" si="1193"/>
        <v>0</v>
      </c>
      <c r="AB1100" s="320">
        <f t="shared" si="1148"/>
        <v>0</v>
      </c>
      <c r="AC1100" s="309">
        <f t="shared" si="1149"/>
        <v>0</v>
      </c>
      <c r="AD1100" s="319">
        <f t="shared" si="1195"/>
        <v>0</v>
      </c>
      <c r="AE1100" s="326">
        <f t="shared" si="1188"/>
        <v>0</v>
      </c>
      <c r="AF1100" s="320">
        <f t="shared" si="1189"/>
        <v>0</v>
      </c>
      <c r="AG1100" s="173">
        <f t="shared" si="1075"/>
        <v>0</v>
      </c>
      <c r="AH1100" s="309">
        <f t="shared" si="1150"/>
        <v>0</v>
      </c>
      <c r="AI1100" s="318">
        <f t="shared" ref="AI1100:AK1106" si="1197">IF($D1100=AI$5,$V1100,0)</f>
        <v>0</v>
      </c>
      <c r="AJ1100" s="319">
        <f t="shared" si="1197"/>
        <v>0</v>
      </c>
      <c r="AK1100" s="319">
        <f t="shared" si="1197"/>
        <v>0</v>
      </c>
      <c r="AL1100" s="320">
        <f t="shared" si="1151"/>
        <v>-1169294.4783333333</v>
      </c>
      <c r="AM1100" s="309">
        <f t="shared" si="1152"/>
        <v>0</v>
      </c>
      <c r="AN1100" s="319">
        <f t="shared" si="1191"/>
        <v>0</v>
      </c>
      <c r="AO1100" s="319">
        <f t="shared" si="1192"/>
        <v>0</v>
      </c>
      <c r="AP1100" s="319">
        <f t="shared" si="1167"/>
        <v>-1169294.4783333333</v>
      </c>
      <c r="AQ1100" s="173">
        <f t="shared" si="1194"/>
        <v>-1169294.4783333333</v>
      </c>
      <c r="AR1100" s="309">
        <f t="shared" si="1153"/>
        <v>0</v>
      </c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 s="7"/>
      <c r="BH1100" s="7"/>
      <c r="BI1100" s="7"/>
      <c r="BJ1100" s="7"/>
      <c r="BK1100" s="7"/>
      <c r="BL1100" s="7"/>
      <c r="BN1100" s="74"/>
    </row>
    <row r="1101" spans="1:66" s="16" customFormat="1" ht="12" customHeight="1" x14ac:dyDescent="0.25">
      <c r="A1101" s="122">
        <v>25400471</v>
      </c>
      <c r="B1101" s="87" t="str">
        <f t="shared" si="1190"/>
        <v>25400471</v>
      </c>
      <c r="C1101" s="74" t="s">
        <v>795</v>
      </c>
      <c r="D1101" s="89" t="s">
        <v>158</v>
      </c>
      <c r="E1101" s="89"/>
      <c r="F1101" s="74"/>
      <c r="G1101" s="89"/>
      <c r="H1101" s="75">
        <v>0</v>
      </c>
      <c r="I1101" s="75">
        <v>0</v>
      </c>
      <c r="J1101" s="75">
        <v>0</v>
      </c>
      <c r="K1101" s="75">
        <v>0</v>
      </c>
      <c r="L1101" s="75">
        <v>0</v>
      </c>
      <c r="M1101" s="75">
        <v>-162001.60999999999</v>
      </c>
      <c r="N1101" s="75">
        <v>-314077.31</v>
      </c>
      <c r="O1101" s="75">
        <v>-314077.31</v>
      </c>
      <c r="P1101" s="75">
        <v>-314077.31</v>
      </c>
      <c r="Q1101" s="75">
        <v>-364535.14</v>
      </c>
      <c r="R1101" s="75">
        <v>-364535.14</v>
      </c>
      <c r="S1101" s="75">
        <v>-364535.14</v>
      </c>
      <c r="T1101" s="75">
        <v>0</v>
      </c>
      <c r="U1101" s="75"/>
      <c r="V1101" s="75">
        <f t="shared" si="1077"/>
        <v>-183153.2466666667</v>
      </c>
      <c r="W1101" s="112"/>
      <c r="X1101" s="111"/>
      <c r="Y1101" s="92">
        <f t="shared" ref="Y1101:AA1108" si="1198">IF($D1101=Y$5,$T1101,0)</f>
        <v>0</v>
      </c>
      <c r="Z1101" s="319">
        <f t="shared" si="1198"/>
        <v>0</v>
      </c>
      <c r="AA1101" s="319">
        <f t="shared" si="1198"/>
        <v>0</v>
      </c>
      <c r="AB1101" s="320">
        <f t="shared" si="1148"/>
        <v>0</v>
      </c>
      <c r="AC1101" s="309">
        <f t="shared" si="1149"/>
        <v>0</v>
      </c>
      <c r="AD1101" s="319">
        <f t="shared" si="1195"/>
        <v>0</v>
      </c>
      <c r="AE1101" s="326">
        <f t="shared" si="1188"/>
        <v>0</v>
      </c>
      <c r="AF1101" s="320">
        <f t="shared" si="1189"/>
        <v>0</v>
      </c>
      <c r="AG1101" s="173">
        <f t="shared" si="1075"/>
        <v>0</v>
      </c>
      <c r="AH1101" s="309">
        <f t="shared" si="1150"/>
        <v>0</v>
      </c>
      <c r="AI1101" s="318">
        <f t="shared" si="1197"/>
        <v>0</v>
      </c>
      <c r="AJ1101" s="319">
        <f t="shared" si="1197"/>
        <v>0</v>
      </c>
      <c r="AK1101" s="319">
        <f t="shared" si="1197"/>
        <v>0</v>
      </c>
      <c r="AL1101" s="320">
        <f t="shared" si="1151"/>
        <v>-183153.2466666667</v>
      </c>
      <c r="AM1101" s="309">
        <f t="shared" si="1152"/>
        <v>0</v>
      </c>
      <c r="AN1101" s="319">
        <f t="shared" si="1191"/>
        <v>0</v>
      </c>
      <c r="AO1101" s="319">
        <f t="shared" si="1192"/>
        <v>0</v>
      </c>
      <c r="AP1101" s="319">
        <f t="shared" si="1167"/>
        <v>-183153.2466666667</v>
      </c>
      <c r="AQ1101" s="173">
        <f t="shared" si="1194"/>
        <v>-183153.2466666667</v>
      </c>
      <c r="AR1101" s="309">
        <f t="shared" si="1153"/>
        <v>0</v>
      </c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 s="7"/>
      <c r="BH1101" s="7"/>
      <c r="BI1101" s="7"/>
      <c r="BJ1101" s="7"/>
      <c r="BK1101" s="7"/>
      <c r="BL1101" s="7"/>
      <c r="BN1101" s="74"/>
    </row>
    <row r="1102" spans="1:66" s="16" customFormat="1" ht="12" customHeight="1" x14ac:dyDescent="0.25">
      <c r="A1102" s="122">
        <v>25400481</v>
      </c>
      <c r="B1102" s="87" t="str">
        <f t="shared" si="1190"/>
        <v>25400481</v>
      </c>
      <c r="C1102" s="74" t="s">
        <v>796</v>
      </c>
      <c r="D1102" s="89" t="s">
        <v>158</v>
      </c>
      <c r="E1102" s="89"/>
      <c r="F1102" s="74"/>
      <c r="G1102" s="89"/>
      <c r="H1102" s="75">
        <v>0</v>
      </c>
      <c r="I1102" s="75">
        <v>0</v>
      </c>
      <c r="J1102" s="75">
        <v>0</v>
      </c>
      <c r="K1102" s="75">
        <v>0</v>
      </c>
      <c r="L1102" s="75">
        <v>0</v>
      </c>
      <c r="M1102" s="75">
        <v>-183345.54</v>
      </c>
      <c r="N1102" s="75">
        <v>-367545.82</v>
      </c>
      <c r="O1102" s="75">
        <v>-367545.82</v>
      </c>
      <c r="P1102" s="75">
        <v>-367545.82</v>
      </c>
      <c r="Q1102" s="75">
        <v>-436431.35</v>
      </c>
      <c r="R1102" s="75">
        <v>-436431.35</v>
      </c>
      <c r="S1102" s="75">
        <v>-436431.35</v>
      </c>
      <c r="T1102" s="75">
        <v>0</v>
      </c>
      <c r="U1102" s="75"/>
      <c r="V1102" s="75">
        <f t="shared" si="1077"/>
        <v>-216273.08750000002</v>
      </c>
      <c r="W1102" s="112"/>
      <c r="X1102" s="111"/>
      <c r="Y1102" s="92">
        <f t="shared" si="1198"/>
        <v>0</v>
      </c>
      <c r="Z1102" s="319">
        <f t="shared" si="1198"/>
        <v>0</v>
      </c>
      <c r="AA1102" s="319">
        <f t="shared" si="1198"/>
        <v>0</v>
      </c>
      <c r="AB1102" s="320">
        <f t="shared" si="1148"/>
        <v>0</v>
      </c>
      <c r="AC1102" s="309">
        <f t="shared" si="1149"/>
        <v>0</v>
      </c>
      <c r="AD1102" s="319">
        <f t="shared" si="1195"/>
        <v>0</v>
      </c>
      <c r="AE1102" s="326">
        <f t="shared" si="1188"/>
        <v>0</v>
      </c>
      <c r="AF1102" s="320">
        <f t="shared" si="1189"/>
        <v>0</v>
      </c>
      <c r="AG1102" s="173">
        <f t="shared" ref="AG1102:AG1158" si="1199">SUM(AD1102:AF1102)</f>
        <v>0</v>
      </c>
      <c r="AH1102" s="309">
        <f t="shared" si="1150"/>
        <v>0</v>
      </c>
      <c r="AI1102" s="318">
        <f t="shared" si="1197"/>
        <v>0</v>
      </c>
      <c r="AJ1102" s="319">
        <f t="shared" si="1197"/>
        <v>0</v>
      </c>
      <c r="AK1102" s="319">
        <f t="shared" si="1197"/>
        <v>0</v>
      </c>
      <c r="AL1102" s="320">
        <f t="shared" si="1151"/>
        <v>-216273.08750000002</v>
      </c>
      <c r="AM1102" s="309">
        <f t="shared" si="1152"/>
        <v>0</v>
      </c>
      <c r="AN1102" s="319">
        <f t="shared" si="1191"/>
        <v>0</v>
      </c>
      <c r="AO1102" s="319">
        <f t="shared" si="1192"/>
        <v>0</v>
      </c>
      <c r="AP1102" s="319">
        <f t="shared" si="1167"/>
        <v>-216273.08750000002</v>
      </c>
      <c r="AQ1102" s="173">
        <f t="shared" si="1194"/>
        <v>-216273.08750000002</v>
      </c>
      <c r="AR1102" s="309">
        <f t="shared" si="1153"/>
        <v>0</v>
      </c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 s="7"/>
      <c r="BH1102" s="7"/>
      <c r="BI1102" s="7"/>
      <c r="BJ1102" s="7"/>
      <c r="BK1102" s="7"/>
      <c r="BL1102" s="7"/>
      <c r="BN1102" s="74"/>
    </row>
    <row r="1103" spans="1:66" s="16" customFormat="1" ht="12" customHeight="1" x14ac:dyDescent="0.25">
      <c r="A1103" s="193">
        <v>25400541</v>
      </c>
      <c r="B1103" s="193" t="str">
        <f t="shared" si="1190"/>
        <v>25400541</v>
      </c>
      <c r="C1103" s="194" t="s">
        <v>1140</v>
      </c>
      <c r="D1103" s="179" t="s">
        <v>1277</v>
      </c>
      <c r="E1103" s="179"/>
      <c r="F1103" s="195">
        <v>43586</v>
      </c>
      <c r="G1103" s="179"/>
      <c r="H1103" s="181">
        <v>-1671607.54</v>
      </c>
      <c r="I1103" s="181">
        <v>-1915140.42</v>
      </c>
      <c r="J1103" s="181">
        <v>-1940327.42</v>
      </c>
      <c r="K1103" s="181">
        <v>-1940327.42</v>
      </c>
      <c r="L1103" s="181">
        <v>0</v>
      </c>
      <c r="M1103" s="181">
        <v>0</v>
      </c>
      <c r="N1103" s="181">
        <v>0</v>
      </c>
      <c r="O1103" s="181">
        <v>0</v>
      </c>
      <c r="P1103" s="181">
        <v>0</v>
      </c>
      <c r="Q1103" s="181">
        <v>0</v>
      </c>
      <c r="R1103" s="181">
        <v>0</v>
      </c>
      <c r="S1103" s="181">
        <v>0</v>
      </c>
      <c r="T1103" s="181">
        <v>0</v>
      </c>
      <c r="U1103" s="181"/>
      <c r="V1103" s="181">
        <f t="shared" ref="V1103:V1163" si="1200">(H1103+T1103+SUM(I1103:S1103)*2)/24</f>
        <v>-552633.25249999994</v>
      </c>
      <c r="W1103" s="270"/>
      <c r="X1103" s="208"/>
      <c r="Y1103" s="409">
        <f t="shared" si="1198"/>
        <v>0</v>
      </c>
      <c r="Z1103" s="410">
        <f t="shared" si="1198"/>
        <v>0</v>
      </c>
      <c r="AA1103" s="410">
        <f t="shared" si="1198"/>
        <v>0</v>
      </c>
      <c r="AB1103" s="411">
        <f t="shared" si="1148"/>
        <v>0</v>
      </c>
      <c r="AC1103" s="412">
        <f t="shared" si="1149"/>
        <v>0</v>
      </c>
      <c r="AD1103" s="410">
        <f t="shared" si="1195"/>
        <v>0</v>
      </c>
      <c r="AE1103" s="413">
        <f t="shared" si="1188"/>
        <v>0</v>
      </c>
      <c r="AF1103" s="411">
        <f t="shared" si="1189"/>
        <v>0</v>
      </c>
      <c r="AG1103" s="414">
        <f t="shared" si="1199"/>
        <v>0</v>
      </c>
      <c r="AH1103" s="412">
        <f t="shared" si="1150"/>
        <v>0</v>
      </c>
      <c r="AI1103" s="415">
        <f t="shared" si="1197"/>
        <v>0</v>
      </c>
      <c r="AJ1103" s="410">
        <f t="shared" si="1197"/>
        <v>-552633.25249999994</v>
      </c>
      <c r="AK1103" s="410">
        <f t="shared" si="1197"/>
        <v>0</v>
      </c>
      <c r="AL1103" s="411">
        <f t="shared" si="1151"/>
        <v>0</v>
      </c>
      <c r="AM1103" s="412">
        <f t="shared" si="1152"/>
        <v>0</v>
      </c>
      <c r="AN1103" s="410">
        <f t="shared" si="1191"/>
        <v>0</v>
      </c>
      <c r="AO1103" s="410">
        <f t="shared" si="1192"/>
        <v>0</v>
      </c>
      <c r="AP1103" s="410">
        <f t="shared" si="1167"/>
        <v>0</v>
      </c>
      <c r="AQ1103" s="414">
        <f t="shared" ref="AQ1103" si="1201">SUM(AN1103:AP1103)</f>
        <v>0</v>
      </c>
      <c r="AR1103" s="412">
        <f t="shared" si="1153"/>
        <v>0</v>
      </c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 s="7"/>
      <c r="BH1103" s="7"/>
      <c r="BI1103" s="7"/>
      <c r="BJ1103" s="7"/>
      <c r="BK1103" s="7"/>
      <c r="BL1103" s="7"/>
      <c r="BN1103" s="74"/>
    </row>
    <row r="1104" spans="1:66" s="16" customFormat="1" ht="12" customHeight="1" x14ac:dyDescent="0.25">
      <c r="A1104" s="128">
        <v>25400601</v>
      </c>
      <c r="B1104" s="145" t="str">
        <f t="shared" si="1190"/>
        <v>25400601</v>
      </c>
      <c r="C1104" s="74" t="s">
        <v>997</v>
      </c>
      <c r="D1104" s="89" t="s">
        <v>158</v>
      </c>
      <c r="E1104" s="89"/>
      <c r="F1104" s="139">
        <v>43070</v>
      </c>
      <c r="G1104" s="89"/>
      <c r="H1104" s="75">
        <v>0</v>
      </c>
      <c r="I1104" s="75">
        <v>0</v>
      </c>
      <c r="J1104" s="75">
        <v>0</v>
      </c>
      <c r="K1104" s="75">
        <v>0</v>
      </c>
      <c r="L1104" s="75">
        <v>0</v>
      </c>
      <c r="M1104" s="75">
        <v>0</v>
      </c>
      <c r="N1104" s="75">
        <v>0</v>
      </c>
      <c r="O1104" s="75">
        <v>0</v>
      </c>
      <c r="P1104" s="75">
        <v>-672872.68</v>
      </c>
      <c r="Q1104" s="75">
        <v>0</v>
      </c>
      <c r="R1104" s="75">
        <v>-340080</v>
      </c>
      <c r="S1104" s="75">
        <v>-340080</v>
      </c>
      <c r="T1104" s="75">
        <v>0</v>
      </c>
      <c r="U1104" s="75"/>
      <c r="V1104" s="75">
        <f t="shared" si="1200"/>
        <v>-112752.72333333334</v>
      </c>
      <c r="W1104" s="112"/>
      <c r="X1104" s="111"/>
      <c r="Y1104" s="92">
        <f t="shared" si="1198"/>
        <v>0</v>
      </c>
      <c r="Z1104" s="319">
        <f t="shared" si="1198"/>
        <v>0</v>
      </c>
      <c r="AA1104" s="319">
        <f t="shared" si="1198"/>
        <v>0</v>
      </c>
      <c r="AB1104" s="320">
        <f t="shared" si="1148"/>
        <v>0</v>
      </c>
      <c r="AC1104" s="309">
        <f t="shared" si="1149"/>
        <v>0</v>
      </c>
      <c r="AD1104" s="319">
        <f t="shared" si="1195"/>
        <v>0</v>
      </c>
      <c r="AE1104" s="326">
        <f t="shared" si="1188"/>
        <v>0</v>
      </c>
      <c r="AF1104" s="320">
        <f t="shared" si="1189"/>
        <v>0</v>
      </c>
      <c r="AG1104" s="173">
        <f t="shared" si="1199"/>
        <v>0</v>
      </c>
      <c r="AH1104" s="309">
        <f t="shared" si="1150"/>
        <v>0</v>
      </c>
      <c r="AI1104" s="318">
        <f t="shared" si="1197"/>
        <v>0</v>
      </c>
      <c r="AJ1104" s="319">
        <f t="shared" si="1197"/>
        <v>0</v>
      </c>
      <c r="AK1104" s="319">
        <f t="shared" si="1197"/>
        <v>0</v>
      </c>
      <c r="AL1104" s="320">
        <f t="shared" si="1151"/>
        <v>-112752.72333333334</v>
      </c>
      <c r="AM1104" s="309">
        <f t="shared" si="1152"/>
        <v>0</v>
      </c>
      <c r="AN1104" s="319">
        <f t="shared" si="1191"/>
        <v>0</v>
      </c>
      <c r="AO1104" s="319">
        <f t="shared" si="1192"/>
        <v>0</v>
      </c>
      <c r="AP1104" s="319">
        <f t="shared" si="1167"/>
        <v>-112752.72333333334</v>
      </c>
      <c r="AQ1104" s="173">
        <f t="shared" si="1194"/>
        <v>-112752.72333333334</v>
      </c>
      <c r="AR1104" s="309">
        <f t="shared" si="1153"/>
        <v>0</v>
      </c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 s="7"/>
      <c r="BH1104" s="7"/>
      <c r="BI1104" s="7"/>
      <c r="BJ1104" s="7"/>
      <c r="BK1104" s="7"/>
      <c r="BL1104" s="7"/>
      <c r="BN1104" s="74"/>
    </row>
    <row r="1105" spans="1:66" s="16" customFormat="1" ht="12" customHeight="1" x14ac:dyDescent="0.35">
      <c r="A1105" s="189">
        <v>25400621</v>
      </c>
      <c r="B1105" s="197" t="str">
        <f t="shared" si="1190"/>
        <v>25400621</v>
      </c>
      <c r="C1105" s="199" t="s">
        <v>1152</v>
      </c>
      <c r="D1105" s="179" t="s">
        <v>158</v>
      </c>
      <c r="E1105" s="179"/>
      <c r="F1105" s="195">
        <v>43556</v>
      </c>
      <c r="G1105" s="179"/>
      <c r="H1105" s="181">
        <v>0</v>
      </c>
      <c r="I1105" s="181">
        <v>0</v>
      </c>
      <c r="J1105" s="181">
        <v>0</v>
      </c>
      <c r="K1105" s="181">
        <v>0</v>
      </c>
      <c r="L1105" s="181">
        <v>0</v>
      </c>
      <c r="M1105" s="181">
        <v>0</v>
      </c>
      <c r="N1105" s="181">
        <v>0</v>
      </c>
      <c r="O1105" s="181">
        <v>0</v>
      </c>
      <c r="P1105" s="181">
        <v>-19029.759999999998</v>
      </c>
      <c r="Q1105" s="181">
        <v>0</v>
      </c>
      <c r="R1105" s="181">
        <v>0</v>
      </c>
      <c r="S1105" s="181">
        <v>0</v>
      </c>
      <c r="T1105" s="181">
        <v>0</v>
      </c>
      <c r="U1105" s="181"/>
      <c r="V1105" s="181">
        <f t="shared" si="1200"/>
        <v>-1585.8133333333333</v>
      </c>
      <c r="W1105" s="270"/>
      <c r="X1105" s="208"/>
      <c r="Y1105" s="409">
        <f t="shared" si="1198"/>
        <v>0</v>
      </c>
      <c r="Z1105" s="410">
        <f t="shared" si="1198"/>
        <v>0</v>
      </c>
      <c r="AA1105" s="410">
        <f t="shared" si="1198"/>
        <v>0</v>
      </c>
      <c r="AB1105" s="411">
        <f t="shared" si="1148"/>
        <v>0</v>
      </c>
      <c r="AC1105" s="412">
        <f t="shared" si="1149"/>
        <v>0</v>
      </c>
      <c r="AD1105" s="410">
        <f t="shared" si="1195"/>
        <v>0</v>
      </c>
      <c r="AE1105" s="413">
        <f t="shared" si="1188"/>
        <v>0</v>
      </c>
      <c r="AF1105" s="411">
        <f t="shared" si="1189"/>
        <v>0</v>
      </c>
      <c r="AG1105" s="414">
        <f t="shared" si="1199"/>
        <v>0</v>
      </c>
      <c r="AH1105" s="412">
        <f t="shared" si="1150"/>
        <v>0</v>
      </c>
      <c r="AI1105" s="415">
        <f t="shared" si="1197"/>
        <v>0</v>
      </c>
      <c r="AJ1105" s="410">
        <f t="shared" si="1197"/>
        <v>0</v>
      </c>
      <c r="AK1105" s="410">
        <f t="shared" si="1197"/>
        <v>0</v>
      </c>
      <c r="AL1105" s="411">
        <f t="shared" si="1151"/>
        <v>-1585.8133333333333</v>
      </c>
      <c r="AM1105" s="412">
        <f t="shared" si="1152"/>
        <v>0</v>
      </c>
      <c r="AN1105" s="410">
        <f t="shared" si="1191"/>
        <v>0</v>
      </c>
      <c r="AO1105" s="410">
        <f t="shared" si="1192"/>
        <v>0</v>
      </c>
      <c r="AP1105" s="410">
        <f t="shared" si="1167"/>
        <v>-1585.8133333333333</v>
      </c>
      <c r="AQ1105" s="414">
        <f t="shared" ref="AQ1105" si="1202">SUM(AN1105:AP1105)</f>
        <v>-1585.8133333333333</v>
      </c>
      <c r="AR1105" s="412">
        <f t="shared" si="1153"/>
        <v>0</v>
      </c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 s="7"/>
      <c r="BH1105" s="7"/>
      <c r="BI1105" s="7"/>
      <c r="BJ1105" s="7"/>
      <c r="BK1105" s="7"/>
      <c r="BL1105" s="7"/>
      <c r="BN1105" s="74"/>
    </row>
    <row r="1106" spans="1:66" s="16" customFormat="1" ht="12" customHeight="1" x14ac:dyDescent="0.25">
      <c r="A1106" s="128">
        <v>25400631</v>
      </c>
      <c r="B1106" s="145" t="str">
        <f t="shared" si="1190"/>
        <v>25400631</v>
      </c>
      <c r="C1106" s="74" t="s">
        <v>998</v>
      </c>
      <c r="D1106" s="89" t="s">
        <v>158</v>
      </c>
      <c r="E1106" s="89"/>
      <c r="F1106" s="139">
        <v>43070</v>
      </c>
      <c r="G1106" s="89"/>
      <c r="H1106" s="75">
        <v>0</v>
      </c>
      <c r="I1106" s="75">
        <v>-1490685.04</v>
      </c>
      <c r="J1106" s="75">
        <v>-2470257.4700000002</v>
      </c>
      <c r="K1106" s="75">
        <v>-3040918.44</v>
      </c>
      <c r="L1106" s="75">
        <v>-3384271.43</v>
      </c>
      <c r="M1106" s="75">
        <v>-5050614.95</v>
      </c>
      <c r="N1106" s="75">
        <v>-4750675.49</v>
      </c>
      <c r="O1106" s="75">
        <v>-4440781</v>
      </c>
      <c r="P1106" s="75">
        <v>-7965219.9699999997</v>
      </c>
      <c r="Q1106" s="75">
        <v>-9937752.1400000006</v>
      </c>
      <c r="R1106" s="75">
        <v>-9937752.1400000006</v>
      </c>
      <c r="S1106" s="75">
        <v>-12154353.42</v>
      </c>
      <c r="T1106" s="75">
        <v>-10071908.07</v>
      </c>
      <c r="U1106" s="75"/>
      <c r="V1106" s="75">
        <f t="shared" si="1200"/>
        <v>-5804936.2937500002</v>
      </c>
      <c r="W1106" s="112"/>
      <c r="X1106" s="111"/>
      <c r="Y1106" s="92">
        <f t="shared" si="1198"/>
        <v>0</v>
      </c>
      <c r="Z1106" s="319">
        <f t="shared" si="1198"/>
        <v>0</v>
      </c>
      <c r="AA1106" s="319">
        <f t="shared" si="1198"/>
        <v>0</v>
      </c>
      <c r="AB1106" s="320">
        <f t="shared" si="1148"/>
        <v>-10071908.07</v>
      </c>
      <c r="AC1106" s="309">
        <f t="shared" si="1149"/>
        <v>0</v>
      </c>
      <c r="AD1106" s="319">
        <f t="shared" si="1195"/>
        <v>0</v>
      </c>
      <c r="AE1106" s="326">
        <f t="shared" si="1188"/>
        <v>0</v>
      </c>
      <c r="AF1106" s="320">
        <f t="shared" si="1189"/>
        <v>-10071908.07</v>
      </c>
      <c r="AG1106" s="173">
        <f t="shared" si="1199"/>
        <v>-10071908.07</v>
      </c>
      <c r="AH1106" s="309">
        <f t="shared" si="1150"/>
        <v>0</v>
      </c>
      <c r="AI1106" s="318">
        <f t="shared" si="1197"/>
        <v>0</v>
      </c>
      <c r="AJ1106" s="319">
        <f t="shared" si="1197"/>
        <v>0</v>
      </c>
      <c r="AK1106" s="319">
        <f t="shared" si="1197"/>
        <v>0</v>
      </c>
      <c r="AL1106" s="320">
        <f t="shared" si="1151"/>
        <v>-5804936.2937500002</v>
      </c>
      <c r="AM1106" s="309">
        <f t="shared" si="1152"/>
        <v>0</v>
      </c>
      <c r="AN1106" s="319">
        <f t="shared" si="1191"/>
        <v>0</v>
      </c>
      <c r="AO1106" s="319">
        <f t="shared" si="1192"/>
        <v>0</v>
      </c>
      <c r="AP1106" s="319">
        <f t="shared" si="1167"/>
        <v>-5804936.2937500002</v>
      </c>
      <c r="AQ1106" s="173">
        <f t="shared" si="1194"/>
        <v>-5804936.2937500002</v>
      </c>
      <c r="AR1106" s="309">
        <f t="shared" si="1153"/>
        <v>0</v>
      </c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 s="7"/>
      <c r="BH1106" s="7"/>
      <c r="BI1106" s="7"/>
      <c r="BJ1106" s="7"/>
      <c r="BK1106" s="7"/>
      <c r="BL1106" s="7"/>
      <c r="BN1106" s="74"/>
    </row>
    <row r="1107" spans="1:66" s="16" customFormat="1" ht="12" customHeight="1" x14ac:dyDescent="0.25">
      <c r="A1107" s="128">
        <v>25400651</v>
      </c>
      <c r="B1107" s="145" t="str">
        <f t="shared" si="1190"/>
        <v>25400651</v>
      </c>
      <c r="C1107" s="74" t="s">
        <v>1015</v>
      </c>
      <c r="D1107" s="89" t="s">
        <v>158</v>
      </c>
      <c r="E1107" s="89"/>
      <c r="F1107" s="139">
        <v>43070</v>
      </c>
      <c r="G1107" s="89"/>
      <c r="H1107" s="75">
        <v>0</v>
      </c>
      <c r="I1107" s="75">
        <v>0</v>
      </c>
      <c r="J1107" s="75">
        <v>0</v>
      </c>
      <c r="K1107" s="75">
        <v>0</v>
      </c>
      <c r="L1107" s="75">
        <v>0</v>
      </c>
      <c r="M1107" s="75">
        <v>0</v>
      </c>
      <c r="N1107" s="75">
        <v>0</v>
      </c>
      <c r="O1107" s="75">
        <v>0</v>
      </c>
      <c r="P1107" s="75">
        <v>-599324.94999999995</v>
      </c>
      <c r="Q1107" s="75">
        <v>0</v>
      </c>
      <c r="R1107" s="75">
        <v>-352858.9</v>
      </c>
      <c r="S1107" s="75">
        <v>-352858.9</v>
      </c>
      <c r="T1107" s="75">
        <v>0</v>
      </c>
      <c r="U1107" s="75"/>
      <c r="V1107" s="75">
        <f t="shared" si="1200"/>
        <v>-108753.5625</v>
      </c>
      <c r="W1107" s="112"/>
      <c r="X1107" s="111"/>
      <c r="Y1107" s="92">
        <f t="shared" si="1198"/>
        <v>0</v>
      </c>
      <c r="Z1107" s="319">
        <f t="shared" si="1198"/>
        <v>0</v>
      </c>
      <c r="AA1107" s="319">
        <f t="shared" si="1198"/>
        <v>0</v>
      </c>
      <c r="AB1107" s="320">
        <f t="shared" si="1148"/>
        <v>0</v>
      </c>
      <c r="AC1107" s="309">
        <f t="shared" si="1149"/>
        <v>0</v>
      </c>
      <c r="AD1107" s="319">
        <f t="shared" si="1195"/>
        <v>0</v>
      </c>
      <c r="AE1107" s="326">
        <f t="shared" si="1188"/>
        <v>0</v>
      </c>
      <c r="AF1107" s="320">
        <f t="shared" si="1189"/>
        <v>0</v>
      </c>
      <c r="AG1107" s="173">
        <f t="shared" si="1199"/>
        <v>0</v>
      </c>
      <c r="AH1107" s="309">
        <f t="shared" si="1150"/>
        <v>0</v>
      </c>
      <c r="AI1107" s="318">
        <f t="shared" ref="AI1107:AK1116" si="1203">IF($D1107=AI$5,$V1107,0)</f>
        <v>0</v>
      </c>
      <c r="AJ1107" s="319">
        <f t="shared" si="1203"/>
        <v>0</v>
      </c>
      <c r="AK1107" s="319">
        <f t="shared" si="1203"/>
        <v>0</v>
      </c>
      <c r="AL1107" s="320">
        <f t="shared" si="1151"/>
        <v>-108753.5625</v>
      </c>
      <c r="AM1107" s="309">
        <f t="shared" si="1152"/>
        <v>0</v>
      </c>
      <c r="AN1107" s="319">
        <f t="shared" si="1191"/>
        <v>0</v>
      </c>
      <c r="AO1107" s="319">
        <f t="shared" si="1192"/>
        <v>0</v>
      </c>
      <c r="AP1107" s="319">
        <f t="shared" si="1167"/>
        <v>-108753.5625</v>
      </c>
      <c r="AQ1107" s="173">
        <f t="shared" si="1194"/>
        <v>-108753.5625</v>
      </c>
      <c r="AR1107" s="309">
        <f t="shared" si="1153"/>
        <v>0</v>
      </c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 s="7"/>
      <c r="BH1107" s="7"/>
      <c r="BI1107" s="7"/>
      <c r="BJ1107" s="7"/>
      <c r="BK1107" s="7"/>
      <c r="BL1107" s="7"/>
      <c r="BN1107" s="74"/>
    </row>
    <row r="1108" spans="1:66" s="16" customFormat="1" ht="12" customHeight="1" x14ac:dyDescent="0.35">
      <c r="A1108" s="189">
        <v>25400681</v>
      </c>
      <c r="B1108" s="197" t="str">
        <f t="shared" si="1190"/>
        <v>25400681</v>
      </c>
      <c r="C1108" s="199" t="s">
        <v>1153</v>
      </c>
      <c r="D1108" s="179" t="s">
        <v>158</v>
      </c>
      <c r="E1108" s="179"/>
      <c r="F1108" s="195">
        <v>43556</v>
      </c>
      <c r="G1108" s="179"/>
      <c r="H1108" s="181">
        <v>-17397.77</v>
      </c>
      <c r="I1108" s="181">
        <v>-20858.48</v>
      </c>
      <c r="J1108" s="181">
        <v>-20858.48</v>
      </c>
      <c r="K1108" s="181">
        <v>0</v>
      </c>
      <c r="L1108" s="181">
        <v>0</v>
      </c>
      <c r="M1108" s="181">
        <v>0</v>
      </c>
      <c r="N1108" s="181">
        <v>0</v>
      </c>
      <c r="O1108" s="181">
        <v>0</v>
      </c>
      <c r="P1108" s="181">
        <v>0</v>
      </c>
      <c r="Q1108" s="181">
        <v>0</v>
      </c>
      <c r="R1108" s="181">
        <v>0</v>
      </c>
      <c r="S1108" s="181">
        <v>0</v>
      </c>
      <c r="T1108" s="181">
        <v>0</v>
      </c>
      <c r="U1108" s="181"/>
      <c r="V1108" s="181">
        <f t="shared" si="1200"/>
        <v>-4201.3204166666665</v>
      </c>
      <c r="W1108" s="270"/>
      <c r="X1108" s="208"/>
      <c r="Y1108" s="409">
        <f t="shared" si="1198"/>
        <v>0</v>
      </c>
      <c r="Z1108" s="410">
        <f t="shared" si="1198"/>
        <v>0</v>
      </c>
      <c r="AA1108" s="410">
        <f t="shared" si="1198"/>
        <v>0</v>
      </c>
      <c r="AB1108" s="411">
        <f t="shared" si="1148"/>
        <v>0</v>
      </c>
      <c r="AC1108" s="412">
        <f t="shared" si="1149"/>
        <v>0</v>
      </c>
      <c r="AD1108" s="410">
        <f t="shared" si="1195"/>
        <v>0</v>
      </c>
      <c r="AE1108" s="413">
        <f t="shared" si="1188"/>
        <v>0</v>
      </c>
      <c r="AF1108" s="411">
        <f t="shared" si="1189"/>
        <v>0</v>
      </c>
      <c r="AG1108" s="414">
        <f t="shared" si="1199"/>
        <v>0</v>
      </c>
      <c r="AH1108" s="412">
        <f t="shared" si="1150"/>
        <v>0</v>
      </c>
      <c r="AI1108" s="415">
        <f t="shared" si="1203"/>
        <v>0</v>
      </c>
      <c r="AJ1108" s="410">
        <f t="shared" si="1203"/>
        <v>0</v>
      </c>
      <c r="AK1108" s="410">
        <f t="shared" si="1203"/>
        <v>0</v>
      </c>
      <c r="AL1108" s="411">
        <f t="shared" si="1151"/>
        <v>-4201.3204166666665</v>
      </c>
      <c r="AM1108" s="412">
        <f t="shared" si="1152"/>
        <v>0</v>
      </c>
      <c r="AN1108" s="410">
        <f t="shared" si="1191"/>
        <v>0</v>
      </c>
      <c r="AO1108" s="410">
        <f t="shared" si="1192"/>
        <v>0</v>
      </c>
      <c r="AP1108" s="410">
        <f t="shared" si="1167"/>
        <v>-4201.3204166666665</v>
      </c>
      <c r="AQ1108" s="414">
        <f t="shared" ref="AQ1108" si="1204">SUM(AN1108:AP1108)</f>
        <v>-4201.3204166666665</v>
      </c>
      <c r="AR1108" s="412">
        <f t="shared" si="1153"/>
        <v>0</v>
      </c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 s="7"/>
      <c r="BH1108" s="7"/>
      <c r="BI1108" s="7"/>
      <c r="BJ1108" s="7"/>
      <c r="BK1108" s="7"/>
      <c r="BL1108" s="7"/>
      <c r="BN1108" s="74"/>
    </row>
    <row r="1109" spans="1:66" s="16" customFormat="1" ht="12" customHeight="1" x14ac:dyDescent="0.25">
      <c r="A1109" s="128">
        <v>25400692</v>
      </c>
      <c r="B1109" s="145" t="str">
        <f t="shared" si="1190"/>
        <v>25400692</v>
      </c>
      <c r="C1109" s="74" t="s">
        <v>1016</v>
      </c>
      <c r="D1109" s="89" t="s">
        <v>158</v>
      </c>
      <c r="E1109" s="89"/>
      <c r="F1109" s="139">
        <v>43070</v>
      </c>
      <c r="G1109" s="89"/>
      <c r="H1109" s="75">
        <v>0</v>
      </c>
      <c r="I1109" s="75">
        <v>0</v>
      </c>
      <c r="J1109" s="75">
        <v>0</v>
      </c>
      <c r="K1109" s="75">
        <v>0</v>
      </c>
      <c r="L1109" s="75">
        <v>0</v>
      </c>
      <c r="M1109" s="75">
        <v>0</v>
      </c>
      <c r="N1109" s="75">
        <v>0</v>
      </c>
      <c r="O1109" s="75">
        <v>0</v>
      </c>
      <c r="P1109" s="75">
        <v>-872859</v>
      </c>
      <c r="Q1109" s="75">
        <v>0</v>
      </c>
      <c r="R1109" s="75">
        <v>0</v>
      </c>
      <c r="S1109" s="75">
        <v>0</v>
      </c>
      <c r="T1109" s="75">
        <v>0</v>
      </c>
      <c r="U1109" s="75"/>
      <c r="V1109" s="75">
        <f t="shared" si="1200"/>
        <v>-72738.25</v>
      </c>
      <c r="W1109" s="112"/>
      <c r="X1109" s="111"/>
      <c r="Y1109" s="92">
        <f t="shared" ref="Y1109:AA1122" si="1205">IF($D1109=Y$5,$T1109,0)</f>
        <v>0</v>
      </c>
      <c r="Z1109" s="319">
        <f t="shared" si="1205"/>
        <v>0</v>
      </c>
      <c r="AA1109" s="319">
        <f t="shared" si="1205"/>
        <v>0</v>
      </c>
      <c r="AB1109" s="320">
        <f t="shared" si="1148"/>
        <v>0</v>
      </c>
      <c r="AC1109" s="309">
        <f t="shared" si="1149"/>
        <v>0</v>
      </c>
      <c r="AD1109" s="319">
        <f t="shared" si="1195"/>
        <v>0</v>
      </c>
      <c r="AE1109" s="326">
        <f t="shared" si="1188"/>
        <v>0</v>
      </c>
      <c r="AF1109" s="320">
        <f t="shared" si="1189"/>
        <v>0</v>
      </c>
      <c r="AG1109" s="173">
        <f t="shared" si="1199"/>
        <v>0</v>
      </c>
      <c r="AH1109" s="309">
        <f t="shared" si="1150"/>
        <v>0</v>
      </c>
      <c r="AI1109" s="318">
        <f t="shared" si="1203"/>
        <v>0</v>
      </c>
      <c r="AJ1109" s="319">
        <f t="shared" si="1203"/>
        <v>0</v>
      </c>
      <c r="AK1109" s="319">
        <f t="shared" si="1203"/>
        <v>0</v>
      </c>
      <c r="AL1109" s="320">
        <f t="shared" si="1151"/>
        <v>-72738.25</v>
      </c>
      <c r="AM1109" s="309">
        <f t="shared" si="1152"/>
        <v>0</v>
      </c>
      <c r="AN1109" s="319">
        <f t="shared" si="1191"/>
        <v>0</v>
      </c>
      <c r="AO1109" s="319">
        <f t="shared" si="1192"/>
        <v>0</v>
      </c>
      <c r="AP1109" s="319">
        <f t="shared" si="1167"/>
        <v>-72738.25</v>
      </c>
      <c r="AQ1109" s="173">
        <f t="shared" si="1194"/>
        <v>-72738.25</v>
      </c>
      <c r="AR1109" s="309">
        <f t="shared" si="1153"/>
        <v>0</v>
      </c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 s="7"/>
      <c r="BH1109" s="7"/>
      <c r="BI1109" s="7"/>
      <c r="BJ1109" s="7"/>
      <c r="BK1109" s="7"/>
      <c r="BL1109" s="7"/>
      <c r="BN1109" s="74"/>
    </row>
    <row r="1110" spans="1:66" s="16" customFormat="1" ht="12" customHeight="1" x14ac:dyDescent="0.25">
      <c r="A1110" s="128">
        <v>25400701</v>
      </c>
      <c r="B1110" s="145" t="str">
        <f t="shared" si="1190"/>
        <v>25400701</v>
      </c>
      <c r="C1110" s="74" t="s">
        <v>1313</v>
      </c>
      <c r="D1110" s="89" t="s">
        <v>158</v>
      </c>
      <c r="E1110" s="89"/>
      <c r="F1110" s="139">
        <v>43070</v>
      </c>
      <c r="G1110" s="89"/>
      <c r="H1110" s="75">
        <v>-599759175.55999994</v>
      </c>
      <c r="I1110" s="75">
        <v>-596309942.74000001</v>
      </c>
      <c r="J1110" s="75">
        <v>-593953723.70000005</v>
      </c>
      <c r="K1110" s="75">
        <v>-549032028.51999998</v>
      </c>
      <c r="L1110" s="75">
        <v>99687045.459999993</v>
      </c>
      <c r="M1110" s="75">
        <v>99369848.159999996</v>
      </c>
      <c r="N1110" s="75">
        <v>98958152.370000005</v>
      </c>
      <c r="O1110" s="75">
        <v>98845545.370000005</v>
      </c>
      <c r="P1110" s="75">
        <v>98662291.480000004</v>
      </c>
      <c r="Q1110" s="75">
        <v>100097037</v>
      </c>
      <c r="R1110" s="75">
        <v>100467841.5</v>
      </c>
      <c r="S1110" s="75">
        <v>100777236.48999999</v>
      </c>
      <c r="T1110" s="75">
        <v>97064053.950000003</v>
      </c>
      <c r="U1110" s="75"/>
      <c r="V1110" s="75">
        <f t="shared" si="1200"/>
        <v>-99481521.494583324</v>
      </c>
      <c r="W1110" s="112"/>
      <c r="X1110" s="111"/>
      <c r="Y1110" s="92">
        <f t="shared" si="1205"/>
        <v>0</v>
      </c>
      <c r="Z1110" s="319">
        <f t="shared" si="1205"/>
        <v>0</v>
      </c>
      <c r="AA1110" s="319">
        <f t="shared" si="1205"/>
        <v>0</v>
      </c>
      <c r="AB1110" s="320">
        <f t="shared" si="1148"/>
        <v>97064053.950000003</v>
      </c>
      <c r="AC1110" s="309">
        <f t="shared" si="1149"/>
        <v>0</v>
      </c>
      <c r="AD1110" s="319">
        <f t="shared" si="1195"/>
        <v>0</v>
      </c>
      <c r="AE1110" s="326">
        <f t="shared" si="1188"/>
        <v>0</v>
      </c>
      <c r="AF1110" s="320">
        <f t="shared" si="1189"/>
        <v>97064053.950000003</v>
      </c>
      <c r="AG1110" s="173">
        <f t="shared" si="1199"/>
        <v>97064053.950000003</v>
      </c>
      <c r="AH1110" s="309">
        <f t="shared" si="1150"/>
        <v>0</v>
      </c>
      <c r="AI1110" s="318">
        <f t="shared" si="1203"/>
        <v>0</v>
      </c>
      <c r="AJ1110" s="319">
        <f t="shared" si="1203"/>
        <v>0</v>
      </c>
      <c r="AK1110" s="319">
        <f t="shared" si="1203"/>
        <v>0</v>
      </c>
      <c r="AL1110" s="320">
        <f t="shared" si="1151"/>
        <v>-99481521.494583324</v>
      </c>
      <c r="AM1110" s="309">
        <f t="shared" si="1152"/>
        <v>0</v>
      </c>
      <c r="AN1110" s="319">
        <f t="shared" si="1191"/>
        <v>0</v>
      </c>
      <c r="AO1110" s="319">
        <f t="shared" si="1192"/>
        <v>0</v>
      </c>
      <c r="AP1110" s="319">
        <f t="shared" si="1167"/>
        <v>-99481521.494583324</v>
      </c>
      <c r="AQ1110" s="173">
        <f t="shared" si="1194"/>
        <v>-99481521.494583324</v>
      </c>
      <c r="AR1110" s="309">
        <f t="shared" si="1153"/>
        <v>0</v>
      </c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 s="7"/>
      <c r="BH1110" s="7"/>
      <c r="BI1110" s="7"/>
      <c r="BJ1110" s="7"/>
      <c r="BK1110" s="7"/>
      <c r="BL1110" s="7"/>
      <c r="BN1110" s="74"/>
    </row>
    <row r="1111" spans="1:66" s="16" customFormat="1" ht="12" customHeight="1" x14ac:dyDescent="0.35">
      <c r="A1111" s="128">
        <v>25400702</v>
      </c>
      <c r="B1111" s="145" t="str">
        <f t="shared" si="1190"/>
        <v>25400702</v>
      </c>
      <c r="C1111" s="381" t="s">
        <v>1096</v>
      </c>
      <c r="D1111" s="89" t="s">
        <v>158</v>
      </c>
      <c r="E1111" s="89"/>
      <c r="F1111" s="139">
        <v>43313</v>
      </c>
      <c r="G1111" s="89"/>
      <c r="H1111" s="75">
        <v>-952165.59</v>
      </c>
      <c r="I1111" s="75">
        <v>-1251882.1299999999</v>
      </c>
      <c r="J1111" s="75">
        <v>-1473643.46</v>
      </c>
      <c r="K1111" s="75">
        <v>-1633569.21</v>
      </c>
      <c r="L1111" s="75">
        <v>-1789492.95</v>
      </c>
      <c r="M1111" s="75">
        <v>-1821759.34</v>
      </c>
      <c r="N1111" s="75">
        <v>-1559519.25</v>
      </c>
      <c r="O1111" s="75">
        <v>-1559519.25</v>
      </c>
      <c r="P1111" s="75">
        <v>-1672609.49</v>
      </c>
      <c r="Q1111" s="75">
        <v>-1639396.33</v>
      </c>
      <c r="R1111" s="75">
        <v>-1743310.98</v>
      </c>
      <c r="S1111" s="75">
        <v>-509456.25</v>
      </c>
      <c r="T1111" s="75">
        <v>-505848.09</v>
      </c>
      <c r="U1111" s="75"/>
      <c r="V1111" s="75">
        <f t="shared" si="1200"/>
        <v>-1448597.1233333333</v>
      </c>
      <c r="W1111" s="112"/>
      <c r="X1111" s="111"/>
      <c r="Y1111" s="92">
        <f t="shared" si="1205"/>
        <v>0</v>
      </c>
      <c r="Z1111" s="319">
        <f t="shared" si="1205"/>
        <v>0</v>
      </c>
      <c r="AA1111" s="319">
        <f t="shared" si="1205"/>
        <v>0</v>
      </c>
      <c r="AB1111" s="320">
        <f t="shared" si="1148"/>
        <v>-505848.09</v>
      </c>
      <c r="AC1111" s="309">
        <f t="shared" si="1149"/>
        <v>0</v>
      </c>
      <c r="AD1111" s="319">
        <f t="shared" si="1195"/>
        <v>0</v>
      </c>
      <c r="AE1111" s="326">
        <f t="shared" si="1188"/>
        <v>0</v>
      </c>
      <c r="AF1111" s="320">
        <f t="shared" si="1189"/>
        <v>-505848.09</v>
      </c>
      <c r="AG1111" s="173">
        <f t="shared" si="1199"/>
        <v>-505848.09</v>
      </c>
      <c r="AH1111" s="309">
        <f t="shared" si="1150"/>
        <v>0</v>
      </c>
      <c r="AI1111" s="318">
        <f t="shared" si="1203"/>
        <v>0</v>
      </c>
      <c r="AJ1111" s="319">
        <f t="shared" si="1203"/>
        <v>0</v>
      </c>
      <c r="AK1111" s="319">
        <f t="shared" si="1203"/>
        <v>0</v>
      </c>
      <c r="AL1111" s="320">
        <f t="shared" si="1151"/>
        <v>-1448597.1233333333</v>
      </c>
      <c r="AM1111" s="309">
        <f t="shared" si="1152"/>
        <v>0</v>
      </c>
      <c r="AN1111" s="319">
        <f t="shared" si="1191"/>
        <v>0</v>
      </c>
      <c r="AO1111" s="319">
        <f t="shared" si="1192"/>
        <v>0</v>
      </c>
      <c r="AP1111" s="319">
        <f t="shared" si="1167"/>
        <v>-1448597.1233333333</v>
      </c>
      <c r="AQ1111" s="173">
        <f t="shared" ref="AQ1111" si="1206">SUM(AN1111:AP1111)</f>
        <v>-1448597.1233333333</v>
      </c>
      <c r="AR1111" s="309">
        <f t="shared" si="1153"/>
        <v>0</v>
      </c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 s="7"/>
      <c r="BH1111" s="7"/>
      <c r="BI1111" s="7"/>
      <c r="BJ1111" s="7"/>
      <c r="BK1111" s="7"/>
      <c r="BL1111" s="7"/>
      <c r="BN1111" s="74"/>
    </row>
    <row r="1112" spans="1:66" s="16" customFormat="1" ht="12" customHeight="1" x14ac:dyDescent="0.25">
      <c r="A1112" s="128">
        <v>25400741</v>
      </c>
      <c r="B1112" s="145" t="str">
        <f t="shared" si="1190"/>
        <v>25400741</v>
      </c>
      <c r="C1112" s="74" t="s">
        <v>999</v>
      </c>
      <c r="D1112" s="89" t="s">
        <v>158</v>
      </c>
      <c r="E1112" s="89"/>
      <c r="F1112" s="139">
        <v>43070</v>
      </c>
      <c r="G1112" s="89"/>
      <c r="H1112" s="75">
        <v>0</v>
      </c>
      <c r="I1112" s="75">
        <v>0</v>
      </c>
      <c r="J1112" s="75">
        <v>-1761.83</v>
      </c>
      <c r="K1112" s="75">
        <v>0</v>
      </c>
      <c r="L1112" s="75">
        <v>-5925.75</v>
      </c>
      <c r="M1112" s="75">
        <v>-15194.92</v>
      </c>
      <c r="N1112" s="75">
        <v>0</v>
      </c>
      <c r="O1112" s="75">
        <v>-10596.55</v>
      </c>
      <c r="P1112" s="75">
        <v>-25767.71</v>
      </c>
      <c r="Q1112" s="75">
        <v>-32064.68</v>
      </c>
      <c r="R1112" s="75">
        <v>-57807.06</v>
      </c>
      <c r="S1112" s="75">
        <v>-102369.81</v>
      </c>
      <c r="T1112" s="75">
        <v>-136052.03</v>
      </c>
      <c r="U1112" s="75"/>
      <c r="V1112" s="75">
        <f t="shared" si="1200"/>
        <v>-26626.193750000002</v>
      </c>
      <c r="W1112" s="112"/>
      <c r="X1112" s="111"/>
      <c r="Y1112" s="92">
        <f t="shared" si="1205"/>
        <v>0</v>
      </c>
      <c r="Z1112" s="319">
        <f t="shared" si="1205"/>
        <v>0</v>
      </c>
      <c r="AA1112" s="319">
        <f t="shared" si="1205"/>
        <v>0</v>
      </c>
      <c r="AB1112" s="320">
        <f t="shared" si="1148"/>
        <v>-136052.03</v>
      </c>
      <c r="AC1112" s="309">
        <f t="shared" si="1149"/>
        <v>0</v>
      </c>
      <c r="AD1112" s="319">
        <f t="shared" si="1195"/>
        <v>0</v>
      </c>
      <c r="AE1112" s="326">
        <f t="shared" si="1188"/>
        <v>0</v>
      </c>
      <c r="AF1112" s="320">
        <f t="shared" si="1189"/>
        <v>-136052.03</v>
      </c>
      <c r="AG1112" s="173">
        <f t="shared" si="1199"/>
        <v>-136052.03</v>
      </c>
      <c r="AH1112" s="309">
        <f t="shared" si="1150"/>
        <v>0</v>
      </c>
      <c r="AI1112" s="318">
        <f t="shared" si="1203"/>
        <v>0</v>
      </c>
      <c r="AJ1112" s="319">
        <f t="shared" si="1203"/>
        <v>0</v>
      </c>
      <c r="AK1112" s="319">
        <f t="shared" si="1203"/>
        <v>0</v>
      </c>
      <c r="AL1112" s="320">
        <f t="shared" si="1151"/>
        <v>-26626.193750000002</v>
      </c>
      <c r="AM1112" s="309">
        <f t="shared" si="1152"/>
        <v>0</v>
      </c>
      <c r="AN1112" s="319">
        <f t="shared" si="1191"/>
        <v>0</v>
      </c>
      <c r="AO1112" s="319">
        <f t="shared" si="1192"/>
        <v>0</v>
      </c>
      <c r="AP1112" s="319">
        <f t="shared" si="1167"/>
        <v>-26626.193750000002</v>
      </c>
      <c r="AQ1112" s="173">
        <f t="shared" si="1194"/>
        <v>-26626.193750000002</v>
      </c>
      <c r="AR1112" s="309">
        <f t="shared" si="1153"/>
        <v>0</v>
      </c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 s="7"/>
      <c r="BH1112" s="7"/>
      <c r="BI1112" s="7"/>
      <c r="BJ1112" s="7"/>
      <c r="BK1112" s="7"/>
      <c r="BL1112" s="7"/>
      <c r="BN1112" s="74"/>
    </row>
    <row r="1113" spans="1:66" s="16" customFormat="1" ht="12" customHeight="1" x14ac:dyDescent="0.25">
      <c r="A1113" s="128">
        <v>25400751</v>
      </c>
      <c r="B1113" s="145" t="str">
        <f t="shared" si="1190"/>
        <v>25400751</v>
      </c>
      <c r="C1113" s="74" t="s">
        <v>1017</v>
      </c>
      <c r="D1113" s="89" t="s">
        <v>158</v>
      </c>
      <c r="E1113" s="89"/>
      <c r="F1113" s="139">
        <v>43070</v>
      </c>
      <c r="G1113" s="89"/>
      <c r="H1113" s="75">
        <v>-6816.23</v>
      </c>
      <c r="I1113" s="75">
        <v>-6816.23</v>
      </c>
      <c r="J1113" s="75">
        <v>-6816.23</v>
      </c>
      <c r="K1113" s="75">
        <v>0</v>
      </c>
      <c r="L1113" s="75">
        <v>0</v>
      </c>
      <c r="M1113" s="75">
        <v>0</v>
      </c>
      <c r="N1113" s="75">
        <v>0</v>
      </c>
      <c r="O1113" s="75">
        <v>0</v>
      </c>
      <c r="P1113" s="75">
        <v>0</v>
      </c>
      <c r="Q1113" s="75">
        <v>0</v>
      </c>
      <c r="R1113" s="75">
        <v>0</v>
      </c>
      <c r="S1113" s="75">
        <v>0</v>
      </c>
      <c r="T1113" s="75">
        <v>0</v>
      </c>
      <c r="U1113" s="75"/>
      <c r="V1113" s="75">
        <f t="shared" si="1200"/>
        <v>-1420.0479166666664</v>
      </c>
      <c r="W1113" s="112"/>
      <c r="X1113" s="111"/>
      <c r="Y1113" s="92">
        <f t="shared" si="1205"/>
        <v>0</v>
      </c>
      <c r="Z1113" s="319">
        <f t="shared" si="1205"/>
        <v>0</v>
      </c>
      <c r="AA1113" s="319">
        <f t="shared" si="1205"/>
        <v>0</v>
      </c>
      <c r="AB1113" s="320">
        <f t="shared" si="1148"/>
        <v>0</v>
      </c>
      <c r="AC1113" s="309">
        <f t="shared" si="1149"/>
        <v>0</v>
      </c>
      <c r="AD1113" s="319">
        <f t="shared" si="1195"/>
        <v>0</v>
      </c>
      <c r="AE1113" s="326">
        <f t="shared" si="1188"/>
        <v>0</v>
      </c>
      <c r="AF1113" s="320">
        <f t="shared" si="1189"/>
        <v>0</v>
      </c>
      <c r="AG1113" s="173">
        <f t="shared" si="1199"/>
        <v>0</v>
      </c>
      <c r="AH1113" s="309">
        <f t="shared" si="1150"/>
        <v>0</v>
      </c>
      <c r="AI1113" s="318">
        <f t="shared" si="1203"/>
        <v>0</v>
      </c>
      <c r="AJ1113" s="319">
        <f t="shared" si="1203"/>
        <v>0</v>
      </c>
      <c r="AK1113" s="319">
        <f t="shared" si="1203"/>
        <v>0</v>
      </c>
      <c r="AL1113" s="320">
        <f t="shared" si="1151"/>
        <v>-1420.0479166666664</v>
      </c>
      <c r="AM1113" s="309">
        <f t="shared" si="1152"/>
        <v>0</v>
      </c>
      <c r="AN1113" s="319">
        <f t="shared" si="1191"/>
        <v>0</v>
      </c>
      <c r="AO1113" s="319">
        <f t="shared" si="1192"/>
        <v>0</v>
      </c>
      <c r="AP1113" s="319">
        <f t="shared" si="1167"/>
        <v>-1420.0479166666664</v>
      </c>
      <c r="AQ1113" s="173">
        <f t="shared" si="1194"/>
        <v>-1420.0479166666664</v>
      </c>
      <c r="AR1113" s="309">
        <f t="shared" si="1153"/>
        <v>0</v>
      </c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 s="7"/>
      <c r="BH1113" s="7"/>
      <c r="BI1113" s="7"/>
      <c r="BJ1113" s="7"/>
      <c r="BK1113" s="7"/>
      <c r="BL1113" s="7"/>
      <c r="BN1113" s="74"/>
    </row>
    <row r="1114" spans="1:66" s="16" customFormat="1" ht="12" customHeight="1" x14ac:dyDescent="0.25">
      <c r="A1114" s="189">
        <v>25400791</v>
      </c>
      <c r="B1114" s="197" t="str">
        <f t="shared" si="1190"/>
        <v>25400791</v>
      </c>
      <c r="C1114" s="178" t="s">
        <v>1259</v>
      </c>
      <c r="D1114" s="179" t="s">
        <v>158</v>
      </c>
      <c r="E1114" s="179"/>
      <c r="F1114" s="185">
        <v>43952</v>
      </c>
      <c r="G1114" s="179"/>
      <c r="H1114" s="181">
        <v>0</v>
      </c>
      <c r="I1114" s="181">
        <v>-454.39</v>
      </c>
      <c r="J1114" s="181">
        <v>-812.04</v>
      </c>
      <c r="K1114" s="181">
        <v>-657.84</v>
      </c>
      <c r="L1114" s="181">
        <v>-688.13</v>
      </c>
      <c r="M1114" s="181">
        <v>-688.13</v>
      </c>
      <c r="N1114" s="181">
        <v>-531.91</v>
      </c>
      <c r="O1114" s="181">
        <v>-531.91</v>
      </c>
      <c r="P1114" s="181">
        <v>-531.91</v>
      </c>
      <c r="Q1114" s="181">
        <v>-297.58</v>
      </c>
      <c r="R1114" s="181">
        <v>-297.58</v>
      </c>
      <c r="S1114" s="181">
        <v>0</v>
      </c>
      <c r="T1114" s="181">
        <v>0</v>
      </c>
      <c r="U1114" s="181"/>
      <c r="V1114" s="181">
        <f t="shared" si="1200"/>
        <v>-457.61833333333334</v>
      </c>
      <c r="W1114" s="270"/>
      <c r="X1114" s="208"/>
      <c r="Y1114" s="409">
        <f t="shared" si="1205"/>
        <v>0</v>
      </c>
      <c r="Z1114" s="410">
        <f t="shared" si="1205"/>
        <v>0</v>
      </c>
      <c r="AA1114" s="410">
        <f t="shared" si="1205"/>
        <v>0</v>
      </c>
      <c r="AB1114" s="411">
        <f t="shared" si="1148"/>
        <v>0</v>
      </c>
      <c r="AC1114" s="412">
        <f t="shared" si="1149"/>
        <v>0</v>
      </c>
      <c r="AD1114" s="410">
        <f t="shared" si="1195"/>
        <v>0</v>
      </c>
      <c r="AE1114" s="413">
        <f t="shared" si="1188"/>
        <v>0</v>
      </c>
      <c r="AF1114" s="411">
        <f t="shared" si="1189"/>
        <v>0</v>
      </c>
      <c r="AG1114" s="414">
        <f t="shared" si="1199"/>
        <v>0</v>
      </c>
      <c r="AH1114" s="412">
        <f t="shared" si="1150"/>
        <v>0</v>
      </c>
      <c r="AI1114" s="415">
        <f t="shared" si="1203"/>
        <v>0</v>
      </c>
      <c r="AJ1114" s="410">
        <f t="shared" si="1203"/>
        <v>0</v>
      </c>
      <c r="AK1114" s="410">
        <f t="shared" si="1203"/>
        <v>0</v>
      </c>
      <c r="AL1114" s="411">
        <f t="shared" si="1151"/>
        <v>-457.61833333333334</v>
      </c>
      <c r="AM1114" s="412">
        <f t="shared" si="1152"/>
        <v>0</v>
      </c>
      <c r="AN1114" s="410">
        <f t="shared" si="1191"/>
        <v>0</v>
      </c>
      <c r="AO1114" s="410">
        <f t="shared" si="1192"/>
        <v>0</v>
      </c>
      <c r="AP1114" s="410">
        <f t="shared" si="1167"/>
        <v>-457.61833333333334</v>
      </c>
      <c r="AQ1114" s="414">
        <f t="shared" ref="AQ1114" si="1207">SUM(AN1114:AP1114)</f>
        <v>-457.61833333333334</v>
      </c>
      <c r="AR1114" s="412">
        <f t="shared" si="1153"/>
        <v>0</v>
      </c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 s="7"/>
      <c r="BH1114" s="7"/>
      <c r="BI1114" s="7"/>
      <c r="BJ1114" s="7"/>
      <c r="BK1114" s="7"/>
      <c r="BL1114" s="7"/>
      <c r="BN1114" s="74"/>
    </row>
    <row r="1115" spans="1:66" s="16" customFormat="1" ht="12" customHeight="1" x14ac:dyDescent="0.25">
      <c r="A1115" s="128">
        <v>25400802</v>
      </c>
      <c r="B1115" s="145" t="str">
        <f t="shared" si="1190"/>
        <v>25400802</v>
      </c>
      <c r="C1115" s="74" t="s">
        <v>1018</v>
      </c>
      <c r="D1115" s="89" t="s">
        <v>158</v>
      </c>
      <c r="E1115" s="89"/>
      <c r="F1115" s="139">
        <v>43070</v>
      </c>
      <c r="G1115" s="89"/>
      <c r="H1115" s="75">
        <v>-24353.49</v>
      </c>
      <c r="I1115" s="75">
        <v>-24353.49</v>
      </c>
      <c r="J1115" s="75">
        <v>-24353.49</v>
      </c>
      <c r="K1115" s="75">
        <v>-11497.25</v>
      </c>
      <c r="L1115" s="75">
        <v>-11497.25</v>
      </c>
      <c r="M1115" s="75">
        <v>-11497.25</v>
      </c>
      <c r="N1115" s="75">
        <v>0</v>
      </c>
      <c r="O1115" s="75">
        <v>0</v>
      </c>
      <c r="P1115" s="75">
        <v>0</v>
      </c>
      <c r="Q1115" s="75">
        <v>0</v>
      </c>
      <c r="R1115" s="75">
        <v>0</v>
      </c>
      <c r="S1115" s="75">
        <v>0</v>
      </c>
      <c r="T1115" s="75">
        <v>0</v>
      </c>
      <c r="U1115" s="75"/>
      <c r="V1115" s="75">
        <f t="shared" si="1200"/>
        <v>-7947.9562500000002</v>
      </c>
      <c r="W1115" s="112"/>
      <c r="X1115" s="111"/>
      <c r="Y1115" s="92">
        <f t="shared" si="1205"/>
        <v>0</v>
      </c>
      <c r="Z1115" s="319">
        <f t="shared" si="1205"/>
        <v>0</v>
      </c>
      <c r="AA1115" s="319">
        <f t="shared" si="1205"/>
        <v>0</v>
      </c>
      <c r="AB1115" s="320">
        <f t="shared" ref="AB1115:AB1183" si="1208">T1115-SUM(Y1115:AA1115)</f>
        <v>0</v>
      </c>
      <c r="AC1115" s="309">
        <f t="shared" ref="AC1115:AC1183" si="1209">T1115-SUM(Y1115:AA1115)-AB1115</f>
        <v>0</v>
      </c>
      <c r="AD1115" s="319">
        <f t="shared" si="1195"/>
        <v>0</v>
      </c>
      <c r="AE1115" s="326">
        <f t="shared" si="1188"/>
        <v>0</v>
      </c>
      <c r="AF1115" s="320">
        <f t="shared" si="1189"/>
        <v>0</v>
      </c>
      <c r="AG1115" s="173">
        <f t="shared" si="1199"/>
        <v>0</v>
      </c>
      <c r="AH1115" s="309">
        <f t="shared" ref="AH1115:AH1183" si="1210">AG1115-AB1115</f>
        <v>0</v>
      </c>
      <c r="AI1115" s="318">
        <f t="shared" si="1203"/>
        <v>0</v>
      </c>
      <c r="AJ1115" s="319">
        <f t="shared" si="1203"/>
        <v>0</v>
      </c>
      <c r="AK1115" s="319">
        <f t="shared" si="1203"/>
        <v>0</v>
      </c>
      <c r="AL1115" s="320">
        <f t="shared" ref="AL1115:AL1183" si="1211">V1115-SUM(AI1115:AK1115)</f>
        <v>-7947.9562500000002</v>
      </c>
      <c r="AM1115" s="309">
        <f t="shared" ref="AM1115:AM1183" si="1212">V1115-SUM(AI1115:AK1115)-AL1115</f>
        <v>0</v>
      </c>
      <c r="AN1115" s="319">
        <f t="shared" si="1191"/>
        <v>0</v>
      </c>
      <c r="AO1115" s="319">
        <f t="shared" si="1192"/>
        <v>0</v>
      </c>
      <c r="AP1115" s="319">
        <f t="shared" si="1167"/>
        <v>-7947.9562500000002</v>
      </c>
      <c r="AQ1115" s="173">
        <f t="shared" si="1194"/>
        <v>-7947.9562500000002</v>
      </c>
      <c r="AR1115" s="309">
        <f t="shared" ref="AR1115:AR1183" si="1213">AQ1115-AL1115</f>
        <v>0</v>
      </c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 s="7"/>
      <c r="BH1115" s="7"/>
      <c r="BI1115" s="7"/>
      <c r="BJ1115" s="7"/>
      <c r="BK1115" s="7"/>
      <c r="BL1115" s="7"/>
      <c r="BN1115" s="74"/>
    </row>
    <row r="1116" spans="1:66" s="16" customFormat="1" ht="12" customHeight="1" x14ac:dyDescent="0.25">
      <c r="A1116" s="189">
        <v>25400812</v>
      </c>
      <c r="B1116" s="197" t="str">
        <f t="shared" si="1190"/>
        <v>25400812</v>
      </c>
      <c r="C1116" s="178" t="s">
        <v>1163</v>
      </c>
      <c r="D1116" s="179" t="s">
        <v>158</v>
      </c>
      <c r="E1116" s="179"/>
      <c r="F1116" s="185">
        <v>43586</v>
      </c>
      <c r="G1116" s="179"/>
      <c r="H1116" s="181">
        <v>-37063.43</v>
      </c>
      <c r="I1116" s="181">
        <v>-43415.82</v>
      </c>
      <c r="J1116" s="181">
        <v>-50315.68</v>
      </c>
      <c r="K1116" s="181">
        <v>-57567.08</v>
      </c>
      <c r="L1116" s="181">
        <v>-64646.34</v>
      </c>
      <c r="M1116" s="181">
        <v>-71710.37</v>
      </c>
      <c r="N1116" s="181">
        <v>-78166.7</v>
      </c>
      <c r="O1116" s="181">
        <v>-83593.63</v>
      </c>
      <c r="P1116" s="181">
        <v>-88478.36</v>
      </c>
      <c r="Q1116" s="181">
        <v>-93527.37</v>
      </c>
      <c r="R1116" s="181">
        <v>-98769.67</v>
      </c>
      <c r="S1116" s="181">
        <v>-26136.85</v>
      </c>
      <c r="T1116" s="181">
        <v>-31818.04</v>
      </c>
      <c r="U1116" s="181"/>
      <c r="V1116" s="181">
        <f t="shared" si="1200"/>
        <v>-65897.383750000008</v>
      </c>
      <c r="W1116" s="270"/>
      <c r="X1116" s="208"/>
      <c r="Y1116" s="409">
        <f t="shared" si="1205"/>
        <v>0</v>
      </c>
      <c r="Z1116" s="410">
        <f t="shared" si="1205"/>
        <v>0</v>
      </c>
      <c r="AA1116" s="410">
        <f t="shared" si="1205"/>
        <v>0</v>
      </c>
      <c r="AB1116" s="411">
        <f t="shared" si="1208"/>
        <v>-31818.04</v>
      </c>
      <c r="AC1116" s="412">
        <f t="shared" si="1209"/>
        <v>0</v>
      </c>
      <c r="AD1116" s="410">
        <f t="shared" si="1195"/>
        <v>0</v>
      </c>
      <c r="AE1116" s="413">
        <f t="shared" si="1188"/>
        <v>0</v>
      </c>
      <c r="AF1116" s="411">
        <f t="shared" si="1189"/>
        <v>-31818.04</v>
      </c>
      <c r="AG1116" s="414">
        <f t="shared" si="1199"/>
        <v>-31818.04</v>
      </c>
      <c r="AH1116" s="412">
        <f t="shared" si="1210"/>
        <v>0</v>
      </c>
      <c r="AI1116" s="415">
        <f t="shared" si="1203"/>
        <v>0</v>
      </c>
      <c r="AJ1116" s="410">
        <f t="shared" si="1203"/>
        <v>0</v>
      </c>
      <c r="AK1116" s="410">
        <f t="shared" si="1203"/>
        <v>0</v>
      </c>
      <c r="AL1116" s="411">
        <f t="shared" si="1211"/>
        <v>-65897.383750000008</v>
      </c>
      <c r="AM1116" s="412">
        <f t="shared" si="1212"/>
        <v>0</v>
      </c>
      <c r="AN1116" s="410">
        <f t="shared" si="1191"/>
        <v>0</v>
      </c>
      <c r="AO1116" s="410">
        <f t="shared" si="1192"/>
        <v>0</v>
      </c>
      <c r="AP1116" s="410">
        <f t="shared" si="1167"/>
        <v>-65897.383750000008</v>
      </c>
      <c r="AQ1116" s="414">
        <f t="shared" ref="AQ1116" si="1214">SUM(AN1116:AP1116)</f>
        <v>-65897.383750000008</v>
      </c>
      <c r="AR1116" s="412">
        <f t="shared" si="1213"/>
        <v>0</v>
      </c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 s="7"/>
      <c r="BH1116" s="7"/>
      <c r="BI1116" s="7"/>
      <c r="BJ1116" s="7"/>
      <c r="BK1116" s="7"/>
      <c r="BL1116" s="7"/>
      <c r="BN1116" s="74"/>
    </row>
    <row r="1117" spans="1:66" s="16" customFormat="1" ht="12" customHeight="1" x14ac:dyDescent="0.35">
      <c r="A1117" s="128">
        <v>25400821</v>
      </c>
      <c r="B1117" s="145" t="str">
        <f t="shared" si="1190"/>
        <v>25400821</v>
      </c>
      <c r="C1117" s="379" t="s">
        <v>1072</v>
      </c>
      <c r="D1117" s="89" t="s">
        <v>158</v>
      </c>
      <c r="E1117" s="89"/>
      <c r="F1117" s="376">
        <v>43221</v>
      </c>
      <c r="G1117" s="89"/>
      <c r="H1117" s="75">
        <v>0</v>
      </c>
      <c r="I1117" s="75">
        <v>0</v>
      </c>
      <c r="J1117" s="75">
        <v>0</v>
      </c>
      <c r="K1117" s="75">
        <v>0</v>
      </c>
      <c r="L1117" s="75">
        <v>0</v>
      </c>
      <c r="M1117" s="75">
        <v>-583498.65</v>
      </c>
      <c r="N1117" s="75">
        <v>-1264755.1599999999</v>
      </c>
      <c r="O1117" s="75">
        <v>-1234800.32</v>
      </c>
      <c r="P1117" s="75">
        <v>-1234800.32</v>
      </c>
      <c r="Q1117" s="75">
        <v>-1257949.94</v>
      </c>
      <c r="R1117" s="75">
        <v>-1257949.94</v>
      </c>
      <c r="S1117" s="75">
        <v>-1257949.94</v>
      </c>
      <c r="T1117" s="75">
        <v>0</v>
      </c>
      <c r="U1117" s="75"/>
      <c r="V1117" s="75">
        <f t="shared" si="1200"/>
        <v>-674308.68916666659</v>
      </c>
      <c r="W1117" s="112"/>
      <c r="X1117" s="111"/>
      <c r="Y1117" s="92">
        <f t="shared" si="1205"/>
        <v>0</v>
      </c>
      <c r="Z1117" s="319">
        <f t="shared" si="1205"/>
        <v>0</v>
      </c>
      <c r="AA1117" s="319">
        <f t="shared" si="1205"/>
        <v>0</v>
      </c>
      <c r="AB1117" s="320">
        <f t="shared" si="1208"/>
        <v>0</v>
      </c>
      <c r="AC1117" s="309">
        <f t="shared" si="1209"/>
        <v>0</v>
      </c>
      <c r="AD1117" s="319">
        <f t="shared" si="1195"/>
        <v>0</v>
      </c>
      <c r="AE1117" s="326">
        <f t="shared" si="1188"/>
        <v>0</v>
      </c>
      <c r="AF1117" s="320">
        <f t="shared" si="1189"/>
        <v>0</v>
      </c>
      <c r="AG1117" s="173">
        <f t="shared" si="1199"/>
        <v>0</v>
      </c>
      <c r="AH1117" s="309">
        <f t="shared" si="1210"/>
        <v>0</v>
      </c>
      <c r="AI1117" s="318">
        <f t="shared" ref="AI1117:AK1143" si="1215">IF($D1117=AI$5,$V1117,0)</f>
        <v>0</v>
      </c>
      <c r="AJ1117" s="319">
        <f t="shared" si="1215"/>
        <v>0</v>
      </c>
      <c r="AK1117" s="319">
        <f t="shared" si="1215"/>
        <v>0</v>
      </c>
      <c r="AL1117" s="320">
        <f t="shared" si="1211"/>
        <v>-674308.68916666659</v>
      </c>
      <c r="AM1117" s="309">
        <f t="shared" si="1212"/>
        <v>0</v>
      </c>
      <c r="AN1117" s="319">
        <f t="shared" si="1191"/>
        <v>0</v>
      </c>
      <c r="AO1117" s="319">
        <f t="shared" si="1192"/>
        <v>0</v>
      </c>
      <c r="AP1117" s="319">
        <f t="shared" si="1167"/>
        <v>-674308.68916666659</v>
      </c>
      <c r="AQ1117" s="173">
        <f t="shared" ref="AQ1117:AQ1123" si="1216">SUM(AN1117:AP1117)</f>
        <v>-674308.68916666659</v>
      </c>
      <c r="AR1117" s="309">
        <f t="shared" si="1213"/>
        <v>0</v>
      </c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 s="7"/>
      <c r="BH1117" s="7"/>
      <c r="BI1117" s="7"/>
      <c r="BJ1117" s="7"/>
      <c r="BK1117" s="7"/>
      <c r="BL1117" s="7"/>
      <c r="BN1117" s="74"/>
    </row>
    <row r="1118" spans="1:66" s="16" customFormat="1" ht="12" customHeight="1" x14ac:dyDescent="0.35">
      <c r="A1118" s="128">
        <v>25400831</v>
      </c>
      <c r="B1118" s="145" t="str">
        <f t="shared" si="1190"/>
        <v>25400831</v>
      </c>
      <c r="C1118" s="379" t="s">
        <v>1073</v>
      </c>
      <c r="D1118" s="89" t="s">
        <v>158</v>
      </c>
      <c r="E1118" s="89"/>
      <c r="F1118" s="376">
        <v>43221</v>
      </c>
      <c r="G1118" s="89"/>
      <c r="H1118" s="75">
        <v>0</v>
      </c>
      <c r="I1118" s="75">
        <v>0</v>
      </c>
      <c r="J1118" s="75">
        <v>0</v>
      </c>
      <c r="K1118" s="75">
        <v>0</v>
      </c>
      <c r="L1118" s="75">
        <v>0</v>
      </c>
      <c r="M1118" s="75">
        <v>-279192.14</v>
      </c>
      <c r="N1118" s="75">
        <v>-584229.21</v>
      </c>
      <c r="O1118" s="75">
        <v>-568431.07999999996</v>
      </c>
      <c r="P1118" s="75">
        <v>-568431.07999999996</v>
      </c>
      <c r="Q1118" s="75">
        <v>-578073.80000000005</v>
      </c>
      <c r="R1118" s="75">
        <v>-578073.80000000005</v>
      </c>
      <c r="S1118" s="75">
        <v>-578073.80000000005</v>
      </c>
      <c r="T1118" s="75">
        <v>0</v>
      </c>
      <c r="U1118" s="75"/>
      <c r="V1118" s="75">
        <f t="shared" si="1200"/>
        <v>-311208.74249999993</v>
      </c>
      <c r="W1118" s="112"/>
      <c r="X1118" s="111"/>
      <c r="Y1118" s="92">
        <f t="shared" si="1205"/>
        <v>0</v>
      </c>
      <c r="Z1118" s="319">
        <f t="shared" si="1205"/>
        <v>0</v>
      </c>
      <c r="AA1118" s="319">
        <f t="shared" si="1205"/>
        <v>0</v>
      </c>
      <c r="AB1118" s="320">
        <f t="shared" si="1208"/>
        <v>0</v>
      </c>
      <c r="AC1118" s="309">
        <f t="shared" si="1209"/>
        <v>0</v>
      </c>
      <c r="AD1118" s="319">
        <f t="shared" si="1195"/>
        <v>0</v>
      </c>
      <c r="AE1118" s="326">
        <f t="shared" si="1188"/>
        <v>0</v>
      </c>
      <c r="AF1118" s="320">
        <f t="shared" si="1189"/>
        <v>0</v>
      </c>
      <c r="AG1118" s="173">
        <f t="shared" si="1199"/>
        <v>0</v>
      </c>
      <c r="AH1118" s="309">
        <f t="shared" si="1210"/>
        <v>0</v>
      </c>
      <c r="AI1118" s="318">
        <f t="shared" si="1215"/>
        <v>0</v>
      </c>
      <c r="AJ1118" s="319">
        <f t="shared" si="1215"/>
        <v>0</v>
      </c>
      <c r="AK1118" s="319">
        <f t="shared" si="1215"/>
        <v>0</v>
      </c>
      <c r="AL1118" s="320">
        <f t="shared" si="1211"/>
        <v>-311208.74249999993</v>
      </c>
      <c r="AM1118" s="309">
        <f t="shared" si="1212"/>
        <v>0</v>
      </c>
      <c r="AN1118" s="319">
        <f t="shared" si="1191"/>
        <v>0</v>
      </c>
      <c r="AO1118" s="319">
        <f t="shared" si="1192"/>
        <v>0</v>
      </c>
      <c r="AP1118" s="319">
        <f t="shared" si="1167"/>
        <v>-311208.74249999993</v>
      </c>
      <c r="AQ1118" s="173">
        <f t="shared" si="1216"/>
        <v>-311208.74249999993</v>
      </c>
      <c r="AR1118" s="309">
        <f t="shared" si="1213"/>
        <v>0</v>
      </c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 s="7"/>
      <c r="BH1118" s="7"/>
      <c r="BI1118" s="7"/>
      <c r="BJ1118" s="7"/>
      <c r="BK1118" s="7"/>
      <c r="BL1118" s="7"/>
      <c r="BN1118" s="74"/>
    </row>
    <row r="1119" spans="1:66" s="16" customFormat="1" ht="12" customHeight="1" x14ac:dyDescent="0.35">
      <c r="A1119" s="189">
        <v>25400841</v>
      </c>
      <c r="B1119" s="197" t="str">
        <f t="shared" si="1190"/>
        <v>25400841</v>
      </c>
      <c r="C1119" s="405" t="s">
        <v>1383</v>
      </c>
      <c r="D1119" s="179" t="s">
        <v>158</v>
      </c>
      <c r="E1119" s="179"/>
      <c r="F1119" s="185">
        <v>44136</v>
      </c>
      <c r="G1119" s="179"/>
      <c r="H1119" s="181"/>
      <c r="I1119" s="181"/>
      <c r="J1119" s="181"/>
      <c r="K1119" s="181"/>
      <c r="L1119" s="181"/>
      <c r="M1119" s="181">
        <v>-130687.21</v>
      </c>
      <c r="N1119" s="181">
        <v>-230951.66</v>
      </c>
      <c r="O1119" s="181">
        <v>-179339.49</v>
      </c>
      <c r="P1119" s="181">
        <v>-179339.49</v>
      </c>
      <c r="Q1119" s="181">
        <v>-179339.49</v>
      </c>
      <c r="R1119" s="181">
        <v>-179339.49</v>
      </c>
      <c r="S1119" s="181">
        <v>-179339.49</v>
      </c>
      <c r="T1119" s="181">
        <v>0</v>
      </c>
      <c r="U1119" s="181"/>
      <c r="V1119" s="181">
        <f t="shared" ref="V1119" si="1217">(H1119+T1119+SUM(I1119:S1119)*2)/24</f>
        <v>-104861.36</v>
      </c>
      <c r="W1119" s="270"/>
      <c r="X1119" s="208"/>
      <c r="Y1119" s="409">
        <f t="shared" si="1205"/>
        <v>0</v>
      </c>
      <c r="Z1119" s="410">
        <f t="shared" si="1205"/>
        <v>0</v>
      </c>
      <c r="AA1119" s="410">
        <f t="shared" si="1205"/>
        <v>0</v>
      </c>
      <c r="AB1119" s="411">
        <f t="shared" ref="AB1119" si="1218">T1119-SUM(Y1119:AA1119)</f>
        <v>0</v>
      </c>
      <c r="AC1119" s="412">
        <f t="shared" ref="AC1119" si="1219">T1119-SUM(Y1119:AA1119)-AB1119</f>
        <v>0</v>
      </c>
      <c r="AD1119" s="410">
        <f t="shared" si="1195"/>
        <v>0</v>
      </c>
      <c r="AE1119" s="413">
        <f t="shared" si="1188"/>
        <v>0</v>
      </c>
      <c r="AF1119" s="411">
        <f t="shared" si="1189"/>
        <v>0</v>
      </c>
      <c r="AG1119" s="414">
        <f t="shared" ref="AG1119" si="1220">SUM(AD1119:AF1119)</f>
        <v>0</v>
      </c>
      <c r="AH1119" s="412">
        <f t="shared" ref="AH1119" si="1221">AG1119-AB1119</f>
        <v>0</v>
      </c>
      <c r="AI1119" s="415">
        <f t="shared" si="1215"/>
        <v>0</v>
      </c>
      <c r="AJ1119" s="410">
        <f t="shared" si="1215"/>
        <v>0</v>
      </c>
      <c r="AK1119" s="410">
        <f t="shared" si="1215"/>
        <v>0</v>
      </c>
      <c r="AL1119" s="411">
        <f t="shared" ref="AL1119" si="1222">V1119-SUM(AI1119:AK1119)</f>
        <v>-104861.36</v>
      </c>
      <c r="AM1119" s="412">
        <f t="shared" ref="AM1119" si="1223">V1119-SUM(AI1119:AK1119)-AL1119</f>
        <v>0</v>
      </c>
      <c r="AN1119" s="410">
        <f t="shared" si="1191"/>
        <v>0</v>
      </c>
      <c r="AO1119" s="410">
        <f t="shared" si="1192"/>
        <v>0</v>
      </c>
      <c r="AP1119" s="410">
        <f t="shared" si="1167"/>
        <v>-104861.36</v>
      </c>
      <c r="AQ1119" s="414">
        <f t="shared" ref="AQ1119" si="1224">SUM(AN1119:AP1119)</f>
        <v>-104861.36</v>
      </c>
      <c r="AR1119" s="412">
        <f t="shared" ref="AR1119" si="1225">AQ1119-AL1119</f>
        <v>0</v>
      </c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 s="7"/>
      <c r="BH1119" s="7"/>
      <c r="BI1119" s="7"/>
      <c r="BJ1119" s="7"/>
      <c r="BK1119" s="7"/>
      <c r="BL1119" s="7"/>
      <c r="BN1119" s="74"/>
    </row>
    <row r="1120" spans="1:66" s="16" customFormat="1" ht="12" customHeight="1" x14ac:dyDescent="0.35">
      <c r="A1120" s="128">
        <v>25400851</v>
      </c>
      <c r="B1120" s="145" t="str">
        <f t="shared" si="1190"/>
        <v>25400851</v>
      </c>
      <c r="C1120" s="379" t="s">
        <v>1074</v>
      </c>
      <c r="D1120" s="89" t="s">
        <v>158</v>
      </c>
      <c r="E1120" s="89"/>
      <c r="F1120" s="376">
        <v>43221</v>
      </c>
      <c r="G1120" s="89"/>
      <c r="H1120" s="75">
        <v>0</v>
      </c>
      <c r="I1120" s="75">
        <v>0</v>
      </c>
      <c r="J1120" s="75">
        <v>0</v>
      </c>
      <c r="K1120" s="75">
        <v>0</v>
      </c>
      <c r="L1120" s="75">
        <v>0</v>
      </c>
      <c r="M1120" s="75">
        <v>-214656.33</v>
      </c>
      <c r="N1120" s="75">
        <v>-538128.06000000006</v>
      </c>
      <c r="O1120" s="75">
        <v>-530283.41</v>
      </c>
      <c r="P1120" s="75">
        <v>-530283.41</v>
      </c>
      <c r="Q1120" s="75">
        <v>-535366.06999999995</v>
      </c>
      <c r="R1120" s="75">
        <v>-535366.06999999995</v>
      </c>
      <c r="S1120" s="75">
        <v>-4573985.1900000004</v>
      </c>
      <c r="T1120" s="75">
        <v>-4225332.3099999996</v>
      </c>
      <c r="U1120" s="75"/>
      <c r="V1120" s="75">
        <f t="shared" si="1200"/>
        <v>-797561.22458333336</v>
      </c>
      <c r="W1120" s="112"/>
      <c r="X1120" s="111"/>
      <c r="Y1120" s="92">
        <f t="shared" si="1205"/>
        <v>0</v>
      </c>
      <c r="Z1120" s="319">
        <f t="shared" si="1205"/>
        <v>0</v>
      </c>
      <c r="AA1120" s="319">
        <f t="shared" si="1205"/>
        <v>0</v>
      </c>
      <c r="AB1120" s="320">
        <f t="shared" si="1208"/>
        <v>-4225332.3099999996</v>
      </c>
      <c r="AC1120" s="309">
        <f t="shared" si="1209"/>
        <v>0</v>
      </c>
      <c r="AD1120" s="319">
        <f t="shared" si="1195"/>
        <v>0</v>
      </c>
      <c r="AE1120" s="326">
        <f t="shared" si="1188"/>
        <v>0</v>
      </c>
      <c r="AF1120" s="320">
        <f t="shared" si="1189"/>
        <v>-4225332.3099999996</v>
      </c>
      <c r="AG1120" s="173">
        <f t="shared" si="1199"/>
        <v>-4225332.3099999996</v>
      </c>
      <c r="AH1120" s="309">
        <f t="shared" si="1210"/>
        <v>0</v>
      </c>
      <c r="AI1120" s="318">
        <f t="shared" si="1215"/>
        <v>0</v>
      </c>
      <c r="AJ1120" s="319">
        <f t="shared" si="1215"/>
        <v>0</v>
      </c>
      <c r="AK1120" s="319">
        <f t="shared" si="1215"/>
        <v>0</v>
      </c>
      <c r="AL1120" s="320">
        <f t="shared" si="1211"/>
        <v>-797561.22458333336</v>
      </c>
      <c r="AM1120" s="309">
        <f t="shared" si="1212"/>
        <v>0</v>
      </c>
      <c r="AN1120" s="319">
        <f t="shared" si="1191"/>
        <v>0</v>
      </c>
      <c r="AO1120" s="319">
        <f t="shared" si="1192"/>
        <v>0</v>
      </c>
      <c r="AP1120" s="319">
        <f t="shared" si="1167"/>
        <v>-797561.22458333336</v>
      </c>
      <c r="AQ1120" s="173">
        <f t="shared" si="1216"/>
        <v>-797561.22458333336</v>
      </c>
      <c r="AR1120" s="309">
        <f t="shared" si="1213"/>
        <v>0</v>
      </c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 s="7"/>
      <c r="BH1120" s="7"/>
      <c r="BI1120" s="7"/>
      <c r="BJ1120" s="7"/>
      <c r="BK1120" s="7"/>
      <c r="BL1120" s="7"/>
      <c r="BN1120" s="74"/>
    </row>
    <row r="1121" spans="1:66" s="16" customFormat="1" ht="12" customHeight="1" x14ac:dyDescent="0.35">
      <c r="A1121" s="128">
        <v>25400861</v>
      </c>
      <c r="B1121" s="145" t="str">
        <f t="shared" si="1190"/>
        <v>25400861</v>
      </c>
      <c r="C1121" s="379" t="s">
        <v>1075</v>
      </c>
      <c r="D1121" s="89" t="s">
        <v>158</v>
      </c>
      <c r="E1121" s="89"/>
      <c r="F1121" s="376">
        <v>43221</v>
      </c>
      <c r="G1121" s="89"/>
      <c r="H1121" s="75">
        <v>-2056299.9</v>
      </c>
      <c r="I1121" s="75">
        <v>-1881791.5</v>
      </c>
      <c r="J1121" s="75">
        <v>-1710466.99</v>
      </c>
      <c r="K1121" s="75">
        <v>-1547338.7</v>
      </c>
      <c r="L1121" s="75">
        <v>0</v>
      </c>
      <c r="M1121" s="75">
        <v>174317.79</v>
      </c>
      <c r="N1121" s="75">
        <v>0</v>
      </c>
      <c r="O1121" s="75">
        <v>0</v>
      </c>
      <c r="P1121" s="75">
        <v>12078.89</v>
      </c>
      <c r="Q1121" s="75">
        <v>0</v>
      </c>
      <c r="R1121" s="75">
        <v>0</v>
      </c>
      <c r="S1121" s="75">
        <v>0</v>
      </c>
      <c r="T1121" s="75">
        <v>0</v>
      </c>
      <c r="U1121" s="75"/>
      <c r="V1121" s="75">
        <f t="shared" si="1200"/>
        <v>-498445.87166666676</v>
      </c>
      <c r="W1121" s="112"/>
      <c r="X1121" s="111"/>
      <c r="Y1121" s="92">
        <f t="shared" si="1205"/>
        <v>0</v>
      </c>
      <c r="Z1121" s="319">
        <f t="shared" si="1205"/>
        <v>0</v>
      </c>
      <c r="AA1121" s="319">
        <f t="shared" si="1205"/>
        <v>0</v>
      </c>
      <c r="AB1121" s="320">
        <f t="shared" si="1208"/>
        <v>0</v>
      </c>
      <c r="AC1121" s="309">
        <f t="shared" si="1209"/>
        <v>0</v>
      </c>
      <c r="AD1121" s="319">
        <f t="shared" si="1195"/>
        <v>0</v>
      </c>
      <c r="AE1121" s="326">
        <f t="shared" si="1188"/>
        <v>0</v>
      </c>
      <c r="AF1121" s="320">
        <f t="shared" si="1189"/>
        <v>0</v>
      </c>
      <c r="AG1121" s="173">
        <f t="shared" si="1199"/>
        <v>0</v>
      </c>
      <c r="AH1121" s="309">
        <f t="shared" si="1210"/>
        <v>0</v>
      </c>
      <c r="AI1121" s="318">
        <f t="shared" si="1215"/>
        <v>0</v>
      </c>
      <c r="AJ1121" s="319">
        <f t="shared" si="1215"/>
        <v>0</v>
      </c>
      <c r="AK1121" s="319">
        <f t="shared" si="1215"/>
        <v>0</v>
      </c>
      <c r="AL1121" s="320">
        <f t="shared" si="1211"/>
        <v>-498445.87166666676</v>
      </c>
      <c r="AM1121" s="309">
        <f t="shared" si="1212"/>
        <v>0</v>
      </c>
      <c r="AN1121" s="319">
        <f t="shared" si="1191"/>
        <v>0</v>
      </c>
      <c r="AO1121" s="319">
        <f t="shared" si="1192"/>
        <v>0</v>
      </c>
      <c r="AP1121" s="319">
        <f t="shared" ref="AP1121:AP1188" si="1226">IF($D1121=AP$5,$V1121,IF($D1121=AP$4, $V1121*$AL$2,0))</f>
        <v>-498445.87166666676</v>
      </c>
      <c r="AQ1121" s="173">
        <f t="shared" si="1216"/>
        <v>-498445.87166666676</v>
      </c>
      <c r="AR1121" s="309">
        <f t="shared" si="1213"/>
        <v>0</v>
      </c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 s="7"/>
      <c r="BH1121" s="7"/>
      <c r="BI1121" s="7"/>
      <c r="BJ1121" s="7"/>
      <c r="BK1121" s="7"/>
      <c r="BL1121" s="7"/>
      <c r="BN1121" s="74"/>
    </row>
    <row r="1122" spans="1:66" s="16" customFormat="1" ht="12" customHeight="1" x14ac:dyDescent="0.35">
      <c r="A1122" s="128">
        <v>25400871</v>
      </c>
      <c r="B1122" s="145" t="str">
        <f t="shared" si="1190"/>
        <v>25400871</v>
      </c>
      <c r="C1122" s="379" t="s">
        <v>1087</v>
      </c>
      <c r="D1122" s="89" t="s">
        <v>158</v>
      </c>
      <c r="E1122" s="89"/>
      <c r="F1122" s="376">
        <v>43252</v>
      </c>
      <c r="G1122" s="89"/>
      <c r="H1122" s="75">
        <v>0</v>
      </c>
      <c r="I1122" s="75">
        <v>0</v>
      </c>
      <c r="J1122" s="75">
        <v>0</v>
      </c>
      <c r="K1122" s="75">
        <v>0</v>
      </c>
      <c r="L1122" s="75">
        <v>0</v>
      </c>
      <c r="M1122" s="75">
        <v>-410822.87</v>
      </c>
      <c r="N1122" s="75">
        <v>-890473.95</v>
      </c>
      <c r="O1122" s="75">
        <v>-869383.7</v>
      </c>
      <c r="P1122" s="75">
        <v>-869383.7</v>
      </c>
      <c r="Q1122" s="75">
        <v>-885682.62</v>
      </c>
      <c r="R1122" s="75">
        <v>-885682.62</v>
      </c>
      <c r="S1122" s="75">
        <v>-885682.62</v>
      </c>
      <c r="T1122" s="75">
        <v>0</v>
      </c>
      <c r="U1122" s="75"/>
      <c r="V1122" s="75">
        <f t="shared" si="1200"/>
        <v>-474759.34</v>
      </c>
      <c r="W1122" s="112"/>
      <c r="X1122" s="111"/>
      <c r="Y1122" s="92">
        <f t="shared" si="1205"/>
        <v>0</v>
      </c>
      <c r="Z1122" s="319">
        <f t="shared" si="1205"/>
        <v>0</v>
      </c>
      <c r="AA1122" s="319">
        <f t="shared" si="1205"/>
        <v>0</v>
      </c>
      <c r="AB1122" s="320">
        <f t="shared" si="1208"/>
        <v>0</v>
      </c>
      <c r="AC1122" s="309">
        <f t="shared" si="1209"/>
        <v>0</v>
      </c>
      <c r="AD1122" s="319">
        <f t="shared" si="1195"/>
        <v>0</v>
      </c>
      <c r="AE1122" s="326">
        <f t="shared" si="1188"/>
        <v>0</v>
      </c>
      <c r="AF1122" s="320">
        <f t="shared" si="1189"/>
        <v>0</v>
      </c>
      <c r="AG1122" s="173">
        <f t="shared" si="1199"/>
        <v>0</v>
      </c>
      <c r="AH1122" s="309">
        <f t="shared" si="1210"/>
        <v>0</v>
      </c>
      <c r="AI1122" s="318">
        <f t="shared" si="1215"/>
        <v>0</v>
      </c>
      <c r="AJ1122" s="319">
        <f t="shared" si="1215"/>
        <v>0</v>
      </c>
      <c r="AK1122" s="319">
        <f t="shared" si="1215"/>
        <v>0</v>
      </c>
      <c r="AL1122" s="320">
        <f t="shared" si="1211"/>
        <v>-474759.34</v>
      </c>
      <c r="AM1122" s="309">
        <f t="shared" si="1212"/>
        <v>0</v>
      </c>
      <c r="AN1122" s="319">
        <f t="shared" si="1191"/>
        <v>0</v>
      </c>
      <c r="AO1122" s="319">
        <f t="shared" si="1192"/>
        <v>0</v>
      </c>
      <c r="AP1122" s="319">
        <f t="shared" si="1226"/>
        <v>-474759.34</v>
      </c>
      <c r="AQ1122" s="173">
        <f t="shared" ref="AQ1122" si="1227">SUM(AN1122:AP1122)</f>
        <v>-474759.34</v>
      </c>
      <c r="AR1122" s="309">
        <f t="shared" si="1213"/>
        <v>0</v>
      </c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 s="7"/>
      <c r="BH1122" s="7"/>
      <c r="BI1122" s="7"/>
      <c r="BJ1122" s="7"/>
      <c r="BK1122" s="7"/>
      <c r="BL1122" s="7"/>
      <c r="BN1122" s="74"/>
    </row>
    <row r="1123" spans="1:66" s="16" customFormat="1" ht="12" customHeight="1" x14ac:dyDescent="0.35">
      <c r="A1123" s="128">
        <v>25400881</v>
      </c>
      <c r="B1123" s="145" t="str">
        <f t="shared" si="1190"/>
        <v>25400881</v>
      </c>
      <c r="C1123" s="379" t="s">
        <v>1076</v>
      </c>
      <c r="D1123" s="89" t="s">
        <v>158</v>
      </c>
      <c r="E1123" s="89"/>
      <c r="F1123" s="376">
        <v>43221</v>
      </c>
      <c r="G1123" s="89"/>
      <c r="H1123" s="75">
        <v>0</v>
      </c>
      <c r="I1123" s="75">
        <v>0</v>
      </c>
      <c r="J1123" s="75">
        <v>0</v>
      </c>
      <c r="K1123" s="75">
        <v>0</v>
      </c>
      <c r="L1123" s="75">
        <v>0</v>
      </c>
      <c r="M1123" s="75">
        <v>-154554.07999999999</v>
      </c>
      <c r="N1123" s="75">
        <v>-316853.71000000002</v>
      </c>
      <c r="O1123" s="75">
        <v>-303810.65000000002</v>
      </c>
      <c r="P1123" s="75">
        <v>-303810.65000000002</v>
      </c>
      <c r="Q1123" s="75">
        <v>-315348.89</v>
      </c>
      <c r="R1123" s="75">
        <v>-315348.89</v>
      </c>
      <c r="S1123" s="75">
        <v>-315348.89</v>
      </c>
      <c r="T1123" s="75">
        <v>0</v>
      </c>
      <c r="U1123" s="75"/>
      <c r="V1123" s="75">
        <f t="shared" si="1200"/>
        <v>-168756.31333333335</v>
      </c>
      <c r="W1123" s="112"/>
      <c r="X1123" s="111"/>
      <c r="Y1123" s="92">
        <f t="shared" ref="Y1123:AA1150" si="1228">IF($D1123=Y$5,$T1123,0)</f>
        <v>0</v>
      </c>
      <c r="Z1123" s="319">
        <f t="shared" si="1228"/>
        <v>0</v>
      </c>
      <c r="AA1123" s="319">
        <f t="shared" si="1228"/>
        <v>0</v>
      </c>
      <c r="AB1123" s="320">
        <f t="shared" si="1208"/>
        <v>0</v>
      </c>
      <c r="AC1123" s="309">
        <f t="shared" si="1209"/>
        <v>0</v>
      </c>
      <c r="AD1123" s="319">
        <f t="shared" si="1195"/>
        <v>0</v>
      </c>
      <c r="AE1123" s="326">
        <f t="shared" si="1188"/>
        <v>0</v>
      </c>
      <c r="AF1123" s="320">
        <f t="shared" si="1189"/>
        <v>0</v>
      </c>
      <c r="AG1123" s="173">
        <f t="shared" si="1199"/>
        <v>0</v>
      </c>
      <c r="AH1123" s="309">
        <f t="shared" si="1210"/>
        <v>0</v>
      </c>
      <c r="AI1123" s="318">
        <f t="shared" si="1215"/>
        <v>0</v>
      </c>
      <c r="AJ1123" s="319">
        <f t="shared" si="1215"/>
        <v>0</v>
      </c>
      <c r="AK1123" s="319">
        <f t="shared" si="1215"/>
        <v>0</v>
      </c>
      <c r="AL1123" s="320">
        <f t="shared" si="1211"/>
        <v>-168756.31333333335</v>
      </c>
      <c r="AM1123" s="309">
        <f t="shared" si="1212"/>
        <v>0</v>
      </c>
      <c r="AN1123" s="319">
        <f t="shared" si="1191"/>
        <v>0</v>
      </c>
      <c r="AO1123" s="319">
        <f t="shared" si="1192"/>
        <v>0</v>
      </c>
      <c r="AP1123" s="319">
        <f t="shared" si="1226"/>
        <v>-168756.31333333335</v>
      </c>
      <c r="AQ1123" s="173">
        <f t="shared" si="1216"/>
        <v>-168756.31333333335</v>
      </c>
      <c r="AR1123" s="309">
        <f t="shared" si="1213"/>
        <v>0</v>
      </c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 s="7"/>
      <c r="BH1123" s="7"/>
      <c r="BI1123" s="7"/>
      <c r="BJ1123" s="7"/>
      <c r="BK1123" s="7"/>
      <c r="BL1123" s="7"/>
      <c r="BN1123" s="74"/>
    </row>
    <row r="1124" spans="1:66" s="16" customFormat="1" ht="12" customHeight="1" x14ac:dyDescent="0.25">
      <c r="A1124" s="189">
        <v>25400891</v>
      </c>
      <c r="B1124" s="197" t="str">
        <f t="shared" si="1190"/>
        <v>25400891</v>
      </c>
      <c r="C1124" s="178" t="s">
        <v>1164</v>
      </c>
      <c r="D1124" s="179" t="s">
        <v>158</v>
      </c>
      <c r="E1124" s="179"/>
      <c r="F1124" s="185">
        <v>43586</v>
      </c>
      <c r="G1124" s="179"/>
      <c r="H1124" s="181">
        <v>0</v>
      </c>
      <c r="I1124" s="181">
        <v>0</v>
      </c>
      <c r="J1124" s="181">
        <v>0</v>
      </c>
      <c r="K1124" s="181">
        <v>0</v>
      </c>
      <c r="L1124" s="181">
        <v>0</v>
      </c>
      <c r="M1124" s="181">
        <v>-38049.22</v>
      </c>
      <c r="N1124" s="181">
        <v>-76473.05</v>
      </c>
      <c r="O1124" s="181">
        <v>-74295.27</v>
      </c>
      <c r="P1124" s="181">
        <v>-74295.27</v>
      </c>
      <c r="Q1124" s="181">
        <v>-75952.78</v>
      </c>
      <c r="R1124" s="181">
        <v>-75952.78</v>
      </c>
      <c r="S1124" s="181">
        <v>-75952.78</v>
      </c>
      <c r="T1124" s="181">
        <v>0</v>
      </c>
      <c r="U1124" s="181"/>
      <c r="V1124" s="181">
        <f t="shared" si="1200"/>
        <v>-40914.262500000004</v>
      </c>
      <c r="W1124" s="270"/>
      <c r="X1124" s="208"/>
      <c r="Y1124" s="409">
        <f t="shared" si="1228"/>
        <v>0</v>
      </c>
      <c r="Z1124" s="410">
        <f t="shared" si="1228"/>
        <v>0</v>
      </c>
      <c r="AA1124" s="410">
        <f t="shared" si="1228"/>
        <v>0</v>
      </c>
      <c r="AB1124" s="411">
        <f t="shared" si="1208"/>
        <v>0</v>
      </c>
      <c r="AC1124" s="412">
        <f t="shared" si="1209"/>
        <v>0</v>
      </c>
      <c r="AD1124" s="410">
        <f t="shared" si="1195"/>
        <v>0</v>
      </c>
      <c r="AE1124" s="413">
        <f t="shared" si="1188"/>
        <v>0</v>
      </c>
      <c r="AF1124" s="411">
        <f t="shared" si="1189"/>
        <v>0</v>
      </c>
      <c r="AG1124" s="414">
        <f t="shared" si="1199"/>
        <v>0</v>
      </c>
      <c r="AH1124" s="412">
        <f t="shared" si="1210"/>
        <v>0</v>
      </c>
      <c r="AI1124" s="415">
        <f t="shared" si="1215"/>
        <v>0</v>
      </c>
      <c r="AJ1124" s="410">
        <f t="shared" si="1215"/>
        <v>0</v>
      </c>
      <c r="AK1124" s="410">
        <f t="shared" si="1215"/>
        <v>0</v>
      </c>
      <c r="AL1124" s="411">
        <f t="shared" si="1211"/>
        <v>-40914.262500000004</v>
      </c>
      <c r="AM1124" s="412">
        <f t="shared" si="1212"/>
        <v>0</v>
      </c>
      <c r="AN1124" s="410">
        <f t="shared" si="1191"/>
        <v>0</v>
      </c>
      <c r="AO1124" s="410">
        <f t="shared" si="1192"/>
        <v>0</v>
      </c>
      <c r="AP1124" s="410">
        <f t="shared" si="1226"/>
        <v>-40914.262500000004</v>
      </c>
      <c r="AQ1124" s="414">
        <f t="shared" ref="AQ1124" si="1229">SUM(AN1124:AP1124)</f>
        <v>-40914.262500000004</v>
      </c>
      <c r="AR1124" s="412">
        <f t="shared" si="1213"/>
        <v>0</v>
      </c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 s="7"/>
      <c r="BH1124" s="7"/>
      <c r="BI1124" s="7"/>
      <c r="BJ1124" s="7"/>
      <c r="BK1124" s="7"/>
      <c r="BL1124" s="7"/>
      <c r="BN1124" s="74"/>
    </row>
    <row r="1125" spans="1:66" s="16" customFormat="1" ht="12" customHeight="1" x14ac:dyDescent="0.25">
      <c r="A1125" s="189">
        <v>25400901</v>
      </c>
      <c r="B1125" s="197" t="str">
        <f t="shared" si="1190"/>
        <v>25400901</v>
      </c>
      <c r="C1125" s="178" t="s">
        <v>1260</v>
      </c>
      <c r="D1125" s="179" t="s">
        <v>158</v>
      </c>
      <c r="E1125" s="179"/>
      <c r="F1125" s="185">
        <v>43952</v>
      </c>
      <c r="G1125" s="179"/>
      <c r="H1125" s="181">
        <v>-16456.09</v>
      </c>
      <c r="I1125" s="181">
        <v>-15103.08</v>
      </c>
      <c r="J1125" s="181">
        <v>-13938.95</v>
      </c>
      <c r="K1125" s="181">
        <v>-12804.45</v>
      </c>
      <c r="L1125" s="181">
        <v>0</v>
      </c>
      <c r="M1125" s="181">
        <v>0</v>
      </c>
      <c r="N1125" s="181">
        <v>0</v>
      </c>
      <c r="O1125" s="181">
        <v>0</v>
      </c>
      <c r="P1125" s="181">
        <v>0</v>
      </c>
      <c r="Q1125" s="181">
        <v>0</v>
      </c>
      <c r="R1125" s="181">
        <v>0</v>
      </c>
      <c r="S1125" s="181">
        <v>0</v>
      </c>
      <c r="T1125" s="181">
        <v>0</v>
      </c>
      <c r="U1125" s="181"/>
      <c r="V1125" s="181">
        <f t="shared" si="1200"/>
        <v>-4172.8770833333328</v>
      </c>
      <c r="W1125" s="270"/>
      <c r="X1125" s="208"/>
      <c r="Y1125" s="409">
        <f t="shared" si="1228"/>
        <v>0</v>
      </c>
      <c r="Z1125" s="410">
        <f t="shared" si="1228"/>
        <v>0</v>
      </c>
      <c r="AA1125" s="410">
        <f t="shared" si="1228"/>
        <v>0</v>
      </c>
      <c r="AB1125" s="411">
        <f t="shared" si="1208"/>
        <v>0</v>
      </c>
      <c r="AC1125" s="412">
        <f t="shared" si="1209"/>
        <v>0</v>
      </c>
      <c r="AD1125" s="410">
        <f t="shared" si="1195"/>
        <v>0</v>
      </c>
      <c r="AE1125" s="413">
        <f t="shared" ref="AE1125:AE1201" si="1230">IF($D1125=AE$5,$T1125,IF($D1125=AE$4, $T1125*$AK$2,0))</f>
        <v>0</v>
      </c>
      <c r="AF1125" s="411">
        <f t="shared" ref="AF1125:AF1201" si="1231">IF($D1125=AF$5,$T1125,IF($D1125=AF$4, $T1125*$AL$2,0))</f>
        <v>0</v>
      </c>
      <c r="AG1125" s="414">
        <f t="shared" si="1199"/>
        <v>0</v>
      </c>
      <c r="AH1125" s="412">
        <f t="shared" si="1210"/>
        <v>0</v>
      </c>
      <c r="AI1125" s="415">
        <f t="shared" si="1215"/>
        <v>0</v>
      </c>
      <c r="AJ1125" s="410">
        <f t="shared" si="1215"/>
        <v>0</v>
      </c>
      <c r="AK1125" s="410">
        <f t="shared" si="1215"/>
        <v>0</v>
      </c>
      <c r="AL1125" s="411">
        <f t="shared" si="1211"/>
        <v>-4172.8770833333328</v>
      </c>
      <c r="AM1125" s="412">
        <f t="shared" si="1212"/>
        <v>0</v>
      </c>
      <c r="AN1125" s="410">
        <f t="shared" si="1191"/>
        <v>0</v>
      </c>
      <c r="AO1125" s="410">
        <f t="shared" si="1192"/>
        <v>0</v>
      </c>
      <c r="AP1125" s="410">
        <f t="shared" si="1226"/>
        <v>-4172.8770833333328</v>
      </c>
      <c r="AQ1125" s="414">
        <f t="shared" ref="AQ1125" si="1232">SUM(AN1125:AP1125)</f>
        <v>-4172.8770833333328</v>
      </c>
      <c r="AR1125" s="412">
        <f t="shared" si="1213"/>
        <v>0</v>
      </c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 s="7"/>
      <c r="BH1125" s="7"/>
      <c r="BI1125" s="7"/>
      <c r="BJ1125" s="7"/>
      <c r="BK1125" s="7"/>
      <c r="BL1125" s="7"/>
      <c r="BN1125" s="74"/>
    </row>
    <row r="1126" spans="1:66" s="16" customFormat="1" ht="12" customHeight="1" x14ac:dyDescent="0.25">
      <c r="A1126" s="189">
        <v>25400902</v>
      </c>
      <c r="B1126" s="197" t="str">
        <f t="shared" si="1190"/>
        <v>25400902</v>
      </c>
      <c r="C1126" s="178" t="s">
        <v>1165</v>
      </c>
      <c r="D1126" s="179" t="s">
        <v>158</v>
      </c>
      <c r="E1126" s="179"/>
      <c r="F1126" s="185">
        <v>43586</v>
      </c>
      <c r="G1126" s="179"/>
      <c r="H1126" s="181">
        <v>-1589128.5</v>
      </c>
      <c r="I1126" s="181">
        <v>-1537956.88</v>
      </c>
      <c r="J1126" s="181">
        <v>-1492629.34</v>
      </c>
      <c r="K1126" s="181">
        <v>-1439333.49</v>
      </c>
      <c r="L1126" s="181">
        <v>-1340283.8600000001</v>
      </c>
      <c r="M1126" s="181">
        <v>-1168753.05</v>
      </c>
      <c r="N1126" s="181">
        <v>-957095.02</v>
      </c>
      <c r="O1126" s="181">
        <v>-755569.37</v>
      </c>
      <c r="P1126" s="181">
        <v>-532211.11</v>
      </c>
      <c r="Q1126" s="181">
        <v>-325900.49</v>
      </c>
      <c r="R1126" s="181">
        <v>-212961.15</v>
      </c>
      <c r="S1126" s="181">
        <v>-212961.15</v>
      </c>
      <c r="T1126" s="181">
        <v>0</v>
      </c>
      <c r="U1126" s="181"/>
      <c r="V1126" s="181">
        <f t="shared" si="1200"/>
        <v>-897518.26333333331</v>
      </c>
      <c r="W1126" s="270"/>
      <c r="X1126" s="208"/>
      <c r="Y1126" s="409">
        <f t="shared" si="1228"/>
        <v>0</v>
      </c>
      <c r="Z1126" s="410">
        <f t="shared" si="1228"/>
        <v>0</v>
      </c>
      <c r="AA1126" s="410">
        <f t="shared" si="1228"/>
        <v>0</v>
      </c>
      <c r="AB1126" s="411">
        <f t="shared" si="1208"/>
        <v>0</v>
      </c>
      <c r="AC1126" s="412">
        <f t="shared" si="1209"/>
        <v>0</v>
      </c>
      <c r="AD1126" s="410">
        <f t="shared" si="1195"/>
        <v>0</v>
      </c>
      <c r="AE1126" s="413">
        <f t="shared" si="1230"/>
        <v>0</v>
      </c>
      <c r="AF1126" s="411">
        <f t="shared" si="1231"/>
        <v>0</v>
      </c>
      <c r="AG1126" s="414">
        <f t="shared" si="1199"/>
        <v>0</v>
      </c>
      <c r="AH1126" s="412">
        <f t="shared" si="1210"/>
        <v>0</v>
      </c>
      <c r="AI1126" s="415">
        <f t="shared" si="1215"/>
        <v>0</v>
      </c>
      <c r="AJ1126" s="410">
        <f t="shared" si="1215"/>
        <v>0</v>
      </c>
      <c r="AK1126" s="410">
        <f t="shared" si="1215"/>
        <v>0</v>
      </c>
      <c r="AL1126" s="411">
        <f t="shared" si="1211"/>
        <v>-897518.26333333331</v>
      </c>
      <c r="AM1126" s="412">
        <f t="shared" si="1212"/>
        <v>0</v>
      </c>
      <c r="AN1126" s="410">
        <f t="shared" ref="AN1126:AN1202" si="1233">IF($D1126=AN$5,$V1126,IF($D1126=AN$4, $V1126*$AK$1,0))</f>
        <v>0</v>
      </c>
      <c r="AO1126" s="410">
        <f t="shared" ref="AO1126:AO1202" si="1234">IF($D1126=AO$5,$V1126,IF($D1126=AO$4, $V1126*$AK$2,0))</f>
        <v>0</v>
      </c>
      <c r="AP1126" s="410">
        <f t="shared" si="1226"/>
        <v>-897518.26333333331</v>
      </c>
      <c r="AQ1126" s="414">
        <f t="shared" ref="AQ1126" si="1235">SUM(AN1126:AP1126)</f>
        <v>-897518.26333333331</v>
      </c>
      <c r="AR1126" s="412">
        <f t="shared" si="1213"/>
        <v>0</v>
      </c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 s="7"/>
      <c r="BH1126" s="7"/>
      <c r="BI1126" s="7"/>
      <c r="BJ1126" s="7"/>
      <c r="BK1126" s="7"/>
      <c r="BL1126" s="7"/>
      <c r="BN1126" s="74"/>
    </row>
    <row r="1127" spans="1:66" s="16" customFormat="1" ht="12" customHeight="1" x14ac:dyDescent="0.25">
      <c r="A1127" s="189">
        <v>25400912</v>
      </c>
      <c r="B1127" s="197" t="str">
        <f t="shared" si="1190"/>
        <v>25400912</v>
      </c>
      <c r="C1127" s="178" t="s">
        <v>1166</v>
      </c>
      <c r="D1127" s="179" t="s">
        <v>158</v>
      </c>
      <c r="E1127" s="179"/>
      <c r="F1127" s="185">
        <v>43586</v>
      </c>
      <c r="G1127" s="179"/>
      <c r="H1127" s="181">
        <v>-1062507.99</v>
      </c>
      <c r="I1127" s="181">
        <v>-988875.12</v>
      </c>
      <c r="J1127" s="181">
        <v>-920731.08</v>
      </c>
      <c r="K1127" s="181">
        <v>-849862.74</v>
      </c>
      <c r="L1127" s="181">
        <v>-754843.52</v>
      </c>
      <c r="M1127" s="181">
        <v>-645576.49</v>
      </c>
      <c r="N1127" s="181">
        <v>-530737.21</v>
      </c>
      <c r="O1127" s="181">
        <v>-420839.18</v>
      </c>
      <c r="P1127" s="181">
        <v>-290068.28999999998</v>
      </c>
      <c r="Q1127" s="181">
        <v>-177987.05</v>
      </c>
      <c r="R1127" s="181">
        <v>-78546.87</v>
      </c>
      <c r="S1127" s="181">
        <v>-1593439.51</v>
      </c>
      <c r="T1127" s="181">
        <v>-1492742.24</v>
      </c>
      <c r="U1127" s="181"/>
      <c r="V1127" s="181">
        <f t="shared" si="1200"/>
        <v>-710761.01458333328</v>
      </c>
      <c r="W1127" s="270"/>
      <c r="X1127" s="208"/>
      <c r="Y1127" s="409">
        <f t="shared" si="1228"/>
        <v>0</v>
      </c>
      <c r="Z1127" s="410">
        <f t="shared" si="1228"/>
        <v>0</v>
      </c>
      <c r="AA1127" s="410">
        <f t="shared" si="1228"/>
        <v>0</v>
      </c>
      <c r="AB1127" s="411">
        <f t="shared" si="1208"/>
        <v>-1492742.24</v>
      </c>
      <c r="AC1127" s="412">
        <f t="shared" si="1209"/>
        <v>0</v>
      </c>
      <c r="AD1127" s="410">
        <f t="shared" si="1195"/>
        <v>0</v>
      </c>
      <c r="AE1127" s="413">
        <f t="shared" si="1230"/>
        <v>0</v>
      </c>
      <c r="AF1127" s="411">
        <f t="shared" si="1231"/>
        <v>-1492742.24</v>
      </c>
      <c r="AG1127" s="414">
        <f t="shared" si="1199"/>
        <v>-1492742.24</v>
      </c>
      <c r="AH1127" s="412">
        <f t="shared" si="1210"/>
        <v>0</v>
      </c>
      <c r="AI1127" s="415">
        <f t="shared" si="1215"/>
        <v>0</v>
      </c>
      <c r="AJ1127" s="410">
        <f t="shared" si="1215"/>
        <v>0</v>
      </c>
      <c r="AK1127" s="410">
        <f t="shared" si="1215"/>
        <v>0</v>
      </c>
      <c r="AL1127" s="411">
        <f t="shared" si="1211"/>
        <v>-710761.01458333328</v>
      </c>
      <c r="AM1127" s="412">
        <f t="shared" si="1212"/>
        <v>0</v>
      </c>
      <c r="AN1127" s="410">
        <f t="shared" si="1233"/>
        <v>0</v>
      </c>
      <c r="AO1127" s="410">
        <f t="shared" si="1234"/>
        <v>0</v>
      </c>
      <c r="AP1127" s="410">
        <f t="shared" si="1226"/>
        <v>-710761.01458333328</v>
      </c>
      <c r="AQ1127" s="414">
        <f t="shared" ref="AQ1127:AQ1129" si="1236">SUM(AN1127:AP1127)</f>
        <v>-710761.01458333328</v>
      </c>
      <c r="AR1127" s="412">
        <f t="shared" si="1213"/>
        <v>0</v>
      </c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 s="7"/>
      <c r="BH1127" s="7"/>
      <c r="BI1127" s="7"/>
      <c r="BJ1127" s="7"/>
      <c r="BK1127" s="7"/>
      <c r="BL1127" s="7"/>
      <c r="BN1127" s="74"/>
    </row>
    <row r="1128" spans="1:66" s="16" customFormat="1" ht="12" customHeight="1" x14ac:dyDescent="0.25">
      <c r="A1128" s="189">
        <v>25400931</v>
      </c>
      <c r="B1128" s="197" t="str">
        <f t="shared" si="1190"/>
        <v>25400931</v>
      </c>
      <c r="C1128" s="178" t="s">
        <v>1201</v>
      </c>
      <c r="D1128" s="179" t="s">
        <v>1277</v>
      </c>
      <c r="E1128" s="179"/>
      <c r="F1128" s="185">
        <v>43800</v>
      </c>
      <c r="G1128" s="179"/>
      <c r="H1128" s="181">
        <v>-4497672.5999999996</v>
      </c>
      <c r="I1128" s="181">
        <v>-4650768.5999999996</v>
      </c>
      <c r="J1128" s="181">
        <v>-15297608.6</v>
      </c>
      <c r="K1128" s="181">
        <v>-15297608.6</v>
      </c>
      <c r="L1128" s="181">
        <v>-14689021.6</v>
      </c>
      <c r="M1128" s="181">
        <v>-14497599.6</v>
      </c>
      <c r="N1128" s="181">
        <v>-14313279.369999999</v>
      </c>
      <c r="O1128" s="181">
        <v>-14313279.369999999</v>
      </c>
      <c r="P1128" s="181">
        <v>-14201211.91</v>
      </c>
      <c r="Q1128" s="181">
        <v>-14140911.24</v>
      </c>
      <c r="R1128" s="181">
        <v>-14029170.68</v>
      </c>
      <c r="S1128" s="181">
        <v>-13942728.65</v>
      </c>
      <c r="T1128" s="181">
        <v>-13832444.08</v>
      </c>
      <c r="U1128" s="181"/>
      <c r="V1128" s="181">
        <f t="shared" si="1200"/>
        <v>-13211520.546666667</v>
      </c>
      <c r="W1128" s="270"/>
      <c r="X1128" s="208"/>
      <c r="Y1128" s="409">
        <f t="shared" si="1228"/>
        <v>0</v>
      </c>
      <c r="Z1128" s="410">
        <f t="shared" si="1228"/>
        <v>-13832444.08</v>
      </c>
      <c r="AA1128" s="410">
        <f t="shared" si="1228"/>
        <v>0</v>
      </c>
      <c r="AB1128" s="411">
        <f t="shared" si="1208"/>
        <v>0</v>
      </c>
      <c r="AC1128" s="412">
        <f t="shared" si="1209"/>
        <v>0</v>
      </c>
      <c r="AD1128" s="410">
        <f t="shared" si="1195"/>
        <v>0</v>
      </c>
      <c r="AE1128" s="413">
        <f t="shared" si="1230"/>
        <v>0</v>
      </c>
      <c r="AF1128" s="411">
        <f t="shared" si="1231"/>
        <v>0</v>
      </c>
      <c r="AG1128" s="414">
        <f t="shared" si="1199"/>
        <v>0</v>
      </c>
      <c r="AH1128" s="412">
        <f t="shared" si="1210"/>
        <v>0</v>
      </c>
      <c r="AI1128" s="415">
        <f t="shared" si="1215"/>
        <v>0</v>
      </c>
      <c r="AJ1128" s="410">
        <f t="shared" si="1215"/>
        <v>-13211520.546666667</v>
      </c>
      <c r="AK1128" s="410">
        <f t="shared" si="1215"/>
        <v>0</v>
      </c>
      <c r="AL1128" s="411">
        <f t="shared" si="1211"/>
        <v>0</v>
      </c>
      <c r="AM1128" s="412">
        <f t="shared" si="1212"/>
        <v>0</v>
      </c>
      <c r="AN1128" s="410">
        <f t="shared" si="1233"/>
        <v>0</v>
      </c>
      <c r="AO1128" s="410">
        <f t="shared" si="1234"/>
        <v>0</v>
      </c>
      <c r="AP1128" s="410">
        <f t="shared" si="1226"/>
        <v>0</v>
      </c>
      <c r="AQ1128" s="414">
        <f t="shared" si="1236"/>
        <v>0</v>
      </c>
      <c r="AR1128" s="412">
        <f t="shared" si="1213"/>
        <v>0</v>
      </c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 s="7"/>
      <c r="BH1128" s="7"/>
      <c r="BI1128" s="7"/>
      <c r="BJ1128" s="7"/>
      <c r="BK1128" s="7"/>
      <c r="BL1128" s="7"/>
      <c r="BN1128" s="74"/>
    </row>
    <row r="1129" spans="1:66" s="16" customFormat="1" ht="12" customHeight="1" x14ac:dyDescent="0.25">
      <c r="A1129" s="189">
        <v>25400941</v>
      </c>
      <c r="B1129" s="197" t="str">
        <f t="shared" si="1190"/>
        <v>25400941</v>
      </c>
      <c r="C1129" s="178" t="s">
        <v>1215</v>
      </c>
      <c r="D1129" s="179" t="s">
        <v>1277</v>
      </c>
      <c r="E1129" s="179"/>
      <c r="F1129" s="185">
        <v>43800</v>
      </c>
      <c r="G1129" s="179"/>
      <c r="H1129" s="181">
        <v>-12448532.550000001</v>
      </c>
      <c r="I1129" s="181">
        <v>-12430456.130000001</v>
      </c>
      <c r="J1129" s="181">
        <v>-12410142.6</v>
      </c>
      <c r="K1129" s="181">
        <v>-12393351.84</v>
      </c>
      <c r="L1129" s="181">
        <v>44377.4</v>
      </c>
      <c r="M1129" s="181">
        <v>31421.41</v>
      </c>
      <c r="N1129" s="181">
        <v>29433.01</v>
      </c>
      <c r="O1129" s="181">
        <v>26753.26</v>
      </c>
      <c r="P1129" s="181">
        <v>26753.26</v>
      </c>
      <c r="Q1129" s="181">
        <v>26753.26</v>
      </c>
      <c r="R1129" s="181">
        <v>26753.26</v>
      </c>
      <c r="S1129" s="181">
        <v>26753.26</v>
      </c>
      <c r="T1129" s="181">
        <v>26753.26</v>
      </c>
      <c r="U1129" s="181"/>
      <c r="V1129" s="181">
        <f t="shared" si="1200"/>
        <v>-3600486.8412500019</v>
      </c>
      <c r="W1129" s="270"/>
      <c r="X1129" s="208"/>
      <c r="Y1129" s="409">
        <f t="shared" si="1228"/>
        <v>0</v>
      </c>
      <c r="Z1129" s="410">
        <f t="shared" si="1228"/>
        <v>26753.26</v>
      </c>
      <c r="AA1129" s="410">
        <f t="shared" si="1228"/>
        <v>0</v>
      </c>
      <c r="AB1129" s="411">
        <f t="shared" si="1208"/>
        <v>0</v>
      </c>
      <c r="AC1129" s="412">
        <f t="shared" si="1209"/>
        <v>0</v>
      </c>
      <c r="AD1129" s="410">
        <f t="shared" si="1195"/>
        <v>0</v>
      </c>
      <c r="AE1129" s="413">
        <f t="shared" si="1230"/>
        <v>0</v>
      </c>
      <c r="AF1129" s="411">
        <f t="shared" si="1231"/>
        <v>0</v>
      </c>
      <c r="AG1129" s="414">
        <f t="shared" si="1199"/>
        <v>0</v>
      </c>
      <c r="AH1129" s="412">
        <f t="shared" si="1210"/>
        <v>0</v>
      </c>
      <c r="AI1129" s="415">
        <f t="shared" si="1215"/>
        <v>0</v>
      </c>
      <c r="AJ1129" s="410">
        <f t="shared" si="1215"/>
        <v>-3600486.8412500019</v>
      </c>
      <c r="AK1129" s="410">
        <f t="shared" si="1215"/>
        <v>0</v>
      </c>
      <c r="AL1129" s="411">
        <f t="shared" si="1211"/>
        <v>0</v>
      </c>
      <c r="AM1129" s="412">
        <f t="shared" si="1212"/>
        <v>0</v>
      </c>
      <c r="AN1129" s="410">
        <f t="shared" si="1233"/>
        <v>0</v>
      </c>
      <c r="AO1129" s="410">
        <f t="shared" si="1234"/>
        <v>0</v>
      </c>
      <c r="AP1129" s="410">
        <f t="shared" si="1226"/>
        <v>0</v>
      </c>
      <c r="AQ1129" s="414">
        <f t="shared" si="1236"/>
        <v>0</v>
      </c>
      <c r="AR1129" s="412">
        <f t="shared" si="1213"/>
        <v>0</v>
      </c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 s="7"/>
      <c r="BH1129" s="7"/>
      <c r="BI1129" s="7"/>
      <c r="BJ1129" s="7"/>
      <c r="BK1129" s="7"/>
      <c r="BL1129" s="7"/>
      <c r="BN1129" s="74"/>
    </row>
    <row r="1130" spans="1:66" s="16" customFormat="1" ht="12" customHeight="1" x14ac:dyDescent="0.25">
      <c r="A1130" s="189">
        <v>25400951</v>
      </c>
      <c r="B1130" s="197" t="str">
        <f t="shared" si="1190"/>
        <v>25400951</v>
      </c>
      <c r="C1130" s="178" t="s">
        <v>1254</v>
      </c>
      <c r="D1130" s="179" t="s">
        <v>158</v>
      </c>
      <c r="E1130" s="179"/>
      <c r="F1130" s="185">
        <v>44136</v>
      </c>
      <c r="G1130" s="179"/>
      <c r="H1130" s="181"/>
      <c r="I1130" s="181"/>
      <c r="J1130" s="181"/>
      <c r="K1130" s="181"/>
      <c r="L1130" s="181"/>
      <c r="M1130" s="181">
        <v>-132136.38</v>
      </c>
      <c r="N1130" s="181">
        <v>-267726.46000000002</v>
      </c>
      <c r="O1130" s="181">
        <v>-267726.46000000002</v>
      </c>
      <c r="P1130" s="181">
        <v>-197930.05</v>
      </c>
      <c r="Q1130" s="181">
        <v>-197930.05</v>
      </c>
      <c r="R1130" s="181">
        <v>-197930.05</v>
      </c>
      <c r="S1130" s="181">
        <v>-197930.05</v>
      </c>
      <c r="T1130" s="181">
        <v>0</v>
      </c>
      <c r="U1130" s="181"/>
      <c r="V1130" s="181">
        <f t="shared" ref="V1130" si="1237">(H1130+T1130+SUM(I1130:S1130)*2)/24</f>
        <v>-121609.12500000001</v>
      </c>
      <c r="W1130" s="270"/>
      <c r="X1130" s="208"/>
      <c r="Y1130" s="409">
        <f t="shared" si="1228"/>
        <v>0</v>
      </c>
      <c r="Z1130" s="410">
        <f t="shared" si="1228"/>
        <v>0</v>
      </c>
      <c r="AA1130" s="410">
        <f t="shared" si="1228"/>
        <v>0</v>
      </c>
      <c r="AB1130" s="411">
        <f t="shared" ref="AB1130" si="1238">T1130-SUM(Y1130:AA1130)</f>
        <v>0</v>
      </c>
      <c r="AC1130" s="412">
        <f t="shared" ref="AC1130" si="1239">T1130-SUM(Y1130:AA1130)-AB1130</f>
        <v>0</v>
      </c>
      <c r="AD1130" s="410">
        <f t="shared" si="1195"/>
        <v>0</v>
      </c>
      <c r="AE1130" s="413">
        <f t="shared" si="1230"/>
        <v>0</v>
      </c>
      <c r="AF1130" s="411">
        <f t="shared" si="1231"/>
        <v>0</v>
      </c>
      <c r="AG1130" s="414">
        <f t="shared" ref="AG1130" si="1240">SUM(AD1130:AF1130)</f>
        <v>0</v>
      </c>
      <c r="AH1130" s="412">
        <f t="shared" ref="AH1130" si="1241">AG1130-AB1130</f>
        <v>0</v>
      </c>
      <c r="AI1130" s="415">
        <f t="shared" si="1215"/>
        <v>0</v>
      </c>
      <c r="AJ1130" s="410">
        <f t="shared" si="1215"/>
        <v>0</v>
      </c>
      <c r="AK1130" s="410">
        <f t="shared" si="1215"/>
        <v>0</v>
      </c>
      <c r="AL1130" s="411">
        <f t="shared" ref="AL1130" si="1242">V1130-SUM(AI1130:AK1130)</f>
        <v>-121609.12500000001</v>
      </c>
      <c r="AM1130" s="412">
        <f t="shared" ref="AM1130" si="1243">V1130-SUM(AI1130:AK1130)-AL1130</f>
        <v>0</v>
      </c>
      <c r="AN1130" s="410">
        <f t="shared" si="1233"/>
        <v>0</v>
      </c>
      <c r="AO1130" s="410">
        <f t="shared" si="1234"/>
        <v>0</v>
      </c>
      <c r="AP1130" s="410">
        <f t="shared" si="1226"/>
        <v>-121609.12500000001</v>
      </c>
      <c r="AQ1130" s="414">
        <f t="shared" ref="AQ1130" si="1244">SUM(AN1130:AP1130)</f>
        <v>-121609.12500000001</v>
      </c>
      <c r="AR1130" s="412">
        <f t="shared" ref="AR1130" si="1245">AQ1130-AL1130</f>
        <v>0</v>
      </c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 s="7"/>
      <c r="BH1130" s="7"/>
      <c r="BI1130" s="7"/>
      <c r="BJ1130" s="7"/>
      <c r="BK1130" s="7"/>
      <c r="BL1130" s="7"/>
      <c r="BN1130" s="74"/>
    </row>
    <row r="1131" spans="1:66" s="16" customFormat="1" ht="12" customHeight="1" x14ac:dyDescent="0.25">
      <c r="A1131" s="189">
        <v>25400961</v>
      </c>
      <c r="B1131" s="197" t="str">
        <f t="shared" si="1190"/>
        <v>25400961</v>
      </c>
      <c r="C1131" s="178" t="s">
        <v>1255</v>
      </c>
      <c r="D1131" s="179" t="s">
        <v>158</v>
      </c>
      <c r="E1131" s="179"/>
      <c r="F1131" s="185">
        <v>44197</v>
      </c>
      <c r="G1131" s="179"/>
      <c r="H1131" s="181"/>
      <c r="I1131" s="181"/>
      <c r="J1131" s="181"/>
      <c r="K1131" s="181"/>
      <c r="L1131" s="181"/>
      <c r="M1131" s="181"/>
      <c r="N1131" s="181"/>
      <c r="O1131" s="181">
        <v>69796.41</v>
      </c>
      <c r="P1131" s="181">
        <v>0</v>
      </c>
      <c r="Q1131" s="181">
        <v>0</v>
      </c>
      <c r="R1131" s="181">
        <v>0</v>
      </c>
      <c r="S1131" s="181">
        <v>0</v>
      </c>
      <c r="T1131" s="181">
        <v>0</v>
      </c>
      <c r="U1131" s="181"/>
      <c r="V1131" s="181">
        <f t="shared" ref="V1131" si="1246">(H1131+T1131+SUM(I1131:S1131)*2)/24</f>
        <v>5816.3675000000003</v>
      </c>
      <c r="W1131" s="270"/>
      <c r="X1131" s="208"/>
      <c r="Y1131" s="409">
        <f t="shared" si="1228"/>
        <v>0</v>
      </c>
      <c r="Z1131" s="410">
        <f t="shared" si="1228"/>
        <v>0</v>
      </c>
      <c r="AA1131" s="410">
        <f t="shared" si="1228"/>
        <v>0</v>
      </c>
      <c r="AB1131" s="411">
        <f t="shared" ref="AB1131" si="1247">T1131-SUM(Y1131:AA1131)</f>
        <v>0</v>
      </c>
      <c r="AC1131" s="412">
        <f t="shared" ref="AC1131" si="1248">T1131-SUM(Y1131:AA1131)-AB1131</f>
        <v>0</v>
      </c>
      <c r="AD1131" s="410">
        <f t="shared" si="1195"/>
        <v>0</v>
      </c>
      <c r="AE1131" s="413">
        <f t="shared" si="1230"/>
        <v>0</v>
      </c>
      <c r="AF1131" s="411">
        <f t="shared" si="1231"/>
        <v>0</v>
      </c>
      <c r="AG1131" s="414">
        <f t="shared" ref="AG1131" si="1249">SUM(AD1131:AF1131)</f>
        <v>0</v>
      </c>
      <c r="AH1131" s="412">
        <f t="shared" ref="AH1131" si="1250">AG1131-AB1131</f>
        <v>0</v>
      </c>
      <c r="AI1131" s="415">
        <f t="shared" si="1215"/>
        <v>0</v>
      </c>
      <c r="AJ1131" s="410">
        <f t="shared" si="1215"/>
        <v>0</v>
      </c>
      <c r="AK1131" s="410">
        <f t="shared" si="1215"/>
        <v>0</v>
      </c>
      <c r="AL1131" s="411">
        <f t="shared" ref="AL1131" si="1251">V1131-SUM(AI1131:AK1131)</f>
        <v>5816.3675000000003</v>
      </c>
      <c r="AM1131" s="412">
        <f t="shared" ref="AM1131" si="1252">V1131-SUM(AI1131:AK1131)-AL1131</f>
        <v>0</v>
      </c>
      <c r="AN1131" s="410">
        <f t="shared" si="1233"/>
        <v>0</v>
      </c>
      <c r="AO1131" s="410">
        <f t="shared" si="1234"/>
        <v>0</v>
      </c>
      <c r="AP1131" s="410">
        <f t="shared" si="1226"/>
        <v>5816.3675000000003</v>
      </c>
      <c r="AQ1131" s="414">
        <f t="shared" ref="AQ1131" si="1253">SUM(AN1131:AP1131)</f>
        <v>5816.3675000000003</v>
      </c>
      <c r="AR1131" s="412">
        <f t="shared" ref="AR1131" si="1254">AQ1131-AL1131</f>
        <v>0</v>
      </c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 s="7"/>
      <c r="BH1131" s="7"/>
      <c r="BI1131" s="7"/>
      <c r="BJ1131" s="7"/>
      <c r="BK1131" s="7"/>
      <c r="BL1131" s="7"/>
      <c r="BN1131" s="74"/>
    </row>
    <row r="1132" spans="1:66" s="16" customFormat="1" ht="12" customHeight="1" x14ac:dyDescent="0.25">
      <c r="A1132" s="189">
        <v>25401011</v>
      </c>
      <c r="B1132" s="197" t="str">
        <f t="shared" si="1190"/>
        <v>25401011</v>
      </c>
      <c r="C1132" s="178" t="s">
        <v>1362</v>
      </c>
      <c r="D1132" s="179" t="s">
        <v>158</v>
      </c>
      <c r="E1132" s="179"/>
      <c r="F1132" s="185">
        <v>44105</v>
      </c>
      <c r="G1132" s="179"/>
      <c r="H1132" s="181"/>
      <c r="I1132" s="181"/>
      <c r="J1132" s="181"/>
      <c r="K1132" s="181"/>
      <c r="L1132" s="181">
        <v>-1429148.87</v>
      </c>
      <c r="M1132" s="181">
        <v>-1598461.53</v>
      </c>
      <c r="N1132" s="181">
        <v>-1511431.66</v>
      </c>
      <c r="O1132" s="181">
        <v>-1417999.89</v>
      </c>
      <c r="P1132" s="181">
        <v>-1340058.96</v>
      </c>
      <c r="Q1132" s="181">
        <v>-1249430.53</v>
      </c>
      <c r="R1132" s="181">
        <v>-1173915.3600000001</v>
      </c>
      <c r="S1132" s="181">
        <v>-1087992.43</v>
      </c>
      <c r="T1132" s="181">
        <v>-1002084.68</v>
      </c>
      <c r="U1132" s="181"/>
      <c r="V1132" s="181">
        <f t="shared" ref="V1132" si="1255">(H1132+T1132+SUM(I1132:S1132)*2)/24</f>
        <v>-942456.79749999987</v>
      </c>
      <c r="W1132" s="270"/>
      <c r="X1132" s="208"/>
      <c r="Y1132" s="409">
        <f t="shared" si="1228"/>
        <v>0</v>
      </c>
      <c r="Z1132" s="410">
        <f t="shared" si="1228"/>
        <v>0</v>
      </c>
      <c r="AA1132" s="410">
        <f t="shared" si="1228"/>
        <v>0</v>
      </c>
      <c r="AB1132" s="411">
        <f t="shared" ref="AB1132" si="1256">T1132-SUM(Y1132:AA1132)</f>
        <v>-1002084.68</v>
      </c>
      <c r="AC1132" s="412">
        <f t="shared" ref="AC1132" si="1257">T1132-SUM(Y1132:AA1132)-AB1132</f>
        <v>0</v>
      </c>
      <c r="AD1132" s="410">
        <f t="shared" si="1195"/>
        <v>0</v>
      </c>
      <c r="AE1132" s="413">
        <f t="shared" si="1230"/>
        <v>0</v>
      </c>
      <c r="AF1132" s="411">
        <f t="shared" si="1231"/>
        <v>-1002084.68</v>
      </c>
      <c r="AG1132" s="414">
        <f t="shared" ref="AG1132" si="1258">SUM(AD1132:AF1132)</f>
        <v>-1002084.68</v>
      </c>
      <c r="AH1132" s="412">
        <f t="shared" ref="AH1132" si="1259">AG1132-AB1132</f>
        <v>0</v>
      </c>
      <c r="AI1132" s="415">
        <f t="shared" si="1215"/>
        <v>0</v>
      </c>
      <c r="AJ1132" s="410">
        <f t="shared" si="1215"/>
        <v>0</v>
      </c>
      <c r="AK1132" s="410">
        <f t="shared" si="1215"/>
        <v>0</v>
      </c>
      <c r="AL1132" s="411">
        <f t="shared" ref="AL1132" si="1260">V1132-SUM(AI1132:AK1132)</f>
        <v>-942456.79749999987</v>
      </c>
      <c r="AM1132" s="412">
        <f t="shared" ref="AM1132" si="1261">V1132-SUM(AI1132:AK1132)-AL1132</f>
        <v>0</v>
      </c>
      <c r="AN1132" s="410">
        <f t="shared" si="1233"/>
        <v>0</v>
      </c>
      <c r="AO1132" s="410">
        <f t="shared" si="1234"/>
        <v>0</v>
      </c>
      <c r="AP1132" s="410">
        <f t="shared" si="1226"/>
        <v>-942456.79749999987</v>
      </c>
      <c r="AQ1132" s="414">
        <f t="shared" ref="AQ1132" si="1262">SUM(AN1132:AP1132)</f>
        <v>-942456.79749999987</v>
      </c>
      <c r="AR1132" s="412">
        <f t="shared" ref="AR1132" si="1263">AQ1132-AL1132</f>
        <v>0</v>
      </c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 s="7"/>
      <c r="BH1132" s="7"/>
      <c r="BI1132" s="7"/>
      <c r="BJ1132" s="7"/>
      <c r="BK1132" s="7"/>
      <c r="BL1132" s="7"/>
      <c r="BN1132" s="74"/>
    </row>
    <row r="1133" spans="1:66" s="16" customFormat="1" ht="12" customHeight="1" x14ac:dyDescent="0.25">
      <c r="A1133" s="189">
        <v>25401092</v>
      </c>
      <c r="B1133" s="197" t="str">
        <f t="shared" si="1190"/>
        <v>25401092</v>
      </c>
      <c r="C1133" s="178" t="s">
        <v>1298</v>
      </c>
      <c r="D1133" s="179" t="s">
        <v>866</v>
      </c>
      <c r="E1133" s="179"/>
      <c r="F1133" s="185">
        <v>44075</v>
      </c>
      <c r="G1133" s="179"/>
      <c r="H1133" s="181"/>
      <c r="I1133" s="181"/>
      <c r="J1133" s="181"/>
      <c r="K1133" s="181">
        <v>-3666155.57</v>
      </c>
      <c r="L1133" s="181">
        <v>-3581239.05</v>
      </c>
      <c r="M1133" s="181">
        <v>-3445314.99</v>
      </c>
      <c r="N1133" s="181">
        <v>-3367665.63</v>
      </c>
      <c r="O1133" s="181">
        <v>-3206171.96</v>
      </c>
      <c r="P1133" s="181">
        <v>-3035103.6</v>
      </c>
      <c r="Q1133" s="181">
        <v>-2794126.39</v>
      </c>
      <c r="R1133" s="181">
        <v>-2705342.84</v>
      </c>
      <c r="S1133" s="181">
        <v>-2642011.2000000002</v>
      </c>
      <c r="T1133" s="181">
        <v>-2599666.9</v>
      </c>
      <c r="U1133" s="181"/>
      <c r="V1133" s="181">
        <f t="shared" ref="V1133:V1134" si="1264">(H1133+T1133+SUM(I1133:S1133)*2)/24</f>
        <v>-2478580.39</v>
      </c>
      <c r="W1133" s="270"/>
      <c r="X1133" s="420" t="s">
        <v>534</v>
      </c>
      <c r="Y1133" s="409">
        <f t="shared" si="1228"/>
        <v>0</v>
      </c>
      <c r="Z1133" s="410">
        <f t="shared" si="1228"/>
        <v>0</v>
      </c>
      <c r="AA1133" s="410">
        <f t="shared" si="1228"/>
        <v>0</v>
      </c>
      <c r="AB1133" s="411">
        <f t="shared" ref="AB1133:AB1134" si="1265">T1133-SUM(Y1133:AA1133)</f>
        <v>-2599666.9</v>
      </c>
      <c r="AC1133" s="412">
        <f t="shared" ref="AC1133:AC1134" si="1266">T1133-SUM(Y1133:AA1133)-AB1133</f>
        <v>0</v>
      </c>
      <c r="AD1133" s="410">
        <f t="shared" si="1195"/>
        <v>0</v>
      </c>
      <c r="AE1133" s="413">
        <f t="shared" si="1230"/>
        <v>-2599666.9</v>
      </c>
      <c r="AF1133" s="411">
        <f t="shared" si="1231"/>
        <v>0</v>
      </c>
      <c r="AG1133" s="414">
        <f t="shared" ref="AG1133:AG1134" si="1267">SUM(AD1133:AF1133)</f>
        <v>-2599666.9</v>
      </c>
      <c r="AH1133" s="412">
        <f t="shared" ref="AH1133:AH1134" si="1268">AG1133-AB1133</f>
        <v>0</v>
      </c>
      <c r="AI1133" s="415">
        <f t="shared" si="1215"/>
        <v>0</v>
      </c>
      <c r="AJ1133" s="410">
        <f t="shared" si="1215"/>
        <v>0</v>
      </c>
      <c r="AK1133" s="410">
        <f t="shared" si="1215"/>
        <v>0</v>
      </c>
      <c r="AL1133" s="411">
        <f t="shared" ref="AL1133:AL1134" si="1269">V1133-SUM(AI1133:AK1133)</f>
        <v>-2478580.39</v>
      </c>
      <c r="AM1133" s="412">
        <f t="shared" ref="AM1133:AM1134" si="1270">V1133-SUM(AI1133:AK1133)-AL1133</f>
        <v>0</v>
      </c>
      <c r="AN1133" s="410">
        <f t="shared" si="1233"/>
        <v>0</v>
      </c>
      <c r="AO1133" s="410">
        <f t="shared" si="1234"/>
        <v>-2478580.39</v>
      </c>
      <c r="AP1133" s="410">
        <f t="shared" si="1226"/>
        <v>0</v>
      </c>
      <c r="AQ1133" s="414">
        <f t="shared" ref="AQ1133:AQ1134" si="1271">SUM(AN1133:AP1133)</f>
        <v>-2478580.39</v>
      </c>
      <c r="AR1133" s="412">
        <f t="shared" ref="AR1133:AR1134" si="1272">AQ1133-AL1133</f>
        <v>0</v>
      </c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 s="7"/>
      <c r="BH1133" s="7"/>
      <c r="BI1133" s="7"/>
      <c r="BJ1133" s="7"/>
      <c r="BK1133" s="7"/>
      <c r="BL1133" s="7"/>
      <c r="BN1133" s="74"/>
    </row>
    <row r="1134" spans="1:66" s="16" customFormat="1" ht="12" customHeight="1" x14ac:dyDescent="0.25">
      <c r="A1134" s="189">
        <v>25401101</v>
      </c>
      <c r="B1134" s="197" t="str">
        <f t="shared" si="1190"/>
        <v>25401101</v>
      </c>
      <c r="C1134" s="178" t="s">
        <v>1299</v>
      </c>
      <c r="D1134" s="179" t="s">
        <v>865</v>
      </c>
      <c r="E1134" s="179"/>
      <c r="F1134" s="185">
        <v>44075</v>
      </c>
      <c r="G1134" s="179"/>
      <c r="H1134" s="181"/>
      <c r="I1134" s="181"/>
      <c r="J1134" s="181"/>
      <c r="K1134" s="181">
        <v>-31662327.66</v>
      </c>
      <c r="L1134" s="181">
        <v>-31332097.449999999</v>
      </c>
      <c r="M1134" s="181">
        <v>-30349889.859999999</v>
      </c>
      <c r="N1134" s="181">
        <v>-29274165.809999999</v>
      </c>
      <c r="O1134" s="181">
        <v>-28220986.07</v>
      </c>
      <c r="P1134" s="181">
        <v>-27147882.27</v>
      </c>
      <c r="Q1134" s="181">
        <v>-26129305.059999999</v>
      </c>
      <c r="R1134" s="181">
        <v>-25305303.789999999</v>
      </c>
      <c r="S1134" s="181">
        <v>-24525962.02</v>
      </c>
      <c r="T1134" s="181">
        <v>-23696725.309999999</v>
      </c>
      <c r="U1134" s="181"/>
      <c r="V1134" s="181">
        <f t="shared" si="1264"/>
        <v>-22149690.220416669</v>
      </c>
      <c r="W1134" s="269" t="s">
        <v>52</v>
      </c>
      <c r="X1134" s="208"/>
      <c r="Y1134" s="409">
        <f t="shared" si="1228"/>
        <v>0</v>
      </c>
      <c r="Z1134" s="410">
        <f t="shared" si="1228"/>
        <v>0</v>
      </c>
      <c r="AA1134" s="410">
        <f t="shared" si="1228"/>
        <v>0</v>
      </c>
      <c r="AB1134" s="411">
        <f t="shared" si="1265"/>
        <v>-23696725.309999999</v>
      </c>
      <c r="AC1134" s="412">
        <f t="shared" si="1266"/>
        <v>0</v>
      </c>
      <c r="AD1134" s="410">
        <f t="shared" si="1195"/>
        <v>-23696725.309999999</v>
      </c>
      <c r="AE1134" s="413">
        <f t="shared" si="1230"/>
        <v>0</v>
      </c>
      <c r="AF1134" s="411">
        <f t="shared" si="1231"/>
        <v>0</v>
      </c>
      <c r="AG1134" s="414">
        <f t="shared" si="1267"/>
        <v>-23696725.309999999</v>
      </c>
      <c r="AH1134" s="412">
        <f t="shared" si="1268"/>
        <v>0</v>
      </c>
      <c r="AI1134" s="415">
        <f t="shared" si="1215"/>
        <v>0</v>
      </c>
      <c r="AJ1134" s="410">
        <f t="shared" si="1215"/>
        <v>0</v>
      </c>
      <c r="AK1134" s="410">
        <f t="shared" si="1215"/>
        <v>0</v>
      </c>
      <c r="AL1134" s="411">
        <f t="shared" si="1269"/>
        <v>-22149690.220416669</v>
      </c>
      <c r="AM1134" s="412">
        <f t="shared" si="1270"/>
        <v>0</v>
      </c>
      <c r="AN1134" s="410">
        <f t="shared" si="1233"/>
        <v>-22149690.220416669</v>
      </c>
      <c r="AO1134" s="410">
        <f t="shared" si="1234"/>
        <v>0</v>
      </c>
      <c r="AP1134" s="410">
        <f t="shared" si="1226"/>
        <v>0</v>
      </c>
      <c r="AQ1134" s="414">
        <f t="shared" si="1271"/>
        <v>-22149690.220416669</v>
      </c>
      <c r="AR1134" s="412">
        <f t="shared" si="1272"/>
        <v>0</v>
      </c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 s="7"/>
      <c r="BH1134" s="7"/>
      <c r="BI1134" s="7"/>
      <c r="BJ1134" s="7"/>
      <c r="BK1134" s="7"/>
      <c r="BL1134" s="7"/>
      <c r="BN1134" s="74"/>
    </row>
    <row r="1135" spans="1:66" s="16" customFormat="1" ht="12" customHeight="1" x14ac:dyDescent="0.25">
      <c r="A1135" s="189">
        <v>25401111</v>
      </c>
      <c r="B1135" s="197" t="str">
        <f t="shared" si="1190"/>
        <v>25401111</v>
      </c>
      <c r="C1135" s="178" t="s">
        <v>1300</v>
      </c>
      <c r="D1135" s="179" t="s">
        <v>865</v>
      </c>
      <c r="E1135" s="179"/>
      <c r="F1135" s="185">
        <v>44075</v>
      </c>
      <c r="G1135" s="179"/>
      <c r="H1135" s="181"/>
      <c r="I1135" s="181"/>
      <c r="J1135" s="181"/>
      <c r="K1135" s="181">
        <v>-13807846.710000001</v>
      </c>
      <c r="L1135" s="181">
        <v>-13568577.640000001</v>
      </c>
      <c r="M1135" s="181">
        <v>-13143225.74</v>
      </c>
      <c r="N1135" s="181">
        <v>-12677376.380000001</v>
      </c>
      <c r="O1135" s="181">
        <v>-12221290.300000001</v>
      </c>
      <c r="P1135" s="181">
        <v>-11756575.109999999</v>
      </c>
      <c r="Q1135" s="181">
        <v>-11315473.85</v>
      </c>
      <c r="R1135" s="181">
        <v>-10958634.609999999</v>
      </c>
      <c r="S1135" s="181">
        <v>-10621135.880000001</v>
      </c>
      <c r="T1135" s="181">
        <v>-10262029.550000001</v>
      </c>
      <c r="U1135" s="181"/>
      <c r="V1135" s="181">
        <f t="shared" ref="V1135" si="1273">(H1135+T1135+SUM(I1135:S1135)*2)/24</f>
        <v>-9600095.9162499998</v>
      </c>
      <c r="W1135" s="269" t="s">
        <v>52</v>
      </c>
      <c r="X1135" s="208"/>
      <c r="Y1135" s="409">
        <f t="shared" si="1228"/>
        <v>0</v>
      </c>
      <c r="Z1135" s="410">
        <f t="shared" si="1228"/>
        <v>0</v>
      </c>
      <c r="AA1135" s="410">
        <f t="shared" si="1228"/>
        <v>0</v>
      </c>
      <c r="AB1135" s="411">
        <f t="shared" ref="AB1135" si="1274">T1135-SUM(Y1135:AA1135)</f>
        <v>-10262029.550000001</v>
      </c>
      <c r="AC1135" s="412">
        <f t="shared" ref="AC1135" si="1275">T1135-SUM(Y1135:AA1135)-AB1135</f>
        <v>0</v>
      </c>
      <c r="AD1135" s="410">
        <f t="shared" si="1195"/>
        <v>-10262029.550000001</v>
      </c>
      <c r="AE1135" s="413">
        <f t="shared" si="1230"/>
        <v>0</v>
      </c>
      <c r="AF1135" s="411">
        <f t="shared" si="1231"/>
        <v>0</v>
      </c>
      <c r="AG1135" s="414">
        <f t="shared" ref="AG1135" si="1276">SUM(AD1135:AF1135)</f>
        <v>-10262029.550000001</v>
      </c>
      <c r="AH1135" s="412">
        <f t="shared" ref="AH1135" si="1277">AG1135-AB1135</f>
        <v>0</v>
      </c>
      <c r="AI1135" s="415">
        <f t="shared" si="1215"/>
        <v>0</v>
      </c>
      <c r="AJ1135" s="410">
        <f t="shared" si="1215"/>
        <v>0</v>
      </c>
      <c r="AK1135" s="410">
        <f t="shared" si="1215"/>
        <v>0</v>
      </c>
      <c r="AL1135" s="411">
        <f t="shared" ref="AL1135" si="1278">V1135-SUM(AI1135:AK1135)</f>
        <v>-9600095.9162499998</v>
      </c>
      <c r="AM1135" s="412">
        <f t="shared" ref="AM1135" si="1279">V1135-SUM(AI1135:AK1135)-AL1135</f>
        <v>0</v>
      </c>
      <c r="AN1135" s="410">
        <f t="shared" si="1233"/>
        <v>-9600095.9162499998</v>
      </c>
      <c r="AO1135" s="410">
        <f t="shared" si="1234"/>
        <v>0</v>
      </c>
      <c r="AP1135" s="410">
        <f t="shared" si="1226"/>
        <v>0</v>
      </c>
      <c r="AQ1135" s="414">
        <f t="shared" ref="AQ1135" si="1280">SUM(AN1135:AP1135)</f>
        <v>-9600095.9162499998</v>
      </c>
      <c r="AR1135" s="412">
        <f t="shared" ref="AR1135" si="1281">AQ1135-AL1135</f>
        <v>0</v>
      </c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 s="7"/>
      <c r="BH1135" s="7"/>
      <c r="BI1135" s="7"/>
      <c r="BJ1135" s="7"/>
      <c r="BK1135" s="7"/>
      <c r="BL1135" s="7"/>
      <c r="BN1135" s="74"/>
    </row>
    <row r="1136" spans="1:66" s="16" customFormat="1" ht="12" customHeight="1" x14ac:dyDescent="0.25">
      <c r="A1136" s="189">
        <v>25401121</v>
      </c>
      <c r="B1136" s="197" t="str">
        <f t="shared" si="1190"/>
        <v>25401121</v>
      </c>
      <c r="C1136" s="178" t="s">
        <v>1363</v>
      </c>
      <c r="D1136" s="179" t="s">
        <v>865</v>
      </c>
      <c r="E1136" s="179"/>
      <c r="F1136" s="185">
        <v>44105</v>
      </c>
      <c r="G1136" s="179"/>
      <c r="H1136" s="181"/>
      <c r="I1136" s="181"/>
      <c r="J1136" s="181"/>
      <c r="K1136" s="181"/>
      <c r="L1136" s="181">
        <v>-684267849.14999998</v>
      </c>
      <c r="M1136" s="181">
        <v>-679498980.80999994</v>
      </c>
      <c r="N1136" s="181">
        <v>-674238675.75999999</v>
      </c>
      <c r="O1136" s="181">
        <v>-669093926.40999997</v>
      </c>
      <c r="P1136" s="181">
        <v>-663890990.97000003</v>
      </c>
      <c r="Q1136" s="181">
        <v>-658911144.14999998</v>
      </c>
      <c r="R1136" s="181">
        <v>-654903099.85000002</v>
      </c>
      <c r="S1136" s="181">
        <v>-651101778.35000002</v>
      </c>
      <c r="T1136" s="181">
        <v>-647067201.13999999</v>
      </c>
      <c r="U1136" s="181"/>
      <c r="V1136" s="181">
        <f t="shared" ref="V1136" si="1282">(H1136+T1136+SUM(I1136:S1136)*2)/24</f>
        <v>-471620003.83500004</v>
      </c>
      <c r="W1136" s="269" t="s">
        <v>1375</v>
      </c>
      <c r="X1136" s="208"/>
      <c r="Y1136" s="409">
        <f t="shared" si="1228"/>
        <v>0</v>
      </c>
      <c r="Z1136" s="410">
        <f t="shared" si="1228"/>
        <v>0</v>
      </c>
      <c r="AA1136" s="410">
        <f t="shared" si="1228"/>
        <v>0</v>
      </c>
      <c r="AB1136" s="411">
        <f t="shared" ref="AB1136" si="1283">T1136-SUM(Y1136:AA1136)</f>
        <v>-647067201.13999999</v>
      </c>
      <c r="AC1136" s="412">
        <f t="shared" ref="AC1136" si="1284">T1136-SUM(Y1136:AA1136)-AB1136</f>
        <v>0</v>
      </c>
      <c r="AD1136" s="410">
        <f t="shared" si="1195"/>
        <v>-647067201.13999999</v>
      </c>
      <c r="AE1136" s="413">
        <f t="shared" si="1230"/>
        <v>0</v>
      </c>
      <c r="AF1136" s="411">
        <f t="shared" si="1231"/>
        <v>0</v>
      </c>
      <c r="AG1136" s="414">
        <f t="shared" ref="AG1136" si="1285">SUM(AD1136:AF1136)</f>
        <v>-647067201.13999999</v>
      </c>
      <c r="AH1136" s="412">
        <f t="shared" ref="AH1136" si="1286">AG1136-AB1136</f>
        <v>0</v>
      </c>
      <c r="AI1136" s="415">
        <f t="shared" si="1215"/>
        <v>0</v>
      </c>
      <c r="AJ1136" s="410">
        <f t="shared" si="1215"/>
        <v>0</v>
      </c>
      <c r="AK1136" s="410">
        <f t="shared" si="1215"/>
        <v>0</v>
      </c>
      <c r="AL1136" s="411">
        <f t="shared" ref="AL1136" si="1287">V1136-SUM(AI1136:AK1136)</f>
        <v>-471620003.83500004</v>
      </c>
      <c r="AM1136" s="412">
        <f t="shared" ref="AM1136" si="1288">V1136-SUM(AI1136:AK1136)-AL1136</f>
        <v>0</v>
      </c>
      <c r="AN1136" s="410">
        <f t="shared" si="1233"/>
        <v>-471620003.83500004</v>
      </c>
      <c r="AO1136" s="410">
        <f t="shared" si="1234"/>
        <v>0</v>
      </c>
      <c r="AP1136" s="410">
        <f t="shared" si="1226"/>
        <v>0</v>
      </c>
      <c r="AQ1136" s="414">
        <f t="shared" ref="AQ1136" si="1289">SUM(AN1136:AP1136)</f>
        <v>-471620003.83500004</v>
      </c>
      <c r="AR1136" s="412">
        <f t="shared" ref="AR1136" si="1290">AQ1136-AL1136</f>
        <v>0</v>
      </c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 s="7"/>
      <c r="BH1136" s="7"/>
      <c r="BI1136" s="7"/>
      <c r="BJ1136" s="7"/>
      <c r="BK1136" s="7"/>
      <c r="BL1136" s="7"/>
      <c r="BN1136" s="74"/>
    </row>
    <row r="1137" spans="1:66" s="16" customFormat="1" ht="12" customHeight="1" x14ac:dyDescent="0.25">
      <c r="A1137" s="189">
        <v>25401122</v>
      </c>
      <c r="B1137" s="197" t="str">
        <f t="shared" si="1190"/>
        <v>25401122</v>
      </c>
      <c r="C1137" s="178" t="s">
        <v>1363</v>
      </c>
      <c r="D1137" s="179" t="s">
        <v>866</v>
      </c>
      <c r="E1137" s="179"/>
      <c r="F1137" s="185">
        <v>44105</v>
      </c>
      <c r="G1137" s="179"/>
      <c r="H1137" s="181"/>
      <c r="I1137" s="181"/>
      <c r="J1137" s="181"/>
      <c r="K1137" s="181"/>
      <c r="L1137" s="181">
        <v>-293163556.31999999</v>
      </c>
      <c r="M1137" s="181">
        <v>-291777786.70999998</v>
      </c>
      <c r="N1137" s="181">
        <v>-290094143.68000001</v>
      </c>
      <c r="O1137" s="181">
        <v>-288449569.00999999</v>
      </c>
      <c r="P1137" s="181">
        <v>-286707266.45999998</v>
      </c>
      <c r="Q1137" s="181">
        <v>-285145480.39999998</v>
      </c>
      <c r="R1137" s="181">
        <v>-284245081.67000002</v>
      </c>
      <c r="S1137" s="181">
        <v>-283598955.07999998</v>
      </c>
      <c r="T1137" s="181">
        <v>-283167029.75999999</v>
      </c>
      <c r="U1137" s="181"/>
      <c r="V1137" s="181">
        <f t="shared" ref="V1137" si="1291">(H1137+T1137+SUM(I1137:S1137)*2)/24</f>
        <v>-203730446.18416667</v>
      </c>
      <c r="W1137" s="269"/>
      <c r="X1137" s="226" t="s">
        <v>534</v>
      </c>
      <c r="Y1137" s="409">
        <f t="shared" si="1228"/>
        <v>0</v>
      </c>
      <c r="Z1137" s="410">
        <f t="shared" si="1228"/>
        <v>0</v>
      </c>
      <c r="AA1137" s="410">
        <f t="shared" si="1228"/>
        <v>0</v>
      </c>
      <c r="AB1137" s="411">
        <f t="shared" ref="AB1137" si="1292">T1137-SUM(Y1137:AA1137)</f>
        <v>-283167029.75999999</v>
      </c>
      <c r="AC1137" s="412">
        <f t="shared" ref="AC1137" si="1293">T1137-SUM(Y1137:AA1137)-AB1137</f>
        <v>0</v>
      </c>
      <c r="AD1137" s="410">
        <f t="shared" si="1195"/>
        <v>0</v>
      </c>
      <c r="AE1137" s="413">
        <f t="shared" si="1230"/>
        <v>-283167029.75999999</v>
      </c>
      <c r="AF1137" s="411">
        <f t="shared" si="1231"/>
        <v>0</v>
      </c>
      <c r="AG1137" s="414">
        <f t="shared" ref="AG1137" si="1294">SUM(AD1137:AF1137)</f>
        <v>-283167029.75999999</v>
      </c>
      <c r="AH1137" s="412">
        <f t="shared" ref="AH1137" si="1295">AG1137-AB1137</f>
        <v>0</v>
      </c>
      <c r="AI1137" s="415">
        <f t="shared" si="1215"/>
        <v>0</v>
      </c>
      <c r="AJ1137" s="410">
        <f t="shared" si="1215"/>
        <v>0</v>
      </c>
      <c r="AK1137" s="410">
        <f t="shared" si="1215"/>
        <v>0</v>
      </c>
      <c r="AL1137" s="411">
        <f t="shared" ref="AL1137" si="1296">V1137-SUM(AI1137:AK1137)</f>
        <v>-203730446.18416667</v>
      </c>
      <c r="AM1137" s="412">
        <f t="shared" ref="AM1137" si="1297">V1137-SUM(AI1137:AK1137)-AL1137</f>
        <v>0</v>
      </c>
      <c r="AN1137" s="410">
        <f t="shared" si="1233"/>
        <v>0</v>
      </c>
      <c r="AO1137" s="410">
        <f t="shared" si="1234"/>
        <v>-203730446.18416667</v>
      </c>
      <c r="AP1137" s="410">
        <f t="shared" si="1226"/>
        <v>0</v>
      </c>
      <c r="AQ1137" s="414">
        <f t="shared" ref="AQ1137" si="1298">SUM(AN1137:AP1137)</f>
        <v>-203730446.18416667</v>
      </c>
      <c r="AR1137" s="412">
        <f t="shared" ref="AR1137" si="1299">AQ1137-AL1137</f>
        <v>0</v>
      </c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 s="7"/>
      <c r="BH1137" s="7"/>
      <c r="BI1137" s="7"/>
      <c r="BJ1137" s="7"/>
      <c r="BK1137" s="7"/>
      <c r="BL1137" s="7"/>
      <c r="BN1137" s="74"/>
    </row>
    <row r="1138" spans="1:66" s="16" customFormat="1" ht="12" customHeight="1" x14ac:dyDescent="0.25">
      <c r="A1138" s="122">
        <v>25500002</v>
      </c>
      <c r="B1138" s="87" t="str">
        <f t="shared" si="1190"/>
        <v>25500002</v>
      </c>
      <c r="C1138" s="74" t="s">
        <v>855</v>
      </c>
      <c r="D1138" s="89" t="s">
        <v>1040</v>
      </c>
      <c r="E1138" s="89"/>
      <c r="F1138" s="74"/>
      <c r="G1138" s="89"/>
      <c r="H1138" s="75">
        <v>-8165809</v>
      </c>
      <c r="I1138" s="75">
        <v>-8165809</v>
      </c>
      <c r="J1138" s="75">
        <v>-8165809</v>
      </c>
      <c r="K1138" s="75">
        <v>-8165809</v>
      </c>
      <c r="L1138" s="75">
        <v>-8165809</v>
      </c>
      <c r="M1138" s="75">
        <v>-8165809</v>
      </c>
      <c r="N1138" s="75">
        <v>-8165809</v>
      </c>
      <c r="O1138" s="75">
        <v>-8165809</v>
      </c>
      <c r="P1138" s="75">
        <v>-8165809</v>
      </c>
      <c r="Q1138" s="75">
        <v>-8165809</v>
      </c>
      <c r="R1138" s="75">
        <v>-8165809</v>
      </c>
      <c r="S1138" s="75">
        <v>-8165809</v>
      </c>
      <c r="T1138" s="75">
        <v>-8165809</v>
      </c>
      <c r="U1138" s="75"/>
      <c r="V1138" s="75">
        <f t="shared" si="1200"/>
        <v>-8165809</v>
      </c>
      <c r="W1138" s="77"/>
      <c r="X1138" s="77"/>
      <c r="Y1138" s="92">
        <f t="shared" si="1228"/>
        <v>0</v>
      </c>
      <c r="Z1138" s="319">
        <f t="shared" si="1228"/>
        <v>0</v>
      </c>
      <c r="AA1138" s="319">
        <f t="shared" si="1228"/>
        <v>-8165809</v>
      </c>
      <c r="AB1138" s="320">
        <f t="shared" si="1208"/>
        <v>0</v>
      </c>
      <c r="AC1138" s="309">
        <f t="shared" si="1209"/>
        <v>0</v>
      </c>
      <c r="AD1138" s="319">
        <f t="shared" si="1195"/>
        <v>0</v>
      </c>
      <c r="AE1138" s="326">
        <f t="shared" si="1230"/>
        <v>0</v>
      </c>
      <c r="AF1138" s="320">
        <f t="shared" si="1231"/>
        <v>0</v>
      </c>
      <c r="AG1138" s="173">
        <f t="shared" si="1199"/>
        <v>0</v>
      </c>
      <c r="AH1138" s="309">
        <f t="shared" si="1210"/>
        <v>0</v>
      </c>
      <c r="AI1138" s="318">
        <f t="shared" si="1215"/>
        <v>0</v>
      </c>
      <c r="AJ1138" s="319">
        <f t="shared" si="1215"/>
        <v>0</v>
      </c>
      <c r="AK1138" s="319">
        <f t="shared" si="1215"/>
        <v>-8165809</v>
      </c>
      <c r="AL1138" s="320">
        <f t="shared" si="1211"/>
        <v>0</v>
      </c>
      <c r="AM1138" s="309">
        <f t="shared" si="1212"/>
        <v>0</v>
      </c>
      <c r="AN1138" s="319">
        <f t="shared" si="1233"/>
        <v>0</v>
      </c>
      <c r="AO1138" s="319">
        <f t="shared" si="1234"/>
        <v>0</v>
      </c>
      <c r="AP1138" s="319">
        <f t="shared" si="1226"/>
        <v>0</v>
      </c>
      <c r="AQ1138" s="173">
        <f t="shared" si="1194"/>
        <v>0</v>
      </c>
      <c r="AR1138" s="309">
        <f t="shared" si="1213"/>
        <v>0</v>
      </c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 s="7"/>
      <c r="BH1138" s="7"/>
      <c r="BI1138" s="7"/>
      <c r="BJ1138" s="7"/>
      <c r="BK1138" s="7"/>
      <c r="BL1138" s="7"/>
      <c r="BN1138" s="74"/>
    </row>
    <row r="1139" spans="1:66" s="16" customFormat="1" ht="12" customHeight="1" x14ac:dyDescent="0.25">
      <c r="A1139" s="122">
        <v>25500022</v>
      </c>
      <c r="B1139" s="87" t="str">
        <f t="shared" si="1190"/>
        <v>25500022</v>
      </c>
      <c r="C1139" s="74" t="s">
        <v>855</v>
      </c>
      <c r="D1139" s="89" t="s">
        <v>1040</v>
      </c>
      <c r="E1139" s="89"/>
      <c r="F1139" s="74"/>
      <c r="G1139" s="89"/>
      <c r="H1139" s="75">
        <v>8165809</v>
      </c>
      <c r="I1139" s="75">
        <v>8165809</v>
      </c>
      <c r="J1139" s="75">
        <v>8165809</v>
      </c>
      <c r="K1139" s="75">
        <v>8165809</v>
      </c>
      <c r="L1139" s="75">
        <v>8165809</v>
      </c>
      <c r="M1139" s="75">
        <v>8165809</v>
      </c>
      <c r="N1139" s="75">
        <v>8165809</v>
      </c>
      <c r="O1139" s="75">
        <v>8165809</v>
      </c>
      <c r="P1139" s="75">
        <v>8165809</v>
      </c>
      <c r="Q1139" s="75">
        <v>8165809</v>
      </c>
      <c r="R1139" s="75">
        <v>8165809</v>
      </c>
      <c r="S1139" s="75">
        <v>8165809</v>
      </c>
      <c r="T1139" s="75">
        <v>8165809</v>
      </c>
      <c r="U1139" s="75"/>
      <c r="V1139" s="75">
        <f t="shared" si="1200"/>
        <v>8165809</v>
      </c>
      <c r="W1139" s="81"/>
      <c r="X1139" s="77"/>
      <c r="Y1139" s="92">
        <f t="shared" si="1228"/>
        <v>0</v>
      </c>
      <c r="Z1139" s="319">
        <f t="shared" si="1228"/>
        <v>0</v>
      </c>
      <c r="AA1139" s="319">
        <f t="shared" si="1228"/>
        <v>8165809</v>
      </c>
      <c r="AB1139" s="320">
        <f t="shared" si="1208"/>
        <v>0</v>
      </c>
      <c r="AC1139" s="309">
        <f t="shared" si="1209"/>
        <v>0</v>
      </c>
      <c r="AD1139" s="319">
        <f t="shared" si="1195"/>
        <v>0</v>
      </c>
      <c r="AE1139" s="326">
        <f t="shared" si="1230"/>
        <v>0</v>
      </c>
      <c r="AF1139" s="320">
        <f t="shared" si="1231"/>
        <v>0</v>
      </c>
      <c r="AG1139" s="173">
        <f t="shared" si="1199"/>
        <v>0</v>
      </c>
      <c r="AH1139" s="309">
        <f t="shared" si="1210"/>
        <v>0</v>
      </c>
      <c r="AI1139" s="318">
        <f t="shared" si="1215"/>
        <v>0</v>
      </c>
      <c r="AJ1139" s="319">
        <f t="shared" si="1215"/>
        <v>0</v>
      </c>
      <c r="AK1139" s="319">
        <f t="shared" si="1215"/>
        <v>8165809</v>
      </c>
      <c r="AL1139" s="320">
        <f t="shared" si="1211"/>
        <v>0</v>
      </c>
      <c r="AM1139" s="309">
        <f t="shared" si="1212"/>
        <v>0</v>
      </c>
      <c r="AN1139" s="319">
        <f t="shared" si="1233"/>
        <v>0</v>
      </c>
      <c r="AO1139" s="319">
        <f t="shared" si="1234"/>
        <v>0</v>
      </c>
      <c r="AP1139" s="319">
        <f t="shared" si="1226"/>
        <v>0</v>
      </c>
      <c r="AQ1139" s="173">
        <f t="shared" si="1194"/>
        <v>0</v>
      </c>
      <c r="AR1139" s="309">
        <f t="shared" si="1213"/>
        <v>0</v>
      </c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 s="7"/>
      <c r="BH1139" s="7"/>
      <c r="BI1139" s="7"/>
      <c r="BJ1139" s="7"/>
      <c r="BK1139" s="7"/>
      <c r="BL1139" s="7"/>
      <c r="BN1139" s="74"/>
    </row>
    <row r="1140" spans="1:66" s="16" customFormat="1" ht="12" customHeight="1" x14ac:dyDescent="0.25">
      <c r="A1140" s="122">
        <v>25600081</v>
      </c>
      <c r="B1140" s="87" t="str">
        <f t="shared" si="1190"/>
        <v>25600081</v>
      </c>
      <c r="C1140" s="89" t="s">
        <v>546</v>
      </c>
      <c r="D1140" s="89" t="s">
        <v>1277</v>
      </c>
      <c r="E1140" s="89"/>
      <c r="F1140" s="89"/>
      <c r="G1140" s="89"/>
      <c r="H1140" s="75">
        <v>-857731.58</v>
      </c>
      <c r="I1140" s="75">
        <v>-912576.22</v>
      </c>
      <c r="J1140" s="75">
        <v>-912576.22</v>
      </c>
      <c r="K1140" s="75">
        <v>-912576.22</v>
      </c>
      <c r="L1140" s="75">
        <v>-682048.27</v>
      </c>
      <c r="M1140" s="75">
        <v>-682048.27</v>
      </c>
      <c r="N1140" s="75">
        <v>-1385064.14</v>
      </c>
      <c r="O1140" s="75">
        <v>-1385064.14</v>
      </c>
      <c r="P1140" s="75">
        <v>-1385064.14</v>
      </c>
      <c r="Q1140" s="75">
        <v>-1385064.14</v>
      </c>
      <c r="R1140" s="75">
        <v>-1385398.73</v>
      </c>
      <c r="S1140" s="75">
        <v>-1386295.72</v>
      </c>
      <c r="T1140" s="75">
        <v>-1912536.47</v>
      </c>
      <c r="U1140" s="75"/>
      <c r="V1140" s="75">
        <f t="shared" si="1200"/>
        <v>-1149909.18625</v>
      </c>
      <c r="W1140" s="81"/>
      <c r="X1140" s="81"/>
      <c r="Y1140" s="92">
        <f t="shared" si="1228"/>
        <v>0</v>
      </c>
      <c r="Z1140" s="319">
        <f t="shared" si="1228"/>
        <v>-1912536.47</v>
      </c>
      <c r="AA1140" s="319">
        <f t="shared" si="1228"/>
        <v>0</v>
      </c>
      <c r="AB1140" s="320">
        <f t="shared" si="1208"/>
        <v>0</v>
      </c>
      <c r="AC1140" s="309">
        <f t="shared" si="1209"/>
        <v>0</v>
      </c>
      <c r="AD1140" s="319">
        <f t="shared" si="1195"/>
        <v>0</v>
      </c>
      <c r="AE1140" s="326">
        <f t="shared" si="1230"/>
        <v>0</v>
      </c>
      <c r="AF1140" s="320">
        <f t="shared" si="1231"/>
        <v>0</v>
      </c>
      <c r="AG1140" s="173">
        <f t="shared" si="1199"/>
        <v>0</v>
      </c>
      <c r="AH1140" s="309">
        <f t="shared" si="1210"/>
        <v>0</v>
      </c>
      <c r="AI1140" s="318">
        <f t="shared" si="1215"/>
        <v>0</v>
      </c>
      <c r="AJ1140" s="319">
        <f t="shared" si="1215"/>
        <v>-1149909.18625</v>
      </c>
      <c r="AK1140" s="319">
        <f t="shared" si="1215"/>
        <v>0</v>
      </c>
      <c r="AL1140" s="320">
        <f t="shared" si="1211"/>
        <v>0</v>
      </c>
      <c r="AM1140" s="309">
        <f t="shared" si="1212"/>
        <v>0</v>
      </c>
      <c r="AN1140" s="319">
        <f t="shared" si="1233"/>
        <v>0</v>
      </c>
      <c r="AO1140" s="319">
        <f t="shared" si="1234"/>
        <v>0</v>
      </c>
      <c r="AP1140" s="319">
        <f t="shared" si="1226"/>
        <v>0</v>
      </c>
      <c r="AQ1140" s="173">
        <f t="shared" si="1194"/>
        <v>0</v>
      </c>
      <c r="AR1140" s="309">
        <f t="shared" si="1213"/>
        <v>0</v>
      </c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 s="7"/>
      <c r="BH1140" s="7"/>
      <c r="BI1140" s="7"/>
      <c r="BJ1140" s="7"/>
      <c r="BK1140" s="7"/>
      <c r="BL1140" s="7"/>
      <c r="BN1140" s="74"/>
    </row>
    <row r="1141" spans="1:66" s="16" customFormat="1" ht="12" customHeight="1" x14ac:dyDescent="0.25">
      <c r="A1141" s="189">
        <v>25600091</v>
      </c>
      <c r="B1141" s="184" t="str">
        <f t="shared" si="1190"/>
        <v>25600091</v>
      </c>
      <c r="C1141" s="179" t="s">
        <v>1364</v>
      </c>
      <c r="D1141" s="179" t="s">
        <v>1277</v>
      </c>
      <c r="E1141" s="179"/>
      <c r="F1141" s="185">
        <v>44105</v>
      </c>
      <c r="G1141" s="179"/>
      <c r="H1141" s="181"/>
      <c r="I1141" s="181"/>
      <c r="J1141" s="181"/>
      <c r="K1141" s="181"/>
      <c r="L1141" s="181">
        <v>-12197575.58</v>
      </c>
      <c r="M1141" s="181">
        <v>-11677458.58</v>
      </c>
      <c r="N1141" s="181">
        <v>-11160359.640000001</v>
      </c>
      <c r="O1141" s="181">
        <v>-10640242.640000001</v>
      </c>
      <c r="P1141" s="181">
        <v>-10120125.640000001</v>
      </c>
      <c r="Q1141" s="181">
        <v>-9600008.6400000006</v>
      </c>
      <c r="R1141" s="181">
        <v>-9079891.6400000006</v>
      </c>
      <c r="S1141" s="181">
        <v>-8559774.6400000006</v>
      </c>
      <c r="T1141" s="181">
        <v>-8039657.6399999997</v>
      </c>
      <c r="U1141" s="181"/>
      <c r="V1141" s="181">
        <f t="shared" ref="V1141" si="1300">(H1141+T1141+SUM(I1141:S1141)*2)/24</f>
        <v>-7254605.4849999994</v>
      </c>
      <c r="W1141" s="204"/>
      <c r="X1141" s="204"/>
      <c r="Y1141" s="409">
        <f t="shared" si="1228"/>
        <v>0</v>
      </c>
      <c r="Z1141" s="410">
        <f t="shared" si="1228"/>
        <v>-8039657.6399999997</v>
      </c>
      <c r="AA1141" s="410">
        <f t="shared" si="1228"/>
        <v>0</v>
      </c>
      <c r="AB1141" s="411">
        <f t="shared" ref="AB1141" si="1301">T1141-SUM(Y1141:AA1141)</f>
        <v>0</v>
      </c>
      <c r="AC1141" s="412">
        <f t="shared" ref="AC1141" si="1302">T1141-SUM(Y1141:AA1141)-AB1141</f>
        <v>0</v>
      </c>
      <c r="AD1141" s="410">
        <f t="shared" si="1195"/>
        <v>0</v>
      </c>
      <c r="AE1141" s="413">
        <f t="shared" si="1230"/>
        <v>0</v>
      </c>
      <c r="AF1141" s="411">
        <f t="shared" si="1231"/>
        <v>0</v>
      </c>
      <c r="AG1141" s="414">
        <f t="shared" ref="AG1141" si="1303">SUM(AD1141:AF1141)</f>
        <v>0</v>
      </c>
      <c r="AH1141" s="412">
        <f t="shared" ref="AH1141" si="1304">AG1141-AB1141</f>
        <v>0</v>
      </c>
      <c r="AI1141" s="415">
        <f t="shared" si="1215"/>
        <v>0</v>
      </c>
      <c r="AJ1141" s="410">
        <f t="shared" si="1215"/>
        <v>-7254605.4849999994</v>
      </c>
      <c r="AK1141" s="410">
        <f t="shared" si="1215"/>
        <v>0</v>
      </c>
      <c r="AL1141" s="411">
        <f t="shared" ref="AL1141" si="1305">V1141-SUM(AI1141:AK1141)</f>
        <v>0</v>
      </c>
      <c r="AM1141" s="412">
        <f t="shared" ref="AM1141" si="1306">V1141-SUM(AI1141:AK1141)-AL1141</f>
        <v>0</v>
      </c>
      <c r="AN1141" s="410">
        <f t="shared" si="1233"/>
        <v>0</v>
      </c>
      <c r="AO1141" s="410">
        <f t="shared" si="1234"/>
        <v>0</v>
      </c>
      <c r="AP1141" s="410">
        <f t="shared" si="1226"/>
        <v>0</v>
      </c>
      <c r="AQ1141" s="414">
        <f t="shared" ref="AQ1141" si="1307">SUM(AN1141:AP1141)</f>
        <v>0</v>
      </c>
      <c r="AR1141" s="412">
        <f t="shared" ref="AR1141" si="1308">AQ1141-AL1141</f>
        <v>0</v>
      </c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 s="7"/>
      <c r="BH1141" s="7"/>
      <c r="BI1141" s="7"/>
      <c r="BJ1141" s="7"/>
      <c r="BK1141" s="7"/>
      <c r="BL1141" s="7"/>
      <c r="BN1141" s="74"/>
    </row>
    <row r="1142" spans="1:66" s="16" customFormat="1" ht="12" customHeight="1" x14ac:dyDescent="0.25">
      <c r="A1142" s="122">
        <v>25600121</v>
      </c>
      <c r="B1142" s="87" t="str">
        <f t="shared" si="1190"/>
        <v>25600121</v>
      </c>
      <c r="C1142" s="89" t="s">
        <v>1000</v>
      </c>
      <c r="D1142" s="89" t="s">
        <v>1277</v>
      </c>
      <c r="E1142" s="89"/>
      <c r="F1142" s="139">
        <v>43070</v>
      </c>
      <c r="G1142" s="89"/>
      <c r="H1142" s="75">
        <v>-373417.69</v>
      </c>
      <c r="I1142" s="75">
        <v>-310468.61</v>
      </c>
      <c r="J1142" s="75">
        <v>-247519.53</v>
      </c>
      <c r="K1142" s="75">
        <v>-184570.45</v>
      </c>
      <c r="L1142" s="75">
        <v>-379788.49</v>
      </c>
      <c r="M1142" s="75">
        <v>-359395.49</v>
      </c>
      <c r="N1142" s="75">
        <v>-339002.49</v>
      </c>
      <c r="O1142" s="75">
        <v>-318609.49</v>
      </c>
      <c r="P1142" s="75">
        <v>-298216.49</v>
      </c>
      <c r="Q1142" s="75">
        <v>-277823.49</v>
      </c>
      <c r="R1142" s="75">
        <v>-257430.49</v>
      </c>
      <c r="S1142" s="75">
        <v>-237037.49</v>
      </c>
      <c r="T1142" s="75">
        <v>-216644.49</v>
      </c>
      <c r="U1142" s="75"/>
      <c r="V1142" s="75">
        <f t="shared" si="1200"/>
        <v>-292074.46666666673</v>
      </c>
      <c r="W1142" s="81"/>
      <c r="X1142" s="81"/>
      <c r="Y1142" s="92">
        <f t="shared" si="1228"/>
        <v>0</v>
      </c>
      <c r="Z1142" s="319">
        <f t="shared" si="1228"/>
        <v>-216644.49</v>
      </c>
      <c r="AA1142" s="319">
        <f t="shared" si="1228"/>
        <v>0</v>
      </c>
      <c r="AB1142" s="320">
        <f t="shared" si="1208"/>
        <v>0</v>
      </c>
      <c r="AC1142" s="309">
        <f t="shared" si="1209"/>
        <v>0</v>
      </c>
      <c r="AD1142" s="319">
        <f t="shared" ref="AD1142:AD1207" si="1309">IF($D1142=AD$5,$T1142,IF($D1142=AD$4, $T1142*$AK$1,0))</f>
        <v>0</v>
      </c>
      <c r="AE1142" s="326">
        <f t="shared" si="1230"/>
        <v>0</v>
      </c>
      <c r="AF1142" s="320">
        <f t="shared" si="1231"/>
        <v>0</v>
      </c>
      <c r="AG1142" s="173">
        <f t="shared" si="1199"/>
        <v>0</v>
      </c>
      <c r="AH1142" s="309">
        <f t="shared" si="1210"/>
        <v>0</v>
      </c>
      <c r="AI1142" s="318">
        <f t="shared" si="1215"/>
        <v>0</v>
      </c>
      <c r="AJ1142" s="319">
        <f t="shared" si="1215"/>
        <v>-292074.46666666673</v>
      </c>
      <c r="AK1142" s="319">
        <f t="shared" si="1215"/>
        <v>0</v>
      </c>
      <c r="AL1142" s="320">
        <f t="shared" si="1211"/>
        <v>0</v>
      </c>
      <c r="AM1142" s="309">
        <f t="shared" si="1212"/>
        <v>0</v>
      </c>
      <c r="AN1142" s="319">
        <f t="shared" si="1233"/>
        <v>0</v>
      </c>
      <c r="AO1142" s="319">
        <f t="shared" si="1234"/>
        <v>0</v>
      </c>
      <c r="AP1142" s="319">
        <f t="shared" si="1226"/>
        <v>0</v>
      </c>
      <c r="AQ1142" s="173">
        <f t="shared" si="1194"/>
        <v>0</v>
      </c>
      <c r="AR1142" s="309">
        <f t="shared" si="1213"/>
        <v>0</v>
      </c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 s="7"/>
      <c r="BH1142" s="7"/>
      <c r="BI1142" s="7"/>
      <c r="BJ1142" s="7"/>
      <c r="BK1142" s="7"/>
      <c r="BL1142" s="7"/>
      <c r="BN1142" s="74"/>
    </row>
    <row r="1143" spans="1:66" s="16" customFormat="1" ht="12" customHeight="1" x14ac:dyDescent="0.25">
      <c r="A1143" s="122">
        <v>25600122</v>
      </c>
      <c r="B1143" s="87" t="str">
        <f t="shared" si="1190"/>
        <v>25600122</v>
      </c>
      <c r="C1143" s="89" t="s">
        <v>1001</v>
      </c>
      <c r="D1143" s="89" t="s">
        <v>1277</v>
      </c>
      <c r="E1143" s="89"/>
      <c r="F1143" s="139">
        <v>43070</v>
      </c>
      <c r="G1143" s="89"/>
      <c r="H1143" s="75">
        <v>9923.07</v>
      </c>
      <c r="I1143" s="75">
        <v>7757.65</v>
      </c>
      <c r="J1143" s="75">
        <v>5592.23</v>
      </c>
      <c r="K1143" s="75">
        <v>3426.81</v>
      </c>
      <c r="L1143" s="75">
        <v>3030.81</v>
      </c>
      <c r="M1143" s="75">
        <v>2634.81</v>
      </c>
      <c r="N1143" s="75">
        <v>2238.81</v>
      </c>
      <c r="O1143" s="75">
        <v>1842.81</v>
      </c>
      <c r="P1143" s="75">
        <v>1446.81</v>
      </c>
      <c r="Q1143" s="75">
        <v>1050.81</v>
      </c>
      <c r="R1143" s="75">
        <v>654.80999999999995</v>
      </c>
      <c r="S1143" s="75">
        <v>0</v>
      </c>
      <c r="T1143" s="75">
        <v>0</v>
      </c>
      <c r="U1143" s="75"/>
      <c r="V1143" s="75">
        <f t="shared" si="1200"/>
        <v>2886.4912500000005</v>
      </c>
      <c r="W1143" s="81"/>
      <c r="X1143" s="81"/>
      <c r="Y1143" s="92">
        <f t="shared" si="1228"/>
        <v>0</v>
      </c>
      <c r="Z1143" s="319">
        <f t="shared" si="1228"/>
        <v>0</v>
      </c>
      <c r="AA1143" s="319">
        <f t="shared" si="1228"/>
        <v>0</v>
      </c>
      <c r="AB1143" s="320">
        <f t="shared" si="1208"/>
        <v>0</v>
      </c>
      <c r="AC1143" s="309">
        <f t="shared" si="1209"/>
        <v>0</v>
      </c>
      <c r="AD1143" s="319">
        <f t="shared" si="1309"/>
        <v>0</v>
      </c>
      <c r="AE1143" s="326">
        <f t="shared" si="1230"/>
        <v>0</v>
      </c>
      <c r="AF1143" s="320">
        <f t="shared" si="1231"/>
        <v>0</v>
      </c>
      <c r="AG1143" s="173">
        <f t="shared" si="1199"/>
        <v>0</v>
      </c>
      <c r="AH1143" s="309">
        <f t="shared" si="1210"/>
        <v>0</v>
      </c>
      <c r="AI1143" s="318">
        <f t="shared" si="1215"/>
        <v>0</v>
      </c>
      <c r="AJ1143" s="319">
        <f t="shared" si="1215"/>
        <v>2886.4912500000005</v>
      </c>
      <c r="AK1143" s="319">
        <f t="shared" si="1215"/>
        <v>0</v>
      </c>
      <c r="AL1143" s="320">
        <f t="shared" si="1211"/>
        <v>0</v>
      </c>
      <c r="AM1143" s="309">
        <f t="shared" si="1212"/>
        <v>0</v>
      </c>
      <c r="AN1143" s="319">
        <f t="shared" si="1233"/>
        <v>0</v>
      </c>
      <c r="AO1143" s="319">
        <f t="shared" si="1234"/>
        <v>0</v>
      </c>
      <c r="AP1143" s="319">
        <f t="shared" si="1226"/>
        <v>0</v>
      </c>
      <c r="AQ1143" s="173">
        <f t="shared" si="1194"/>
        <v>0</v>
      </c>
      <c r="AR1143" s="309">
        <f t="shared" si="1213"/>
        <v>0</v>
      </c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 s="7"/>
      <c r="BH1143" s="7"/>
      <c r="BI1143" s="7"/>
      <c r="BJ1143" s="7"/>
      <c r="BK1143" s="7"/>
      <c r="BL1143" s="7"/>
      <c r="BN1143" s="74"/>
    </row>
    <row r="1144" spans="1:66" s="16" customFormat="1" ht="12" customHeight="1" x14ac:dyDescent="0.25">
      <c r="A1144" s="122">
        <v>28200002</v>
      </c>
      <c r="B1144" s="87" t="str">
        <f t="shared" si="1190"/>
        <v>28200002</v>
      </c>
      <c r="C1144" s="74" t="s">
        <v>460</v>
      </c>
      <c r="D1144" s="89" t="s">
        <v>866</v>
      </c>
      <c r="E1144" s="89"/>
      <c r="F1144" s="74"/>
      <c r="G1144" s="89"/>
      <c r="H1144" s="75">
        <v>-575548402.55999994</v>
      </c>
      <c r="I1144" s="75">
        <v>-575459324.59000003</v>
      </c>
      <c r="J1144" s="75">
        <v>-575370246.61000001</v>
      </c>
      <c r="K1144" s="75">
        <v>-581671443.13</v>
      </c>
      <c r="L1144" s="75">
        <v>-582113501.13</v>
      </c>
      <c r="M1144" s="75">
        <v>-582555559.13</v>
      </c>
      <c r="N1144" s="75">
        <v>-577261502.13</v>
      </c>
      <c r="O1144" s="75">
        <v>-577209209.38</v>
      </c>
      <c r="P1144" s="75">
        <v>-577156916.63</v>
      </c>
      <c r="Q1144" s="75">
        <v>-578911899.82000005</v>
      </c>
      <c r="R1144" s="75">
        <v>-579462032.38999999</v>
      </c>
      <c r="S1144" s="75">
        <v>-577528815.95000005</v>
      </c>
      <c r="T1144" s="75">
        <v>-575708404.05999994</v>
      </c>
      <c r="U1144" s="75"/>
      <c r="V1144" s="75">
        <f t="shared" si="1200"/>
        <v>-578360737.85000002</v>
      </c>
      <c r="W1144" s="81"/>
      <c r="X1144" s="81">
        <v>10</v>
      </c>
      <c r="Y1144" s="92">
        <f t="shared" si="1228"/>
        <v>0</v>
      </c>
      <c r="Z1144" s="319">
        <f t="shared" si="1228"/>
        <v>0</v>
      </c>
      <c r="AA1144" s="319">
        <f t="shared" si="1228"/>
        <v>0</v>
      </c>
      <c r="AB1144" s="320">
        <f t="shared" si="1208"/>
        <v>-575708404.05999994</v>
      </c>
      <c r="AC1144" s="309">
        <f t="shared" si="1209"/>
        <v>0</v>
      </c>
      <c r="AD1144" s="319">
        <f t="shared" si="1309"/>
        <v>0</v>
      </c>
      <c r="AE1144" s="326">
        <f t="shared" si="1230"/>
        <v>-575708404.05999994</v>
      </c>
      <c r="AF1144" s="320">
        <f t="shared" si="1231"/>
        <v>0</v>
      </c>
      <c r="AG1144" s="173">
        <f t="shared" si="1199"/>
        <v>-575708404.05999994</v>
      </c>
      <c r="AH1144" s="309">
        <f t="shared" si="1210"/>
        <v>0</v>
      </c>
      <c r="AI1144" s="318">
        <f t="shared" ref="AI1144:AK1166" si="1310">IF($D1144=AI$5,$V1144,0)</f>
        <v>0</v>
      </c>
      <c r="AJ1144" s="319">
        <f t="shared" si="1310"/>
        <v>0</v>
      </c>
      <c r="AK1144" s="319">
        <f t="shared" si="1310"/>
        <v>0</v>
      </c>
      <c r="AL1144" s="320">
        <f t="shared" si="1211"/>
        <v>-578360737.85000002</v>
      </c>
      <c r="AM1144" s="309">
        <f t="shared" si="1212"/>
        <v>0</v>
      </c>
      <c r="AN1144" s="319">
        <f t="shared" si="1233"/>
        <v>0</v>
      </c>
      <c r="AO1144" s="319">
        <f t="shared" si="1234"/>
        <v>-578360737.85000002</v>
      </c>
      <c r="AP1144" s="319">
        <f t="shared" si="1226"/>
        <v>0</v>
      </c>
      <c r="AQ1144" s="173">
        <f t="shared" si="1194"/>
        <v>-578360737.85000002</v>
      </c>
      <c r="AR1144" s="309">
        <f t="shared" si="1213"/>
        <v>0</v>
      </c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 s="7"/>
      <c r="BH1144" s="7"/>
      <c r="BI1144" s="7"/>
      <c r="BJ1144" s="7"/>
      <c r="BK1144" s="7"/>
      <c r="BL1144" s="7"/>
      <c r="BN1144" s="74"/>
    </row>
    <row r="1145" spans="1:66" s="16" customFormat="1" ht="12" customHeight="1" x14ac:dyDescent="0.25">
      <c r="A1145" s="122">
        <v>28200013</v>
      </c>
      <c r="B1145" s="87" t="str">
        <f t="shared" si="1190"/>
        <v>28200013</v>
      </c>
      <c r="C1145" s="110" t="s">
        <v>105</v>
      </c>
      <c r="D1145" s="89" t="s">
        <v>1279</v>
      </c>
      <c r="E1145" s="89"/>
      <c r="F1145" s="135"/>
      <c r="G1145" s="89"/>
      <c r="H1145" s="75">
        <v>-71463614.519999996</v>
      </c>
      <c r="I1145" s="75">
        <v>-71894095.519999996</v>
      </c>
      <c r="J1145" s="75">
        <v>-72324576.519999996</v>
      </c>
      <c r="K1145" s="75">
        <v>-70350000.519999996</v>
      </c>
      <c r="L1145" s="75">
        <v>-70481656.519999996</v>
      </c>
      <c r="M1145" s="75">
        <v>-70613312.519999996</v>
      </c>
      <c r="N1145" s="75">
        <v>-68503060.519999996</v>
      </c>
      <c r="O1145" s="75">
        <v>-68423724.930000007</v>
      </c>
      <c r="P1145" s="75">
        <v>-68344389.359999999</v>
      </c>
      <c r="Q1145" s="75">
        <v>-67462813.469999999</v>
      </c>
      <c r="R1145" s="75">
        <v>-67116064.459999993</v>
      </c>
      <c r="S1145" s="75">
        <v>-66769315.450000003</v>
      </c>
      <c r="T1145" s="75">
        <v>-66564471.460000001</v>
      </c>
      <c r="U1145" s="75"/>
      <c r="V1145" s="75">
        <f t="shared" si="1200"/>
        <v>-69274754.398333341</v>
      </c>
      <c r="W1145" s="81" t="s">
        <v>203</v>
      </c>
      <c r="X1145" s="81" t="s">
        <v>1080</v>
      </c>
      <c r="Y1145" s="92">
        <f t="shared" si="1228"/>
        <v>0</v>
      </c>
      <c r="Z1145" s="319">
        <f t="shared" si="1228"/>
        <v>0</v>
      </c>
      <c r="AA1145" s="319">
        <f t="shared" si="1228"/>
        <v>0</v>
      </c>
      <c r="AB1145" s="320">
        <f t="shared" si="1208"/>
        <v>-66564471.460000001</v>
      </c>
      <c r="AC1145" s="309">
        <f t="shared" si="1209"/>
        <v>0</v>
      </c>
      <c r="AD1145" s="319">
        <f t="shared" si="1309"/>
        <v>-43892612.480723999</v>
      </c>
      <c r="AE1145" s="326">
        <f t="shared" si="1230"/>
        <v>-22671858.979276001</v>
      </c>
      <c r="AF1145" s="320">
        <f t="shared" si="1231"/>
        <v>0</v>
      </c>
      <c r="AG1145" s="173">
        <f t="shared" si="1199"/>
        <v>-66564471.460000001</v>
      </c>
      <c r="AH1145" s="309">
        <f t="shared" si="1210"/>
        <v>0</v>
      </c>
      <c r="AI1145" s="318">
        <f t="shared" si="1310"/>
        <v>0</v>
      </c>
      <c r="AJ1145" s="319">
        <f t="shared" si="1310"/>
        <v>0</v>
      </c>
      <c r="AK1145" s="319">
        <f t="shared" si="1310"/>
        <v>0</v>
      </c>
      <c r="AL1145" s="320">
        <f t="shared" si="1211"/>
        <v>-69274754.398333341</v>
      </c>
      <c r="AM1145" s="309">
        <f t="shared" si="1212"/>
        <v>0</v>
      </c>
      <c r="AN1145" s="319">
        <f t="shared" si="1233"/>
        <v>-45679773.050261006</v>
      </c>
      <c r="AO1145" s="319">
        <f t="shared" si="1234"/>
        <v>-23594981.348072335</v>
      </c>
      <c r="AP1145" s="319">
        <f t="shared" si="1226"/>
        <v>0</v>
      </c>
      <c r="AQ1145" s="173">
        <f t="shared" si="1194"/>
        <v>-69274754.398333341</v>
      </c>
      <c r="AR1145" s="309">
        <f t="shared" si="1213"/>
        <v>0</v>
      </c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 s="7"/>
      <c r="BH1145" s="7"/>
      <c r="BI1145" s="7"/>
      <c r="BJ1145" s="7"/>
      <c r="BK1145" s="7"/>
      <c r="BL1145" s="7"/>
      <c r="BN1145" s="74"/>
    </row>
    <row r="1146" spans="1:66" s="16" customFormat="1" ht="12" customHeight="1" x14ac:dyDescent="0.25">
      <c r="A1146" s="189">
        <v>28200033</v>
      </c>
      <c r="B1146" s="184" t="str">
        <f t="shared" si="1190"/>
        <v>28200033</v>
      </c>
      <c r="C1146" s="406" t="s">
        <v>1265</v>
      </c>
      <c r="D1146" s="179" t="s">
        <v>158</v>
      </c>
      <c r="E1146" s="179"/>
      <c r="F1146" s="235">
        <v>44012</v>
      </c>
      <c r="G1146" s="179"/>
      <c r="H1146" s="181">
        <v>633715</v>
      </c>
      <c r="I1146" s="181">
        <v>1796643</v>
      </c>
      <c r="J1146" s="181">
        <v>1796643</v>
      </c>
      <c r="K1146" s="181">
        <v>633715</v>
      </c>
      <c r="L1146" s="181">
        <v>633715</v>
      </c>
      <c r="M1146" s="181">
        <v>633715</v>
      </c>
      <c r="N1146" s="181">
        <v>650695</v>
      </c>
      <c r="O1146" s="181">
        <v>646701.75</v>
      </c>
      <c r="P1146" s="181">
        <v>642708.5</v>
      </c>
      <c r="Q1146" s="181">
        <v>638715.21</v>
      </c>
      <c r="R1146" s="181">
        <v>634721.94999999995</v>
      </c>
      <c r="S1146" s="181">
        <v>630728.68999999994</v>
      </c>
      <c r="T1146" s="181">
        <v>626735.43000000005</v>
      </c>
      <c r="U1146" s="181"/>
      <c r="V1146" s="181">
        <f t="shared" si="1200"/>
        <v>830743.94291666662</v>
      </c>
      <c r="W1146" s="204"/>
      <c r="X1146" s="204"/>
      <c r="Y1146" s="409">
        <f t="shared" si="1228"/>
        <v>0</v>
      </c>
      <c r="Z1146" s="410">
        <f t="shared" si="1228"/>
        <v>0</v>
      </c>
      <c r="AA1146" s="410">
        <f t="shared" si="1228"/>
        <v>0</v>
      </c>
      <c r="AB1146" s="411">
        <f t="shared" si="1208"/>
        <v>626735.43000000005</v>
      </c>
      <c r="AC1146" s="412">
        <f t="shared" si="1209"/>
        <v>0</v>
      </c>
      <c r="AD1146" s="410">
        <f t="shared" si="1309"/>
        <v>0</v>
      </c>
      <c r="AE1146" s="413">
        <f t="shared" si="1230"/>
        <v>0</v>
      </c>
      <c r="AF1146" s="411">
        <f t="shared" si="1231"/>
        <v>626735.43000000005</v>
      </c>
      <c r="AG1146" s="414">
        <f t="shared" si="1199"/>
        <v>626735.43000000005</v>
      </c>
      <c r="AH1146" s="412">
        <f t="shared" si="1210"/>
        <v>0</v>
      </c>
      <c r="AI1146" s="415">
        <f t="shared" si="1310"/>
        <v>0</v>
      </c>
      <c r="AJ1146" s="410">
        <f t="shared" si="1310"/>
        <v>0</v>
      </c>
      <c r="AK1146" s="410">
        <f t="shared" si="1310"/>
        <v>0</v>
      </c>
      <c r="AL1146" s="411">
        <f t="shared" si="1211"/>
        <v>830743.94291666662</v>
      </c>
      <c r="AM1146" s="412">
        <f t="shared" si="1212"/>
        <v>0</v>
      </c>
      <c r="AN1146" s="410">
        <f t="shared" si="1233"/>
        <v>0</v>
      </c>
      <c r="AO1146" s="410">
        <f t="shared" si="1234"/>
        <v>0</v>
      </c>
      <c r="AP1146" s="410">
        <f t="shared" si="1226"/>
        <v>830743.94291666662</v>
      </c>
      <c r="AQ1146" s="414">
        <f t="shared" ref="AQ1146" si="1311">SUM(AN1146:AP1146)</f>
        <v>830743.94291666662</v>
      </c>
      <c r="AR1146" s="412">
        <f t="shared" si="1213"/>
        <v>0</v>
      </c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 s="7"/>
      <c r="BH1146" s="7"/>
      <c r="BI1146" s="7"/>
      <c r="BJ1146" s="7"/>
      <c r="BK1146" s="7"/>
      <c r="BL1146" s="7"/>
      <c r="BN1146" s="74"/>
    </row>
    <row r="1147" spans="1:66" s="16" customFormat="1" ht="12" customHeight="1" x14ac:dyDescent="0.25">
      <c r="A1147" s="122">
        <v>28200121</v>
      </c>
      <c r="B1147" s="87" t="str">
        <f t="shared" si="1190"/>
        <v>28200121</v>
      </c>
      <c r="C1147" s="74" t="s">
        <v>98</v>
      </c>
      <c r="D1147" s="89" t="s">
        <v>865</v>
      </c>
      <c r="E1147" s="89"/>
      <c r="F1147" s="74"/>
      <c r="G1147" s="89"/>
      <c r="H1147" s="75">
        <v>-1291148851.1700001</v>
      </c>
      <c r="I1147" s="75">
        <v>-1288284899.3199999</v>
      </c>
      <c r="J1147" s="75">
        <v>-1287208223.47</v>
      </c>
      <c r="K1147" s="75">
        <v>-1274819021.3800001</v>
      </c>
      <c r="L1147" s="75">
        <v>-1272587116.3800001</v>
      </c>
      <c r="M1147" s="75">
        <v>-1270355211.3800001</v>
      </c>
      <c r="N1147" s="75">
        <v>-1278819324.3800001</v>
      </c>
      <c r="O1147" s="75">
        <v>-1276798130.6300001</v>
      </c>
      <c r="P1147" s="75">
        <v>-1274776936.8800001</v>
      </c>
      <c r="Q1147" s="75">
        <v>-1270905188.46</v>
      </c>
      <c r="R1147" s="75">
        <v>-1268267143.1500001</v>
      </c>
      <c r="S1147" s="75">
        <v>-1268112446.8399999</v>
      </c>
      <c r="T1147" s="75">
        <v>-1269200432.9400001</v>
      </c>
      <c r="U1147" s="75"/>
      <c r="V1147" s="75">
        <f t="shared" si="1200"/>
        <v>-1275925690.3604167</v>
      </c>
      <c r="W1147" s="81">
        <v>33</v>
      </c>
      <c r="X1147" s="81"/>
      <c r="Y1147" s="92">
        <f t="shared" si="1228"/>
        <v>0</v>
      </c>
      <c r="Z1147" s="319">
        <f t="shared" si="1228"/>
        <v>0</v>
      </c>
      <c r="AA1147" s="319">
        <f t="shared" si="1228"/>
        <v>0</v>
      </c>
      <c r="AB1147" s="320">
        <f t="shared" si="1208"/>
        <v>-1269200432.9400001</v>
      </c>
      <c r="AC1147" s="309">
        <f t="shared" si="1209"/>
        <v>0</v>
      </c>
      <c r="AD1147" s="319">
        <f t="shared" si="1309"/>
        <v>-1269200432.9400001</v>
      </c>
      <c r="AE1147" s="326">
        <f t="shared" si="1230"/>
        <v>0</v>
      </c>
      <c r="AF1147" s="320">
        <f t="shared" si="1231"/>
        <v>0</v>
      </c>
      <c r="AG1147" s="173">
        <f t="shared" si="1199"/>
        <v>-1269200432.9400001</v>
      </c>
      <c r="AH1147" s="309">
        <f t="shared" si="1210"/>
        <v>0</v>
      </c>
      <c r="AI1147" s="318">
        <f t="shared" si="1310"/>
        <v>0</v>
      </c>
      <c r="AJ1147" s="319">
        <f t="shared" si="1310"/>
        <v>0</v>
      </c>
      <c r="AK1147" s="319">
        <f t="shared" si="1310"/>
        <v>0</v>
      </c>
      <c r="AL1147" s="320">
        <f t="shared" si="1211"/>
        <v>-1275925690.3604167</v>
      </c>
      <c r="AM1147" s="309">
        <f t="shared" si="1212"/>
        <v>0</v>
      </c>
      <c r="AN1147" s="319">
        <f t="shared" si="1233"/>
        <v>-1275925690.3604167</v>
      </c>
      <c r="AO1147" s="319">
        <f t="shared" si="1234"/>
        <v>0</v>
      </c>
      <c r="AP1147" s="319">
        <f t="shared" si="1226"/>
        <v>0</v>
      </c>
      <c r="AQ1147" s="173">
        <f t="shared" si="1194"/>
        <v>-1275925690.3604167</v>
      </c>
      <c r="AR1147" s="309">
        <f t="shared" si="1213"/>
        <v>0</v>
      </c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 s="7"/>
      <c r="BH1147" s="7"/>
      <c r="BI1147" s="7"/>
      <c r="BJ1147" s="7"/>
      <c r="BK1147" s="7"/>
      <c r="BL1147" s="7"/>
      <c r="BN1147" s="74"/>
    </row>
    <row r="1148" spans="1:66" s="16" customFormat="1" ht="12" customHeight="1" x14ac:dyDescent="0.25">
      <c r="A1148" s="189">
        <v>28200181</v>
      </c>
      <c r="B1148" s="184" t="str">
        <f t="shared" si="1190"/>
        <v>28200181</v>
      </c>
      <c r="C1148" s="178" t="s">
        <v>1365</v>
      </c>
      <c r="D1148" s="179" t="s">
        <v>865</v>
      </c>
      <c r="E1148" s="179"/>
      <c r="F1148" s="185">
        <v>44105</v>
      </c>
      <c r="G1148" s="179"/>
      <c r="H1148" s="181"/>
      <c r="I1148" s="181"/>
      <c r="J1148" s="181"/>
      <c r="K1148" s="181"/>
      <c r="L1148" s="181">
        <v>510877184</v>
      </c>
      <c r="M1148" s="181">
        <v>508951962</v>
      </c>
      <c r="N1148" s="181">
        <v>508546777</v>
      </c>
      <c r="O1148" s="181">
        <v>506748225</v>
      </c>
      <c r="P1148" s="181">
        <v>504949673</v>
      </c>
      <c r="Q1148" s="181">
        <v>503161171</v>
      </c>
      <c r="R1148" s="181">
        <v>501365969</v>
      </c>
      <c r="S1148" s="181">
        <v>499570767</v>
      </c>
      <c r="T1148" s="181">
        <v>497775565</v>
      </c>
      <c r="U1148" s="181"/>
      <c r="V1148" s="181">
        <f t="shared" ref="V1148" si="1312">(H1148+T1148+SUM(I1148:S1148)*2)/24</f>
        <v>357754959.20833331</v>
      </c>
      <c r="W1148" s="204" t="s">
        <v>1375</v>
      </c>
      <c r="X1148" s="226"/>
      <c r="Y1148" s="409">
        <f t="shared" si="1228"/>
        <v>0</v>
      </c>
      <c r="Z1148" s="410">
        <f t="shared" si="1228"/>
        <v>0</v>
      </c>
      <c r="AA1148" s="410">
        <f t="shared" si="1228"/>
        <v>0</v>
      </c>
      <c r="AB1148" s="411">
        <f t="shared" ref="AB1148" si="1313">T1148-SUM(Y1148:AA1148)</f>
        <v>497775565</v>
      </c>
      <c r="AC1148" s="412">
        <f t="shared" ref="AC1148" si="1314">T1148-SUM(Y1148:AA1148)-AB1148</f>
        <v>0</v>
      </c>
      <c r="AD1148" s="410">
        <f t="shared" si="1309"/>
        <v>497775565</v>
      </c>
      <c r="AE1148" s="413">
        <f t="shared" si="1230"/>
        <v>0</v>
      </c>
      <c r="AF1148" s="411">
        <f t="shared" si="1231"/>
        <v>0</v>
      </c>
      <c r="AG1148" s="414">
        <f t="shared" ref="AG1148" si="1315">SUM(AD1148:AF1148)</f>
        <v>497775565</v>
      </c>
      <c r="AH1148" s="412">
        <f t="shared" ref="AH1148" si="1316">AG1148-AB1148</f>
        <v>0</v>
      </c>
      <c r="AI1148" s="415">
        <f t="shared" si="1310"/>
        <v>0</v>
      </c>
      <c r="AJ1148" s="410">
        <f t="shared" si="1310"/>
        <v>0</v>
      </c>
      <c r="AK1148" s="410">
        <f t="shared" si="1310"/>
        <v>0</v>
      </c>
      <c r="AL1148" s="411">
        <f t="shared" ref="AL1148" si="1317">V1148-SUM(AI1148:AK1148)</f>
        <v>357754959.20833331</v>
      </c>
      <c r="AM1148" s="412">
        <f t="shared" ref="AM1148" si="1318">V1148-SUM(AI1148:AK1148)-AL1148</f>
        <v>0</v>
      </c>
      <c r="AN1148" s="410">
        <f t="shared" si="1233"/>
        <v>357754959.20833331</v>
      </c>
      <c r="AO1148" s="410">
        <f t="shared" si="1234"/>
        <v>0</v>
      </c>
      <c r="AP1148" s="410">
        <f t="shared" si="1226"/>
        <v>0</v>
      </c>
      <c r="AQ1148" s="414">
        <f t="shared" ref="AQ1148" si="1319">SUM(AN1148:AP1148)</f>
        <v>357754959.20833331</v>
      </c>
      <c r="AR1148" s="412">
        <f t="shared" ref="AR1148" si="1320">AQ1148-AL1148</f>
        <v>0</v>
      </c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 s="7"/>
      <c r="BH1148" s="7"/>
      <c r="BI1148" s="7"/>
      <c r="BJ1148" s="7"/>
      <c r="BK1148" s="7"/>
      <c r="BL1148" s="7"/>
      <c r="BN1148" s="74"/>
    </row>
    <row r="1149" spans="1:66" s="16" customFormat="1" ht="12" customHeight="1" x14ac:dyDescent="0.25">
      <c r="A1149" s="189">
        <v>28200182</v>
      </c>
      <c r="B1149" s="184" t="str">
        <f t="shared" si="1190"/>
        <v>28200182</v>
      </c>
      <c r="C1149" s="178" t="s">
        <v>1365</v>
      </c>
      <c r="D1149" s="179" t="s">
        <v>866</v>
      </c>
      <c r="E1149" s="179"/>
      <c r="F1149" s="185">
        <v>44105</v>
      </c>
      <c r="G1149" s="179"/>
      <c r="H1149" s="181"/>
      <c r="I1149" s="181"/>
      <c r="J1149" s="181"/>
      <c r="K1149" s="181"/>
      <c r="L1149" s="181">
        <v>223278429</v>
      </c>
      <c r="M1149" s="181">
        <v>222828196</v>
      </c>
      <c r="N1149" s="181">
        <v>221806925</v>
      </c>
      <c r="O1149" s="181">
        <v>221309106</v>
      </c>
      <c r="P1149" s="181">
        <v>220811287</v>
      </c>
      <c r="Q1149" s="181">
        <v>220400758</v>
      </c>
      <c r="R1149" s="181">
        <v>219932036</v>
      </c>
      <c r="S1149" s="181">
        <v>219463314</v>
      </c>
      <c r="T1149" s="181">
        <v>218994592</v>
      </c>
      <c r="U1149" s="181"/>
      <c r="V1149" s="181">
        <f t="shared" ref="V1149" si="1321">(H1149+T1149+SUM(I1149:S1149)*2)/24</f>
        <v>156610612.25</v>
      </c>
      <c r="W1149" s="204"/>
      <c r="X1149" s="226" t="s">
        <v>534</v>
      </c>
      <c r="Y1149" s="409">
        <f t="shared" si="1228"/>
        <v>0</v>
      </c>
      <c r="Z1149" s="410">
        <f t="shared" si="1228"/>
        <v>0</v>
      </c>
      <c r="AA1149" s="410">
        <f t="shared" si="1228"/>
        <v>0</v>
      </c>
      <c r="AB1149" s="411">
        <f t="shared" ref="AB1149" si="1322">T1149-SUM(Y1149:AA1149)</f>
        <v>218994592</v>
      </c>
      <c r="AC1149" s="412">
        <f t="shared" ref="AC1149" si="1323">T1149-SUM(Y1149:AA1149)-AB1149</f>
        <v>0</v>
      </c>
      <c r="AD1149" s="410">
        <f t="shared" si="1309"/>
        <v>0</v>
      </c>
      <c r="AE1149" s="413">
        <f t="shared" si="1230"/>
        <v>218994592</v>
      </c>
      <c r="AF1149" s="411">
        <f t="shared" si="1231"/>
        <v>0</v>
      </c>
      <c r="AG1149" s="414">
        <f t="shared" ref="AG1149" si="1324">SUM(AD1149:AF1149)</f>
        <v>218994592</v>
      </c>
      <c r="AH1149" s="412">
        <f t="shared" ref="AH1149" si="1325">AG1149-AB1149</f>
        <v>0</v>
      </c>
      <c r="AI1149" s="415">
        <f t="shared" si="1310"/>
        <v>0</v>
      </c>
      <c r="AJ1149" s="410">
        <f t="shared" si="1310"/>
        <v>0</v>
      </c>
      <c r="AK1149" s="410">
        <f t="shared" si="1310"/>
        <v>0</v>
      </c>
      <c r="AL1149" s="411">
        <f t="shared" ref="AL1149" si="1326">V1149-SUM(AI1149:AK1149)</f>
        <v>156610612.25</v>
      </c>
      <c r="AM1149" s="412">
        <f t="shared" ref="AM1149" si="1327">V1149-SUM(AI1149:AK1149)-AL1149</f>
        <v>0</v>
      </c>
      <c r="AN1149" s="410">
        <f t="shared" si="1233"/>
        <v>0</v>
      </c>
      <c r="AO1149" s="410">
        <f t="shared" si="1234"/>
        <v>156610612.25</v>
      </c>
      <c r="AP1149" s="410">
        <f t="shared" si="1226"/>
        <v>0</v>
      </c>
      <c r="AQ1149" s="414">
        <f t="shared" ref="AQ1149" si="1328">SUM(AN1149:AP1149)</f>
        <v>156610612.25</v>
      </c>
      <c r="AR1149" s="412">
        <f t="shared" ref="AR1149" si="1329">AQ1149-AL1149</f>
        <v>0</v>
      </c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 s="7"/>
      <c r="BH1149" s="7"/>
      <c r="BI1149" s="7"/>
      <c r="BJ1149" s="7"/>
      <c r="BK1149" s="7"/>
      <c r="BL1149" s="7"/>
      <c r="BN1149" s="74"/>
    </row>
    <row r="1150" spans="1:66" s="16" customFormat="1" ht="12" customHeight="1" x14ac:dyDescent="0.25">
      <c r="A1150" s="455">
        <v>28200191</v>
      </c>
      <c r="B1150" s="295" t="str">
        <f t="shared" si="1190"/>
        <v>28200191</v>
      </c>
      <c r="C1150" s="363" t="s">
        <v>1366</v>
      </c>
      <c r="D1150" s="297" t="s">
        <v>865</v>
      </c>
      <c r="E1150" s="297"/>
      <c r="F1150" s="296">
        <v>44105</v>
      </c>
      <c r="G1150" s="297"/>
      <c r="H1150" s="298"/>
      <c r="I1150" s="298"/>
      <c r="J1150" s="298"/>
      <c r="K1150" s="298"/>
      <c r="L1150" s="298">
        <v>29694418</v>
      </c>
      <c r="M1150" s="298">
        <v>27852234</v>
      </c>
      <c r="N1150" s="298">
        <v>24101778</v>
      </c>
      <c r="O1150" s="298">
        <v>21835978</v>
      </c>
      <c r="P1150" s="298">
        <v>19524211</v>
      </c>
      <c r="Q1150" s="298">
        <v>17378634</v>
      </c>
      <c r="R1150" s="298">
        <v>16007481</v>
      </c>
      <c r="S1150" s="298">
        <v>14799639</v>
      </c>
      <c r="T1150" s="298">
        <v>13407525</v>
      </c>
      <c r="U1150" s="298"/>
      <c r="V1150" s="298">
        <f t="shared" ref="V1150:V1151" si="1330">(H1150+T1150+SUM(I1150:S1150)*2)/24</f>
        <v>14824844.625</v>
      </c>
      <c r="W1150" s="299" t="s">
        <v>1435</v>
      </c>
      <c r="X1150" s="456"/>
      <c r="Y1150" s="409">
        <f t="shared" si="1228"/>
        <v>0</v>
      </c>
      <c r="Z1150" s="410">
        <f t="shared" si="1228"/>
        <v>0</v>
      </c>
      <c r="AA1150" s="410">
        <f t="shared" si="1228"/>
        <v>0</v>
      </c>
      <c r="AB1150" s="411">
        <f t="shared" ref="AB1150:AB1151" si="1331">T1150-SUM(Y1150:AA1150)</f>
        <v>13407525</v>
      </c>
      <c r="AC1150" s="412">
        <f t="shared" ref="AC1150:AC1151" si="1332">T1150-SUM(Y1150:AA1150)-AB1150</f>
        <v>0</v>
      </c>
      <c r="AD1150" s="410">
        <f t="shared" si="1309"/>
        <v>13407525</v>
      </c>
      <c r="AE1150" s="413">
        <f t="shared" si="1230"/>
        <v>0</v>
      </c>
      <c r="AF1150" s="411">
        <f t="shared" si="1231"/>
        <v>0</v>
      </c>
      <c r="AG1150" s="414">
        <f t="shared" ref="AG1150:AG1151" si="1333">SUM(AD1150:AF1150)</f>
        <v>13407525</v>
      </c>
      <c r="AH1150" s="412">
        <f t="shared" ref="AH1150:AH1151" si="1334">AG1150-AB1150</f>
        <v>0</v>
      </c>
      <c r="AI1150" s="415">
        <f t="shared" si="1310"/>
        <v>0</v>
      </c>
      <c r="AJ1150" s="410">
        <f t="shared" si="1310"/>
        <v>0</v>
      </c>
      <c r="AK1150" s="410">
        <f t="shared" si="1310"/>
        <v>0</v>
      </c>
      <c r="AL1150" s="411">
        <f t="shared" ref="AL1150:AL1151" si="1335">V1150-SUM(AI1150:AK1150)</f>
        <v>14824844.625</v>
      </c>
      <c r="AM1150" s="412">
        <f t="shared" ref="AM1150:AM1151" si="1336">V1150-SUM(AI1150:AK1150)-AL1150</f>
        <v>0</v>
      </c>
      <c r="AN1150" s="410">
        <f t="shared" si="1233"/>
        <v>14824844.625</v>
      </c>
      <c r="AO1150" s="410">
        <f t="shared" si="1234"/>
        <v>0</v>
      </c>
      <c r="AP1150" s="410">
        <f t="shared" si="1226"/>
        <v>0</v>
      </c>
      <c r="AQ1150" s="414">
        <f t="shared" ref="AQ1150:AQ1151" si="1337">SUM(AN1150:AP1150)</f>
        <v>14824844.625</v>
      </c>
      <c r="AR1150" s="412">
        <f t="shared" ref="AR1150:AR1151" si="1338">AQ1150-AL1150</f>
        <v>0</v>
      </c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 s="7"/>
      <c r="BH1150" s="7"/>
      <c r="BI1150" s="7"/>
      <c r="BJ1150" s="7"/>
      <c r="BK1150" s="7"/>
      <c r="BL1150" s="7"/>
      <c r="BN1150" s="74"/>
    </row>
    <row r="1151" spans="1:66" s="16" customFormat="1" ht="12" customHeight="1" x14ac:dyDescent="0.25">
      <c r="A1151" s="455">
        <v>28200192</v>
      </c>
      <c r="B1151" s="295" t="str">
        <f t="shared" si="1190"/>
        <v>28200192</v>
      </c>
      <c r="C1151" s="363" t="s">
        <v>1366</v>
      </c>
      <c r="D1151" s="297" t="s">
        <v>865</v>
      </c>
      <c r="E1151" s="297"/>
      <c r="F1151" s="296">
        <v>44105</v>
      </c>
      <c r="G1151" s="297"/>
      <c r="H1151" s="298"/>
      <c r="I1151" s="298"/>
      <c r="J1151" s="298"/>
      <c r="K1151" s="298"/>
      <c r="L1151" s="298">
        <v>8320781</v>
      </c>
      <c r="M1151" s="298">
        <v>7676256</v>
      </c>
      <c r="N1151" s="298">
        <v>7367449</v>
      </c>
      <c r="O1151" s="298">
        <v>6566054</v>
      </c>
      <c r="P1151" s="298">
        <v>5687454</v>
      </c>
      <c r="Q1151" s="298">
        <v>4864172</v>
      </c>
      <c r="R1151" s="298">
        <v>4621579</v>
      </c>
      <c r="S1151" s="298">
        <v>4579861</v>
      </c>
      <c r="T1151" s="298">
        <v>4707362</v>
      </c>
      <c r="U1151" s="298"/>
      <c r="V1151" s="298">
        <f t="shared" si="1330"/>
        <v>4336440.583333333</v>
      </c>
      <c r="W1151" s="299" t="s">
        <v>1435</v>
      </c>
      <c r="X1151" s="456"/>
      <c r="Y1151" s="409">
        <f t="shared" ref="Y1151:AA1151" si="1339">IF($D1151=Y$5,$T1151,0)</f>
        <v>0</v>
      </c>
      <c r="Z1151" s="410">
        <f t="shared" si="1339"/>
        <v>0</v>
      </c>
      <c r="AA1151" s="410">
        <f t="shared" si="1339"/>
        <v>0</v>
      </c>
      <c r="AB1151" s="411">
        <f t="shared" si="1331"/>
        <v>4707362</v>
      </c>
      <c r="AC1151" s="412">
        <f t="shared" si="1332"/>
        <v>0</v>
      </c>
      <c r="AD1151" s="410">
        <f t="shared" si="1309"/>
        <v>4707362</v>
      </c>
      <c r="AE1151" s="413">
        <f t="shared" si="1230"/>
        <v>0</v>
      </c>
      <c r="AF1151" s="411">
        <f t="shared" si="1231"/>
        <v>0</v>
      </c>
      <c r="AG1151" s="414">
        <f t="shared" si="1333"/>
        <v>4707362</v>
      </c>
      <c r="AH1151" s="412">
        <f t="shared" si="1334"/>
        <v>0</v>
      </c>
      <c r="AI1151" s="415">
        <f t="shared" si="1310"/>
        <v>0</v>
      </c>
      <c r="AJ1151" s="410">
        <f t="shared" si="1310"/>
        <v>0</v>
      </c>
      <c r="AK1151" s="410">
        <f t="shared" si="1310"/>
        <v>0</v>
      </c>
      <c r="AL1151" s="411">
        <f t="shared" si="1335"/>
        <v>4336440.583333333</v>
      </c>
      <c r="AM1151" s="412">
        <f t="shared" si="1336"/>
        <v>0</v>
      </c>
      <c r="AN1151" s="410">
        <f t="shared" si="1233"/>
        <v>4336440.583333333</v>
      </c>
      <c r="AO1151" s="410">
        <f t="shared" si="1234"/>
        <v>0</v>
      </c>
      <c r="AP1151" s="410">
        <f t="shared" si="1226"/>
        <v>0</v>
      </c>
      <c r="AQ1151" s="414">
        <f t="shared" si="1337"/>
        <v>4336440.583333333</v>
      </c>
      <c r="AR1151" s="412">
        <f t="shared" si="1338"/>
        <v>0</v>
      </c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 s="7"/>
      <c r="BH1151" s="7"/>
      <c r="BI1151" s="7"/>
      <c r="BJ1151" s="7"/>
      <c r="BK1151" s="7"/>
      <c r="BL1151" s="7"/>
      <c r="BN1151" s="74"/>
    </row>
    <row r="1152" spans="1:66" s="16" customFormat="1" ht="12" customHeight="1" x14ac:dyDescent="0.25">
      <c r="A1152" s="128">
        <v>28300001</v>
      </c>
      <c r="B1152" s="87" t="str">
        <f t="shared" si="1190"/>
        <v>28300001</v>
      </c>
      <c r="C1152" s="74" t="s">
        <v>1091</v>
      </c>
      <c r="D1152" s="89" t="s">
        <v>1277</v>
      </c>
      <c r="E1152" s="89"/>
      <c r="F1152" s="374">
        <v>43298</v>
      </c>
      <c r="G1152" s="89"/>
      <c r="H1152" s="75">
        <v>-538985.6</v>
      </c>
      <c r="I1152" s="75">
        <v>-524483.83999999997</v>
      </c>
      <c r="J1152" s="75">
        <v>-509982.08</v>
      </c>
      <c r="K1152" s="75">
        <v>25371.64</v>
      </c>
      <c r="L1152" s="75">
        <v>-0.35</v>
      </c>
      <c r="M1152" s="75">
        <v>-0.35</v>
      </c>
      <c r="N1152" s="75">
        <v>-0.35</v>
      </c>
      <c r="O1152" s="75">
        <v>-0.35</v>
      </c>
      <c r="P1152" s="75">
        <v>-0.35</v>
      </c>
      <c r="Q1152" s="75">
        <v>-0.35</v>
      </c>
      <c r="R1152" s="75">
        <v>-0.35</v>
      </c>
      <c r="S1152" s="75">
        <v>-0.35</v>
      </c>
      <c r="T1152" s="75">
        <v>-0.35</v>
      </c>
      <c r="U1152" s="75"/>
      <c r="V1152" s="75">
        <f t="shared" si="1200"/>
        <v>-106549.17124999997</v>
      </c>
      <c r="W1152" s="81"/>
      <c r="X1152" s="335"/>
      <c r="Y1152" s="92">
        <f t="shared" ref="Y1152:AA1170" si="1340">IF($D1152=Y$5,$T1152,0)</f>
        <v>0</v>
      </c>
      <c r="Z1152" s="319">
        <f t="shared" si="1340"/>
        <v>-0.35</v>
      </c>
      <c r="AA1152" s="319">
        <f t="shared" si="1340"/>
        <v>0</v>
      </c>
      <c r="AB1152" s="320">
        <f t="shared" si="1208"/>
        <v>0</v>
      </c>
      <c r="AC1152" s="309">
        <f t="shared" si="1209"/>
        <v>0</v>
      </c>
      <c r="AD1152" s="319">
        <f t="shared" si="1309"/>
        <v>0</v>
      </c>
      <c r="AE1152" s="326">
        <f t="shared" si="1230"/>
        <v>0</v>
      </c>
      <c r="AF1152" s="320">
        <f t="shared" si="1231"/>
        <v>0</v>
      </c>
      <c r="AG1152" s="173">
        <f t="shared" si="1199"/>
        <v>0</v>
      </c>
      <c r="AH1152" s="309">
        <f t="shared" si="1210"/>
        <v>0</v>
      </c>
      <c r="AI1152" s="318">
        <f t="shared" si="1310"/>
        <v>0</v>
      </c>
      <c r="AJ1152" s="319">
        <f t="shared" si="1310"/>
        <v>-106549.17124999997</v>
      </c>
      <c r="AK1152" s="319">
        <f t="shared" si="1310"/>
        <v>0</v>
      </c>
      <c r="AL1152" s="320">
        <f t="shared" si="1211"/>
        <v>0</v>
      </c>
      <c r="AM1152" s="309">
        <f t="shared" si="1212"/>
        <v>0</v>
      </c>
      <c r="AN1152" s="319">
        <f t="shared" si="1233"/>
        <v>0</v>
      </c>
      <c r="AO1152" s="319">
        <f t="shared" si="1234"/>
        <v>0</v>
      </c>
      <c r="AP1152" s="319">
        <f t="shared" si="1226"/>
        <v>0</v>
      </c>
      <c r="AQ1152" s="173">
        <f t="shared" ref="AQ1152" si="1341">SUM(AN1152:AP1152)</f>
        <v>0</v>
      </c>
      <c r="AR1152" s="309">
        <f t="shared" si="1213"/>
        <v>0</v>
      </c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 s="7"/>
      <c r="BH1152" s="7"/>
      <c r="BI1152" s="7"/>
      <c r="BJ1152" s="7"/>
      <c r="BK1152" s="7"/>
      <c r="BL1152" s="7"/>
      <c r="BN1152" s="74"/>
    </row>
    <row r="1153" spans="1:66" s="16" customFormat="1" ht="12" customHeight="1" x14ac:dyDescent="0.25">
      <c r="A1153" s="122">
        <v>28300031</v>
      </c>
      <c r="B1153" s="87" t="str">
        <f t="shared" si="1190"/>
        <v>28300031</v>
      </c>
      <c r="C1153" s="74" t="s">
        <v>393</v>
      </c>
      <c r="D1153" s="89" t="s">
        <v>158</v>
      </c>
      <c r="E1153" s="89"/>
      <c r="F1153" s="74"/>
      <c r="G1153" s="89"/>
      <c r="H1153" s="75">
        <v>-3459744.38</v>
      </c>
      <c r="I1153" s="75">
        <v>-3497337.87</v>
      </c>
      <c r="J1153" s="75">
        <v>-8238706.8799999999</v>
      </c>
      <c r="K1153" s="75">
        <v>-7612422.5099999998</v>
      </c>
      <c r="L1153" s="75">
        <v>-10125932.07</v>
      </c>
      <c r="M1153" s="75">
        <v>-4372986.07</v>
      </c>
      <c r="N1153" s="75">
        <v>-3540952.09</v>
      </c>
      <c r="O1153" s="75">
        <v>-3917655.36</v>
      </c>
      <c r="P1153" s="75">
        <v>-5345164.4000000004</v>
      </c>
      <c r="Q1153" s="75">
        <v>-6269306.2300000004</v>
      </c>
      <c r="R1153" s="75">
        <v>-13070004.210000001</v>
      </c>
      <c r="S1153" s="75">
        <v>-13834154.57</v>
      </c>
      <c r="T1153" s="75">
        <v>-20327271.890000001</v>
      </c>
      <c r="U1153" s="75"/>
      <c r="V1153" s="75">
        <f t="shared" si="1200"/>
        <v>-7643177.532916666</v>
      </c>
      <c r="W1153" s="81"/>
      <c r="X1153" s="80"/>
      <c r="Y1153" s="92">
        <f t="shared" si="1340"/>
        <v>0</v>
      </c>
      <c r="Z1153" s="319">
        <f t="shared" si="1340"/>
        <v>0</v>
      </c>
      <c r="AA1153" s="319">
        <f t="shared" si="1340"/>
        <v>0</v>
      </c>
      <c r="AB1153" s="320">
        <f t="shared" si="1208"/>
        <v>-20327271.890000001</v>
      </c>
      <c r="AC1153" s="309">
        <f t="shared" si="1209"/>
        <v>0</v>
      </c>
      <c r="AD1153" s="319">
        <f t="shared" si="1309"/>
        <v>0</v>
      </c>
      <c r="AE1153" s="326">
        <f t="shared" si="1230"/>
        <v>0</v>
      </c>
      <c r="AF1153" s="320">
        <f t="shared" si="1231"/>
        <v>-20327271.890000001</v>
      </c>
      <c r="AG1153" s="173">
        <f t="shared" si="1199"/>
        <v>-20327271.890000001</v>
      </c>
      <c r="AH1153" s="309">
        <f t="shared" si="1210"/>
        <v>0</v>
      </c>
      <c r="AI1153" s="318">
        <f t="shared" si="1310"/>
        <v>0</v>
      </c>
      <c r="AJ1153" s="319">
        <f t="shared" si="1310"/>
        <v>0</v>
      </c>
      <c r="AK1153" s="319">
        <f t="shared" si="1310"/>
        <v>0</v>
      </c>
      <c r="AL1153" s="320">
        <f t="shared" si="1211"/>
        <v>-7643177.532916666</v>
      </c>
      <c r="AM1153" s="309">
        <f t="shared" si="1212"/>
        <v>0</v>
      </c>
      <c r="AN1153" s="319">
        <f t="shared" si="1233"/>
        <v>0</v>
      </c>
      <c r="AO1153" s="319">
        <f t="shared" si="1234"/>
        <v>0</v>
      </c>
      <c r="AP1153" s="319">
        <f t="shared" si="1226"/>
        <v>-7643177.532916666</v>
      </c>
      <c r="AQ1153" s="173">
        <f t="shared" si="1194"/>
        <v>-7643177.532916666</v>
      </c>
      <c r="AR1153" s="309">
        <f t="shared" si="1213"/>
        <v>0</v>
      </c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 s="7"/>
      <c r="BH1153" s="7"/>
      <c r="BI1153" s="7"/>
      <c r="BJ1153" s="7"/>
      <c r="BK1153" s="7"/>
      <c r="BL1153" s="7"/>
      <c r="BN1153" s="74"/>
    </row>
    <row r="1154" spans="1:66" s="16" customFormat="1" ht="12" customHeight="1" x14ac:dyDescent="0.25">
      <c r="A1154" s="122">
        <v>28300033</v>
      </c>
      <c r="B1154" s="87" t="str">
        <f t="shared" si="1190"/>
        <v>28300033</v>
      </c>
      <c r="C1154" s="74" t="s">
        <v>67</v>
      </c>
      <c r="D1154" s="89" t="s">
        <v>158</v>
      </c>
      <c r="E1154" s="89"/>
      <c r="F1154" s="74"/>
      <c r="G1154" s="89"/>
      <c r="H1154" s="75">
        <v>-48530195.130000003</v>
      </c>
      <c r="I1154" s="75">
        <v>-48265170.759999998</v>
      </c>
      <c r="J1154" s="75">
        <v>-48061947.659999996</v>
      </c>
      <c r="K1154" s="75">
        <v>-51638724.549999997</v>
      </c>
      <c r="L1154" s="75">
        <v>-51435501.450000003</v>
      </c>
      <c r="M1154" s="75">
        <v>-51232278.329999998</v>
      </c>
      <c r="N1154" s="75">
        <v>-51029055.229999997</v>
      </c>
      <c r="O1154" s="75">
        <v>-50784379.329999998</v>
      </c>
      <c r="P1154" s="75">
        <v>-50539703.43</v>
      </c>
      <c r="Q1154" s="75">
        <v>-50295027.530000001</v>
      </c>
      <c r="R1154" s="75">
        <v>-50050351.619999997</v>
      </c>
      <c r="S1154" s="75">
        <v>-49805675.719999999</v>
      </c>
      <c r="T1154" s="75">
        <v>-49560999.829999998</v>
      </c>
      <c r="U1154" s="75"/>
      <c r="V1154" s="75">
        <f t="shared" si="1200"/>
        <v>-50181951.090833336</v>
      </c>
      <c r="W1154" s="81"/>
      <c r="X1154" s="80"/>
      <c r="Y1154" s="92">
        <f t="shared" si="1340"/>
        <v>0</v>
      </c>
      <c r="Z1154" s="319">
        <f t="shared" si="1340"/>
        <v>0</v>
      </c>
      <c r="AA1154" s="319">
        <f t="shared" si="1340"/>
        <v>0</v>
      </c>
      <c r="AB1154" s="320">
        <f t="shared" si="1208"/>
        <v>-49560999.829999998</v>
      </c>
      <c r="AC1154" s="309">
        <f t="shared" si="1209"/>
        <v>0</v>
      </c>
      <c r="AD1154" s="319">
        <f t="shared" si="1309"/>
        <v>0</v>
      </c>
      <c r="AE1154" s="326">
        <f t="shared" si="1230"/>
        <v>0</v>
      </c>
      <c r="AF1154" s="320">
        <f t="shared" si="1231"/>
        <v>-49560999.829999998</v>
      </c>
      <c r="AG1154" s="173">
        <f t="shared" si="1199"/>
        <v>-49560999.829999998</v>
      </c>
      <c r="AH1154" s="309">
        <f t="shared" si="1210"/>
        <v>0</v>
      </c>
      <c r="AI1154" s="318">
        <f t="shared" si="1310"/>
        <v>0</v>
      </c>
      <c r="AJ1154" s="319">
        <f t="shared" si="1310"/>
        <v>0</v>
      </c>
      <c r="AK1154" s="319">
        <f t="shared" si="1310"/>
        <v>0</v>
      </c>
      <c r="AL1154" s="320">
        <f t="shared" si="1211"/>
        <v>-50181951.090833336</v>
      </c>
      <c r="AM1154" s="309">
        <f t="shared" si="1212"/>
        <v>0</v>
      </c>
      <c r="AN1154" s="319">
        <f t="shared" si="1233"/>
        <v>0</v>
      </c>
      <c r="AO1154" s="319">
        <f t="shared" si="1234"/>
        <v>0</v>
      </c>
      <c r="AP1154" s="319">
        <f t="shared" si="1226"/>
        <v>-50181951.090833336</v>
      </c>
      <c r="AQ1154" s="173">
        <f t="shared" si="1194"/>
        <v>-50181951.090833336</v>
      </c>
      <c r="AR1154" s="309">
        <f t="shared" si="1213"/>
        <v>0</v>
      </c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 s="7"/>
      <c r="BH1154" s="7"/>
      <c r="BI1154" s="7"/>
      <c r="BJ1154" s="7"/>
      <c r="BK1154" s="7"/>
      <c r="BL1154" s="7"/>
      <c r="BN1154" s="74"/>
    </row>
    <row r="1155" spans="1:66" s="16" customFormat="1" ht="12" customHeight="1" x14ac:dyDescent="0.25">
      <c r="A1155" s="122">
        <v>28300041</v>
      </c>
      <c r="B1155" s="87" t="str">
        <f t="shared" ref="B1155:B1221" si="1342">TEXT(A1155,"##")</f>
        <v>28300041</v>
      </c>
      <c r="C1155" s="74" t="s">
        <v>264</v>
      </c>
      <c r="D1155" s="89" t="s">
        <v>158</v>
      </c>
      <c r="E1155" s="89"/>
      <c r="F1155" s="74"/>
      <c r="G1155" s="89"/>
      <c r="H1155" s="75">
        <v>-800683.04</v>
      </c>
      <c r="I1155" s="75">
        <v>-1475940.93</v>
      </c>
      <c r="J1155" s="75">
        <v>-2755116.99</v>
      </c>
      <c r="K1155" s="75">
        <v>-2651420.2799999998</v>
      </c>
      <c r="L1155" s="75">
        <v>-4396640.74</v>
      </c>
      <c r="M1155" s="75">
        <v>-2271528.5699999998</v>
      </c>
      <c r="N1155" s="75">
        <v>-1193162.5</v>
      </c>
      <c r="O1155" s="75">
        <v>-885794.71</v>
      </c>
      <c r="P1155" s="75">
        <v>-722400.57</v>
      </c>
      <c r="Q1155" s="75">
        <v>-527505.09</v>
      </c>
      <c r="R1155" s="75">
        <v>-774271.33</v>
      </c>
      <c r="S1155" s="75">
        <v>-1100631.4099999999</v>
      </c>
      <c r="T1155" s="75">
        <v>-1709750.34</v>
      </c>
      <c r="U1155" s="75"/>
      <c r="V1155" s="75">
        <f t="shared" si="1200"/>
        <v>-1667469.1508333331</v>
      </c>
      <c r="W1155" s="81"/>
      <c r="X1155" s="80"/>
      <c r="Y1155" s="92">
        <f t="shared" si="1340"/>
        <v>0</v>
      </c>
      <c r="Z1155" s="319">
        <f t="shared" si="1340"/>
        <v>0</v>
      </c>
      <c r="AA1155" s="319">
        <f t="shared" si="1340"/>
        <v>0</v>
      </c>
      <c r="AB1155" s="320">
        <f t="shared" si="1208"/>
        <v>-1709750.34</v>
      </c>
      <c r="AC1155" s="309">
        <f t="shared" si="1209"/>
        <v>0</v>
      </c>
      <c r="AD1155" s="319">
        <f t="shared" si="1309"/>
        <v>0</v>
      </c>
      <c r="AE1155" s="326">
        <f t="shared" si="1230"/>
        <v>0</v>
      </c>
      <c r="AF1155" s="320">
        <f t="shared" si="1231"/>
        <v>-1709750.34</v>
      </c>
      <c r="AG1155" s="173">
        <f t="shared" si="1199"/>
        <v>-1709750.34</v>
      </c>
      <c r="AH1155" s="309">
        <f t="shared" si="1210"/>
        <v>0</v>
      </c>
      <c r="AI1155" s="318">
        <f t="shared" si="1310"/>
        <v>0</v>
      </c>
      <c r="AJ1155" s="319">
        <f t="shared" si="1310"/>
        <v>0</v>
      </c>
      <c r="AK1155" s="319">
        <f t="shared" si="1310"/>
        <v>0</v>
      </c>
      <c r="AL1155" s="320">
        <f t="shared" si="1211"/>
        <v>-1667469.1508333331</v>
      </c>
      <c r="AM1155" s="309">
        <f t="shared" si="1212"/>
        <v>0</v>
      </c>
      <c r="AN1155" s="319">
        <f t="shared" si="1233"/>
        <v>0</v>
      </c>
      <c r="AO1155" s="319">
        <f t="shared" si="1234"/>
        <v>0</v>
      </c>
      <c r="AP1155" s="319">
        <f t="shared" si="1226"/>
        <v>-1667469.1508333331</v>
      </c>
      <c r="AQ1155" s="173">
        <f t="shared" si="1194"/>
        <v>-1667469.1508333331</v>
      </c>
      <c r="AR1155" s="309">
        <f t="shared" si="1213"/>
        <v>0</v>
      </c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 s="7"/>
      <c r="BH1155" s="7"/>
      <c r="BI1155" s="7"/>
      <c r="BJ1155" s="7"/>
      <c r="BK1155" s="7"/>
      <c r="BL1155" s="7"/>
      <c r="BN1155" s="74"/>
    </row>
    <row r="1156" spans="1:66" s="16" customFormat="1" ht="12" customHeight="1" x14ac:dyDescent="0.25">
      <c r="A1156" s="122">
        <v>28300043</v>
      </c>
      <c r="B1156" s="87" t="str">
        <f t="shared" si="1342"/>
        <v>28300043</v>
      </c>
      <c r="C1156" s="74" t="s">
        <v>68</v>
      </c>
      <c r="D1156" s="89" t="s">
        <v>1040</v>
      </c>
      <c r="E1156" s="89"/>
      <c r="F1156" s="74"/>
      <c r="G1156" s="89"/>
      <c r="H1156" s="75">
        <v>-13762041.939999999</v>
      </c>
      <c r="I1156" s="75">
        <v>-13723781.800000001</v>
      </c>
      <c r="J1156" s="75">
        <v>-13685521.66</v>
      </c>
      <c r="K1156" s="75">
        <v>-8092888.5199999996</v>
      </c>
      <c r="L1156" s="75">
        <v>-8054628.3700000001</v>
      </c>
      <c r="M1156" s="75">
        <v>-8016368.2300000004</v>
      </c>
      <c r="N1156" s="75">
        <v>-7978108.0899999999</v>
      </c>
      <c r="O1156" s="75">
        <v>-7939847.9500000002</v>
      </c>
      <c r="P1156" s="75">
        <v>-7901587.8099999996</v>
      </c>
      <c r="Q1156" s="75">
        <v>-7863327.6699999999</v>
      </c>
      <c r="R1156" s="75">
        <v>-7825067.5199999996</v>
      </c>
      <c r="S1156" s="75">
        <v>-7786807.3799999999</v>
      </c>
      <c r="T1156" s="75">
        <v>-7748547.2400000002</v>
      </c>
      <c r="U1156" s="75"/>
      <c r="V1156" s="75">
        <f t="shared" si="1200"/>
        <v>-9135269.1325000003</v>
      </c>
      <c r="W1156" s="81"/>
      <c r="X1156" s="80"/>
      <c r="Y1156" s="92">
        <f t="shared" si="1340"/>
        <v>0</v>
      </c>
      <c r="Z1156" s="319">
        <f t="shared" si="1340"/>
        <v>0</v>
      </c>
      <c r="AA1156" s="319">
        <f t="shared" si="1340"/>
        <v>-7748547.2400000002</v>
      </c>
      <c r="AB1156" s="320">
        <f t="shared" si="1208"/>
        <v>0</v>
      </c>
      <c r="AC1156" s="309">
        <f t="shared" si="1209"/>
        <v>0</v>
      </c>
      <c r="AD1156" s="319">
        <f t="shared" si="1309"/>
        <v>0</v>
      </c>
      <c r="AE1156" s="326">
        <f t="shared" si="1230"/>
        <v>0</v>
      </c>
      <c r="AF1156" s="320">
        <f t="shared" si="1231"/>
        <v>0</v>
      </c>
      <c r="AG1156" s="173">
        <f t="shared" si="1199"/>
        <v>0</v>
      </c>
      <c r="AH1156" s="309">
        <f t="shared" si="1210"/>
        <v>0</v>
      </c>
      <c r="AI1156" s="318">
        <f t="shared" si="1310"/>
        <v>0</v>
      </c>
      <c r="AJ1156" s="319">
        <f t="shared" si="1310"/>
        <v>0</v>
      </c>
      <c r="AK1156" s="319">
        <f t="shared" si="1310"/>
        <v>-9135269.1325000003</v>
      </c>
      <c r="AL1156" s="320">
        <f t="shared" si="1211"/>
        <v>0</v>
      </c>
      <c r="AM1156" s="309">
        <f t="shared" si="1212"/>
        <v>0</v>
      </c>
      <c r="AN1156" s="319">
        <f t="shared" si="1233"/>
        <v>0</v>
      </c>
      <c r="AO1156" s="319">
        <f t="shared" si="1234"/>
        <v>0</v>
      </c>
      <c r="AP1156" s="319">
        <f t="shared" si="1226"/>
        <v>0</v>
      </c>
      <c r="AQ1156" s="173">
        <f t="shared" si="1194"/>
        <v>0</v>
      </c>
      <c r="AR1156" s="309">
        <f t="shared" si="1213"/>
        <v>0</v>
      </c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 s="7"/>
      <c r="BH1156" s="7"/>
      <c r="BI1156" s="7"/>
      <c r="BJ1156" s="7"/>
      <c r="BK1156" s="7"/>
      <c r="BL1156" s="7"/>
      <c r="BN1156" s="74"/>
    </row>
    <row r="1157" spans="1:66" s="16" customFormat="1" ht="12" customHeight="1" x14ac:dyDescent="0.25">
      <c r="A1157" s="183">
        <v>28300073</v>
      </c>
      <c r="B1157" s="184" t="str">
        <f t="shared" si="1342"/>
        <v>28300073</v>
      </c>
      <c r="C1157" s="178" t="s">
        <v>1141</v>
      </c>
      <c r="D1157" s="179" t="s">
        <v>158</v>
      </c>
      <c r="E1157" s="179"/>
      <c r="F1157" s="235">
        <v>43541</v>
      </c>
      <c r="G1157" s="179"/>
      <c r="H1157" s="181">
        <v>-502019.77</v>
      </c>
      <c r="I1157" s="181">
        <v>-539507.37</v>
      </c>
      <c r="J1157" s="181">
        <v>-571524.51</v>
      </c>
      <c r="K1157" s="181">
        <v>-611086.87</v>
      </c>
      <c r="L1157" s="181">
        <v>-651144.05000000005</v>
      </c>
      <c r="M1157" s="181">
        <v>-686656.73</v>
      </c>
      <c r="N1157" s="181">
        <v>-733053.42</v>
      </c>
      <c r="O1157" s="181">
        <v>-753662.28</v>
      </c>
      <c r="P1157" s="181">
        <v>0</v>
      </c>
      <c r="Q1157" s="181">
        <v>0</v>
      </c>
      <c r="R1157" s="181">
        <v>0</v>
      </c>
      <c r="S1157" s="181">
        <v>0</v>
      </c>
      <c r="T1157" s="181">
        <v>0</v>
      </c>
      <c r="U1157" s="181"/>
      <c r="V1157" s="181">
        <f t="shared" si="1200"/>
        <v>-399803.75958333327</v>
      </c>
      <c r="W1157" s="204"/>
      <c r="X1157" s="226"/>
      <c r="Y1157" s="409">
        <f t="shared" si="1340"/>
        <v>0</v>
      </c>
      <c r="Z1157" s="410">
        <f t="shared" si="1340"/>
        <v>0</v>
      </c>
      <c r="AA1157" s="410">
        <f t="shared" si="1340"/>
        <v>0</v>
      </c>
      <c r="AB1157" s="411">
        <f t="shared" si="1208"/>
        <v>0</v>
      </c>
      <c r="AC1157" s="412">
        <f t="shared" si="1209"/>
        <v>0</v>
      </c>
      <c r="AD1157" s="410">
        <f t="shared" si="1309"/>
        <v>0</v>
      </c>
      <c r="AE1157" s="413">
        <f t="shared" si="1230"/>
        <v>0</v>
      </c>
      <c r="AF1157" s="411">
        <f t="shared" si="1231"/>
        <v>0</v>
      </c>
      <c r="AG1157" s="414">
        <f t="shared" si="1199"/>
        <v>0</v>
      </c>
      <c r="AH1157" s="412">
        <f t="shared" si="1210"/>
        <v>0</v>
      </c>
      <c r="AI1157" s="415">
        <f t="shared" si="1310"/>
        <v>0</v>
      </c>
      <c r="AJ1157" s="410">
        <f t="shared" si="1310"/>
        <v>0</v>
      </c>
      <c r="AK1157" s="410">
        <f t="shared" si="1310"/>
        <v>0</v>
      </c>
      <c r="AL1157" s="411">
        <f t="shared" si="1211"/>
        <v>-399803.75958333327</v>
      </c>
      <c r="AM1157" s="412">
        <f t="shared" si="1212"/>
        <v>0</v>
      </c>
      <c r="AN1157" s="410">
        <f t="shared" si="1233"/>
        <v>0</v>
      </c>
      <c r="AO1157" s="410">
        <f t="shared" si="1234"/>
        <v>0</v>
      </c>
      <c r="AP1157" s="410">
        <f t="shared" si="1226"/>
        <v>-399803.75958333327</v>
      </c>
      <c r="AQ1157" s="414">
        <f t="shared" ref="AQ1157" si="1343">SUM(AN1157:AP1157)</f>
        <v>-399803.75958333327</v>
      </c>
      <c r="AR1157" s="412">
        <f t="shared" si="1213"/>
        <v>0</v>
      </c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 s="7"/>
      <c r="BH1157" s="7"/>
      <c r="BI1157" s="7"/>
      <c r="BJ1157" s="7"/>
      <c r="BK1157" s="7"/>
      <c r="BL1157" s="7"/>
      <c r="BN1157" s="74"/>
    </row>
    <row r="1158" spans="1:66" s="16" customFormat="1" ht="12" customHeight="1" x14ac:dyDescent="0.25">
      <c r="A1158" s="122">
        <v>28300081</v>
      </c>
      <c r="B1158" s="87" t="str">
        <f t="shared" si="1342"/>
        <v>28300081</v>
      </c>
      <c r="C1158" s="74" t="s">
        <v>656</v>
      </c>
      <c r="D1158" s="89" t="s">
        <v>865</v>
      </c>
      <c r="E1158" s="89"/>
      <c r="F1158" s="74"/>
      <c r="G1158" s="89"/>
      <c r="H1158" s="75">
        <v>-4318395.9000000004</v>
      </c>
      <c r="I1158" s="75">
        <v>-4306366.05</v>
      </c>
      <c r="J1158" s="75">
        <v>-4294336.2</v>
      </c>
      <c r="K1158" s="75">
        <v>-2410590.35</v>
      </c>
      <c r="L1158" s="75">
        <v>-2398560.5</v>
      </c>
      <c r="M1158" s="75">
        <v>-2386530.65</v>
      </c>
      <c r="N1158" s="75">
        <v>-2374500.7999999998</v>
      </c>
      <c r="O1158" s="75">
        <v>-2362470.9500000002</v>
      </c>
      <c r="P1158" s="75">
        <v>-2350441.1</v>
      </c>
      <c r="Q1158" s="75">
        <v>-2338411.25</v>
      </c>
      <c r="R1158" s="75">
        <v>-2326381.4</v>
      </c>
      <c r="S1158" s="75">
        <v>-2314351.5499999998</v>
      </c>
      <c r="T1158" s="75">
        <v>-2302321.7000000002</v>
      </c>
      <c r="U1158" s="75"/>
      <c r="V1158" s="75">
        <f t="shared" si="1200"/>
        <v>-2764441.6333333333</v>
      </c>
      <c r="W1158" s="81" t="s">
        <v>689</v>
      </c>
      <c r="X1158" s="81"/>
      <c r="Y1158" s="92">
        <f t="shared" si="1340"/>
        <v>0</v>
      </c>
      <c r="Z1158" s="319">
        <f t="shared" si="1340"/>
        <v>0</v>
      </c>
      <c r="AA1158" s="319">
        <f t="shared" si="1340"/>
        <v>0</v>
      </c>
      <c r="AB1158" s="320">
        <f t="shared" si="1208"/>
        <v>-2302321.7000000002</v>
      </c>
      <c r="AC1158" s="309">
        <f t="shared" si="1209"/>
        <v>0</v>
      </c>
      <c r="AD1158" s="319">
        <f t="shared" si="1309"/>
        <v>-2302321.7000000002</v>
      </c>
      <c r="AE1158" s="326">
        <f t="shared" si="1230"/>
        <v>0</v>
      </c>
      <c r="AF1158" s="320">
        <f t="shared" si="1231"/>
        <v>0</v>
      </c>
      <c r="AG1158" s="173">
        <f t="shared" si="1199"/>
        <v>-2302321.7000000002</v>
      </c>
      <c r="AH1158" s="309">
        <f t="shared" si="1210"/>
        <v>0</v>
      </c>
      <c r="AI1158" s="318">
        <f t="shared" si="1310"/>
        <v>0</v>
      </c>
      <c r="AJ1158" s="319">
        <f t="shared" si="1310"/>
        <v>0</v>
      </c>
      <c r="AK1158" s="319">
        <f t="shared" si="1310"/>
        <v>0</v>
      </c>
      <c r="AL1158" s="320">
        <f t="shared" si="1211"/>
        <v>-2764441.6333333333</v>
      </c>
      <c r="AM1158" s="309">
        <f t="shared" si="1212"/>
        <v>0</v>
      </c>
      <c r="AN1158" s="319">
        <f t="shared" si="1233"/>
        <v>-2764441.6333333333</v>
      </c>
      <c r="AO1158" s="319">
        <f t="shared" si="1234"/>
        <v>0</v>
      </c>
      <c r="AP1158" s="319">
        <f t="shared" si="1226"/>
        <v>0</v>
      </c>
      <c r="AQ1158" s="173">
        <f t="shared" si="1194"/>
        <v>-2764441.6333333333</v>
      </c>
      <c r="AR1158" s="309">
        <f t="shared" si="1213"/>
        <v>0</v>
      </c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 s="7"/>
      <c r="BH1158" s="7"/>
      <c r="BI1158" s="7"/>
      <c r="BJ1158" s="7"/>
      <c r="BK1158" s="7"/>
      <c r="BL1158" s="7"/>
      <c r="BN1158" s="74"/>
    </row>
    <row r="1159" spans="1:66" s="16" customFormat="1" ht="12" customHeight="1" x14ac:dyDescent="0.25">
      <c r="A1159" s="122">
        <v>28300091</v>
      </c>
      <c r="B1159" s="87" t="str">
        <f t="shared" si="1342"/>
        <v>28300091</v>
      </c>
      <c r="C1159" s="74" t="s">
        <v>736</v>
      </c>
      <c r="D1159" s="89" t="s">
        <v>865</v>
      </c>
      <c r="E1159" s="89"/>
      <c r="F1159" s="74"/>
      <c r="G1159" s="89"/>
      <c r="H1159" s="75">
        <v>-308479.03999999998</v>
      </c>
      <c r="I1159" s="75">
        <v>-308479.03999999998</v>
      </c>
      <c r="J1159" s="75">
        <v>-308479.03999999998</v>
      </c>
      <c r="K1159" s="75">
        <v>-0.04</v>
      </c>
      <c r="L1159" s="75">
        <v>-0.04</v>
      </c>
      <c r="M1159" s="75">
        <v>-0.04</v>
      </c>
      <c r="N1159" s="75">
        <v>0</v>
      </c>
      <c r="O1159" s="75">
        <v>0</v>
      </c>
      <c r="P1159" s="75">
        <v>0</v>
      </c>
      <c r="Q1159" s="75">
        <v>0</v>
      </c>
      <c r="R1159" s="75">
        <v>0</v>
      </c>
      <c r="S1159" s="75">
        <v>0</v>
      </c>
      <c r="T1159" s="75">
        <v>0</v>
      </c>
      <c r="U1159" s="75"/>
      <c r="V1159" s="75">
        <f t="shared" si="1200"/>
        <v>-64266.476666666676</v>
      </c>
      <c r="W1159" s="81" t="s">
        <v>323</v>
      </c>
      <c r="X1159" s="81"/>
      <c r="Y1159" s="92">
        <f t="shared" si="1340"/>
        <v>0</v>
      </c>
      <c r="Z1159" s="319">
        <f t="shared" si="1340"/>
        <v>0</v>
      </c>
      <c r="AA1159" s="319">
        <f t="shared" si="1340"/>
        <v>0</v>
      </c>
      <c r="AB1159" s="320">
        <f t="shared" si="1208"/>
        <v>0</v>
      </c>
      <c r="AC1159" s="309">
        <f t="shared" si="1209"/>
        <v>0</v>
      </c>
      <c r="AD1159" s="319">
        <f t="shared" si="1309"/>
        <v>0</v>
      </c>
      <c r="AE1159" s="326">
        <f t="shared" si="1230"/>
        <v>0</v>
      </c>
      <c r="AF1159" s="320">
        <f t="shared" si="1231"/>
        <v>0</v>
      </c>
      <c r="AG1159" s="173">
        <f t="shared" ref="AG1159:AG1220" si="1344">SUM(AD1159:AF1159)</f>
        <v>0</v>
      </c>
      <c r="AH1159" s="309">
        <f t="shared" si="1210"/>
        <v>0</v>
      </c>
      <c r="AI1159" s="318">
        <f t="shared" si="1310"/>
        <v>0</v>
      </c>
      <c r="AJ1159" s="319">
        <f t="shared" si="1310"/>
        <v>0</v>
      </c>
      <c r="AK1159" s="319">
        <f t="shared" si="1310"/>
        <v>0</v>
      </c>
      <c r="AL1159" s="320">
        <f t="shared" si="1211"/>
        <v>-64266.476666666676</v>
      </c>
      <c r="AM1159" s="309">
        <f t="shared" si="1212"/>
        <v>0</v>
      </c>
      <c r="AN1159" s="319">
        <f t="shared" si="1233"/>
        <v>-64266.476666666676</v>
      </c>
      <c r="AO1159" s="319">
        <f t="shared" si="1234"/>
        <v>0</v>
      </c>
      <c r="AP1159" s="319">
        <f t="shared" si="1226"/>
        <v>0</v>
      </c>
      <c r="AQ1159" s="173">
        <f t="shared" si="1194"/>
        <v>-64266.476666666676</v>
      </c>
      <c r="AR1159" s="309">
        <f t="shared" si="1213"/>
        <v>0</v>
      </c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 s="7"/>
      <c r="BH1159" s="7"/>
      <c r="BI1159" s="7"/>
      <c r="BJ1159" s="7"/>
      <c r="BK1159" s="7"/>
      <c r="BL1159" s="7"/>
      <c r="BN1159" s="74"/>
    </row>
    <row r="1160" spans="1:66" s="16" customFormat="1" ht="12" customHeight="1" x14ac:dyDescent="0.25">
      <c r="A1160" s="122">
        <v>28300101</v>
      </c>
      <c r="B1160" s="87" t="str">
        <f t="shared" si="1342"/>
        <v>28300101</v>
      </c>
      <c r="C1160" s="74" t="s">
        <v>1023</v>
      </c>
      <c r="D1160" s="89" t="s">
        <v>865</v>
      </c>
      <c r="E1160" s="89"/>
      <c r="F1160" s="139">
        <v>43070</v>
      </c>
      <c r="G1160" s="89"/>
      <c r="H1160" s="75">
        <v>-9726781.4000000004</v>
      </c>
      <c r="I1160" s="75">
        <v>-9757007.7899999991</v>
      </c>
      <c r="J1160" s="75">
        <v>-9786576.2400000002</v>
      </c>
      <c r="K1160" s="75">
        <v>-9364073.5800000001</v>
      </c>
      <c r="L1160" s="75">
        <v>-9390119.8000000007</v>
      </c>
      <c r="M1160" s="75">
        <v>-9313375.4800000004</v>
      </c>
      <c r="N1160" s="75">
        <v>-14276778.810000001</v>
      </c>
      <c r="O1160" s="75">
        <v>-14314302.32</v>
      </c>
      <c r="P1160" s="75">
        <v>-14308883.51</v>
      </c>
      <c r="Q1160" s="75">
        <v>-14212913.970000001</v>
      </c>
      <c r="R1160" s="75">
        <v>-14122943.289999999</v>
      </c>
      <c r="S1160" s="75">
        <v>-14020204.65</v>
      </c>
      <c r="T1160" s="75">
        <v>-13876811.619999999</v>
      </c>
      <c r="U1160" s="75"/>
      <c r="V1160" s="75">
        <f t="shared" si="1200"/>
        <v>-12055747.995833335</v>
      </c>
      <c r="W1160" s="81" t="s">
        <v>479</v>
      </c>
      <c r="X1160" s="80"/>
      <c r="Y1160" s="92">
        <f t="shared" si="1340"/>
        <v>0</v>
      </c>
      <c r="Z1160" s="319">
        <f t="shared" si="1340"/>
        <v>0</v>
      </c>
      <c r="AA1160" s="319">
        <f t="shared" si="1340"/>
        <v>0</v>
      </c>
      <c r="AB1160" s="320">
        <f t="shared" si="1208"/>
        <v>-13876811.619999999</v>
      </c>
      <c r="AC1160" s="309">
        <f t="shared" si="1209"/>
        <v>0</v>
      </c>
      <c r="AD1160" s="319">
        <f t="shared" si="1309"/>
        <v>-13876811.619999999</v>
      </c>
      <c r="AE1160" s="326">
        <f t="shared" si="1230"/>
        <v>0</v>
      </c>
      <c r="AF1160" s="320">
        <f t="shared" si="1231"/>
        <v>0</v>
      </c>
      <c r="AG1160" s="173">
        <f t="shared" si="1344"/>
        <v>-13876811.619999999</v>
      </c>
      <c r="AH1160" s="309">
        <f t="shared" si="1210"/>
        <v>0</v>
      </c>
      <c r="AI1160" s="318">
        <f t="shared" si="1310"/>
        <v>0</v>
      </c>
      <c r="AJ1160" s="319">
        <f t="shared" si="1310"/>
        <v>0</v>
      </c>
      <c r="AK1160" s="319">
        <f t="shared" si="1310"/>
        <v>0</v>
      </c>
      <c r="AL1160" s="320">
        <f t="shared" si="1211"/>
        <v>-12055747.995833335</v>
      </c>
      <c r="AM1160" s="309">
        <f t="shared" si="1212"/>
        <v>0</v>
      </c>
      <c r="AN1160" s="319">
        <f t="shared" si="1233"/>
        <v>-12055747.995833335</v>
      </c>
      <c r="AO1160" s="319">
        <f t="shared" si="1234"/>
        <v>0</v>
      </c>
      <c r="AP1160" s="319">
        <f t="shared" si="1226"/>
        <v>0</v>
      </c>
      <c r="AQ1160" s="173">
        <f t="shared" si="1194"/>
        <v>-12055747.995833335</v>
      </c>
      <c r="AR1160" s="309">
        <f t="shared" si="1213"/>
        <v>0</v>
      </c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 s="7"/>
      <c r="BH1160" s="7"/>
      <c r="BI1160" s="7"/>
      <c r="BJ1160" s="7"/>
      <c r="BK1160" s="7"/>
      <c r="BL1160" s="7"/>
      <c r="BN1160" s="74"/>
    </row>
    <row r="1161" spans="1:66" s="16" customFormat="1" ht="12" customHeight="1" x14ac:dyDescent="0.25">
      <c r="A1161" s="128">
        <v>28300111</v>
      </c>
      <c r="B1161" s="87" t="str">
        <f t="shared" si="1342"/>
        <v>28300111</v>
      </c>
      <c r="C1161" s="74" t="s">
        <v>1116</v>
      </c>
      <c r="D1161" s="89" t="s">
        <v>1277</v>
      </c>
      <c r="E1161" s="89"/>
      <c r="F1161" s="374">
        <v>43435</v>
      </c>
      <c r="G1161" s="89"/>
      <c r="H1161" s="75">
        <v>-2571926.59</v>
      </c>
      <c r="I1161" s="75">
        <v>-2571926.59</v>
      </c>
      <c r="J1161" s="75">
        <v>-2571926.59</v>
      </c>
      <c r="K1161" s="75">
        <v>-2571926.59</v>
      </c>
      <c r="L1161" s="75">
        <v>-2571926.59</v>
      </c>
      <c r="M1161" s="75">
        <v>-2571926.59</v>
      </c>
      <c r="N1161" s="75">
        <v>-2571926.59</v>
      </c>
      <c r="O1161" s="75">
        <v>-2571926.59</v>
      </c>
      <c r="P1161" s="75">
        <v>-2571926.59</v>
      </c>
      <c r="Q1161" s="75">
        <v>-2571926.59</v>
      </c>
      <c r="R1161" s="75">
        <v>-2571926.59</v>
      </c>
      <c r="S1161" s="75">
        <v>-2571926.59</v>
      </c>
      <c r="T1161" s="75">
        <v>-2571926.59</v>
      </c>
      <c r="U1161" s="75"/>
      <c r="V1161" s="75">
        <f t="shared" si="1200"/>
        <v>-2571926.59</v>
      </c>
      <c r="W1161" s="81"/>
      <c r="X1161" s="335"/>
      <c r="Y1161" s="92">
        <f t="shared" si="1340"/>
        <v>0</v>
      </c>
      <c r="Z1161" s="319">
        <f t="shared" si="1340"/>
        <v>-2571926.59</v>
      </c>
      <c r="AA1161" s="319">
        <f t="shared" si="1340"/>
        <v>0</v>
      </c>
      <c r="AB1161" s="320">
        <f t="shared" si="1208"/>
        <v>0</v>
      </c>
      <c r="AC1161" s="309">
        <f t="shared" si="1209"/>
        <v>0</v>
      </c>
      <c r="AD1161" s="319">
        <f t="shared" si="1309"/>
        <v>0</v>
      </c>
      <c r="AE1161" s="326">
        <f t="shared" si="1230"/>
        <v>0</v>
      </c>
      <c r="AF1161" s="320">
        <f t="shared" si="1231"/>
        <v>0</v>
      </c>
      <c r="AG1161" s="173">
        <f t="shared" si="1344"/>
        <v>0</v>
      </c>
      <c r="AH1161" s="309">
        <f t="shared" si="1210"/>
        <v>0</v>
      </c>
      <c r="AI1161" s="318">
        <f t="shared" si="1310"/>
        <v>0</v>
      </c>
      <c r="AJ1161" s="319">
        <f t="shared" si="1310"/>
        <v>-2571926.59</v>
      </c>
      <c r="AK1161" s="319">
        <f t="shared" si="1310"/>
        <v>0</v>
      </c>
      <c r="AL1161" s="320">
        <f t="shared" si="1211"/>
        <v>0</v>
      </c>
      <c r="AM1161" s="309">
        <f t="shared" si="1212"/>
        <v>0</v>
      </c>
      <c r="AN1161" s="319">
        <f t="shared" si="1233"/>
        <v>0</v>
      </c>
      <c r="AO1161" s="319">
        <f t="shared" si="1234"/>
        <v>0</v>
      </c>
      <c r="AP1161" s="319">
        <f t="shared" si="1226"/>
        <v>0</v>
      </c>
      <c r="AQ1161" s="173">
        <f t="shared" ref="AQ1161" si="1345">SUM(AN1161:AP1161)</f>
        <v>0</v>
      </c>
      <c r="AR1161" s="309">
        <f t="shared" si="1213"/>
        <v>0</v>
      </c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 s="7"/>
      <c r="BH1161" s="7"/>
      <c r="BI1161" s="7"/>
      <c r="BJ1161" s="7"/>
      <c r="BK1161" s="7"/>
      <c r="BL1161" s="7"/>
      <c r="BN1161" s="74"/>
    </row>
    <row r="1162" spans="1:66" s="16" customFormat="1" ht="12" customHeight="1" x14ac:dyDescent="0.25">
      <c r="A1162" s="128">
        <v>28300121</v>
      </c>
      <c r="B1162" s="87" t="str">
        <f t="shared" si="1342"/>
        <v>28300121</v>
      </c>
      <c r="C1162" s="74" t="s">
        <v>1117</v>
      </c>
      <c r="D1162" s="89" t="s">
        <v>1277</v>
      </c>
      <c r="E1162" s="89"/>
      <c r="F1162" s="374">
        <v>43435</v>
      </c>
      <c r="G1162" s="89"/>
      <c r="H1162" s="75">
        <v>7818628.3499999996</v>
      </c>
      <c r="I1162" s="75">
        <v>7857950.54</v>
      </c>
      <c r="J1162" s="75">
        <v>7792743.75</v>
      </c>
      <c r="K1162" s="75">
        <v>4235787.18</v>
      </c>
      <c r="L1162" s="75">
        <v>4262043.26</v>
      </c>
      <c r="M1162" s="75">
        <v>4288299.33</v>
      </c>
      <c r="N1162" s="75">
        <v>4515521.6900000004</v>
      </c>
      <c r="O1162" s="75">
        <v>4515521.6900000004</v>
      </c>
      <c r="P1162" s="75">
        <v>4552882.16</v>
      </c>
      <c r="Q1162" s="75">
        <v>4571562.4000000004</v>
      </c>
      <c r="R1162" s="75">
        <v>4623429.1399999997</v>
      </c>
      <c r="S1162" s="75">
        <v>4650406</v>
      </c>
      <c r="T1162" s="75">
        <v>4677382.87</v>
      </c>
      <c r="U1162" s="75"/>
      <c r="V1162" s="75">
        <f t="shared" si="1200"/>
        <v>5176179.395833333</v>
      </c>
      <c r="W1162" s="81"/>
      <c r="X1162" s="335"/>
      <c r="Y1162" s="92">
        <f t="shared" si="1340"/>
        <v>0</v>
      </c>
      <c r="Z1162" s="319">
        <f t="shared" si="1340"/>
        <v>4677382.87</v>
      </c>
      <c r="AA1162" s="319">
        <f t="shared" si="1340"/>
        <v>0</v>
      </c>
      <c r="AB1162" s="320">
        <f t="shared" si="1208"/>
        <v>0</v>
      </c>
      <c r="AC1162" s="309">
        <f t="shared" si="1209"/>
        <v>0</v>
      </c>
      <c r="AD1162" s="319">
        <f t="shared" si="1309"/>
        <v>0</v>
      </c>
      <c r="AE1162" s="326">
        <f t="shared" si="1230"/>
        <v>0</v>
      </c>
      <c r="AF1162" s="320">
        <f t="shared" si="1231"/>
        <v>0</v>
      </c>
      <c r="AG1162" s="173">
        <f t="shared" si="1344"/>
        <v>0</v>
      </c>
      <c r="AH1162" s="309">
        <f t="shared" si="1210"/>
        <v>0</v>
      </c>
      <c r="AI1162" s="318">
        <f t="shared" si="1310"/>
        <v>0</v>
      </c>
      <c r="AJ1162" s="319">
        <f t="shared" si="1310"/>
        <v>5176179.395833333</v>
      </c>
      <c r="AK1162" s="319">
        <f t="shared" si="1310"/>
        <v>0</v>
      </c>
      <c r="AL1162" s="320">
        <f t="shared" si="1211"/>
        <v>0</v>
      </c>
      <c r="AM1162" s="309">
        <f t="shared" si="1212"/>
        <v>0</v>
      </c>
      <c r="AN1162" s="319">
        <f t="shared" si="1233"/>
        <v>0</v>
      </c>
      <c r="AO1162" s="319">
        <f t="shared" si="1234"/>
        <v>0</v>
      </c>
      <c r="AP1162" s="319">
        <f t="shared" si="1226"/>
        <v>0</v>
      </c>
      <c r="AQ1162" s="173">
        <f t="shared" ref="AQ1162" si="1346">SUM(AN1162:AP1162)</f>
        <v>0</v>
      </c>
      <c r="AR1162" s="309">
        <f t="shared" si="1213"/>
        <v>0</v>
      </c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 s="7"/>
      <c r="BH1162" s="7"/>
      <c r="BI1162" s="7"/>
      <c r="BJ1162" s="7"/>
      <c r="BK1162" s="7"/>
      <c r="BL1162" s="7"/>
      <c r="BN1162" s="74"/>
    </row>
    <row r="1163" spans="1:66" s="16" customFormat="1" ht="12" customHeight="1" x14ac:dyDescent="0.25">
      <c r="A1163" s="189">
        <v>28300131</v>
      </c>
      <c r="B1163" s="184" t="str">
        <f t="shared" si="1342"/>
        <v>28300131</v>
      </c>
      <c r="C1163" s="178" t="s">
        <v>1142</v>
      </c>
      <c r="D1163" s="179" t="s">
        <v>158</v>
      </c>
      <c r="E1163" s="179"/>
      <c r="F1163" s="235">
        <v>43541</v>
      </c>
      <c r="G1163" s="179"/>
      <c r="H1163" s="181">
        <v>-2874316.46</v>
      </c>
      <c r="I1163" s="181">
        <v>-2691427.76</v>
      </c>
      <c r="J1163" s="181">
        <v>-2691427.76</v>
      </c>
      <c r="K1163" s="181">
        <v>-2691427.76</v>
      </c>
      <c r="L1163" s="181">
        <v>-2650429.2999999998</v>
      </c>
      <c r="M1163" s="181">
        <v>-2575667.41</v>
      </c>
      <c r="N1163" s="181">
        <v>-2500905.52</v>
      </c>
      <c r="O1163" s="181">
        <v>-2426143.63</v>
      </c>
      <c r="P1163" s="181">
        <v>-2351381.7400000002</v>
      </c>
      <c r="Q1163" s="181">
        <v>-2276619.85</v>
      </c>
      <c r="R1163" s="181">
        <v>-2201857.96</v>
      </c>
      <c r="S1163" s="181">
        <v>-2127096.0699999998</v>
      </c>
      <c r="T1163" s="181">
        <v>-2052334.18</v>
      </c>
      <c r="U1163" s="181"/>
      <c r="V1163" s="181">
        <f t="shared" si="1200"/>
        <v>-2470642.5066666664</v>
      </c>
      <c r="W1163" s="204"/>
      <c r="X1163" s="226"/>
      <c r="Y1163" s="409">
        <f t="shared" si="1340"/>
        <v>0</v>
      </c>
      <c r="Z1163" s="410">
        <f t="shared" si="1340"/>
        <v>0</v>
      </c>
      <c r="AA1163" s="410">
        <f t="shared" si="1340"/>
        <v>0</v>
      </c>
      <c r="AB1163" s="411">
        <f t="shared" si="1208"/>
        <v>-2052334.18</v>
      </c>
      <c r="AC1163" s="412">
        <f t="shared" si="1209"/>
        <v>0</v>
      </c>
      <c r="AD1163" s="410">
        <f t="shared" si="1309"/>
        <v>0</v>
      </c>
      <c r="AE1163" s="413">
        <f t="shared" si="1230"/>
        <v>0</v>
      </c>
      <c r="AF1163" s="411">
        <f t="shared" si="1231"/>
        <v>-2052334.18</v>
      </c>
      <c r="AG1163" s="414">
        <f t="shared" si="1344"/>
        <v>-2052334.18</v>
      </c>
      <c r="AH1163" s="412">
        <f t="shared" si="1210"/>
        <v>0</v>
      </c>
      <c r="AI1163" s="415">
        <f t="shared" si="1310"/>
        <v>0</v>
      </c>
      <c r="AJ1163" s="410">
        <f t="shared" si="1310"/>
        <v>0</v>
      </c>
      <c r="AK1163" s="410">
        <f t="shared" si="1310"/>
        <v>0</v>
      </c>
      <c r="AL1163" s="411">
        <f t="shared" si="1211"/>
        <v>-2470642.5066666664</v>
      </c>
      <c r="AM1163" s="412">
        <f t="shared" si="1212"/>
        <v>0</v>
      </c>
      <c r="AN1163" s="410">
        <f t="shared" si="1233"/>
        <v>0</v>
      </c>
      <c r="AO1163" s="410">
        <f t="shared" si="1234"/>
        <v>0</v>
      </c>
      <c r="AP1163" s="410">
        <f t="shared" si="1226"/>
        <v>-2470642.5066666664</v>
      </c>
      <c r="AQ1163" s="414">
        <f t="shared" ref="AQ1163" si="1347">SUM(AN1163:AP1163)</f>
        <v>-2470642.5066666664</v>
      </c>
      <c r="AR1163" s="412">
        <f t="shared" si="1213"/>
        <v>0</v>
      </c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 s="7"/>
      <c r="BH1163" s="7"/>
      <c r="BI1163" s="7"/>
      <c r="BJ1163" s="7"/>
      <c r="BK1163" s="7"/>
      <c r="BL1163" s="7"/>
      <c r="BN1163" s="74"/>
    </row>
    <row r="1164" spans="1:66" s="16" customFormat="1" ht="12" customHeight="1" x14ac:dyDescent="0.25">
      <c r="A1164" s="122">
        <v>28300152</v>
      </c>
      <c r="B1164" s="87" t="str">
        <f t="shared" si="1342"/>
        <v>28300152</v>
      </c>
      <c r="C1164" s="74" t="s">
        <v>274</v>
      </c>
      <c r="D1164" s="89" t="s">
        <v>158</v>
      </c>
      <c r="E1164" s="89"/>
      <c r="F1164" s="74"/>
      <c r="G1164" s="89"/>
      <c r="H1164" s="75">
        <v>-2298206.5299999998</v>
      </c>
      <c r="I1164" s="75">
        <v>-3215124.89</v>
      </c>
      <c r="J1164" s="75">
        <v>-8833314.9499999993</v>
      </c>
      <c r="K1164" s="75">
        <v>-7859629.1100000003</v>
      </c>
      <c r="L1164" s="75">
        <v>-11286598.76</v>
      </c>
      <c r="M1164" s="75">
        <v>-4066955.46</v>
      </c>
      <c r="N1164" s="75">
        <v>-3392161.16</v>
      </c>
      <c r="O1164" s="75">
        <v>-3946948</v>
      </c>
      <c r="P1164" s="75">
        <v>-5685262.5</v>
      </c>
      <c r="Q1164" s="75">
        <v>-3647056.29</v>
      </c>
      <c r="R1164" s="75">
        <v>-6413192.1299999999</v>
      </c>
      <c r="S1164" s="75">
        <v>-6873822.9699999997</v>
      </c>
      <c r="T1164" s="75">
        <v>-11250446.27</v>
      </c>
      <c r="U1164" s="75"/>
      <c r="V1164" s="75">
        <f t="shared" ref="V1164:V1220" si="1348">(H1164+T1164+SUM(I1164:S1164)*2)/24</f>
        <v>-5999532.7183333337</v>
      </c>
      <c r="W1164" s="81"/>
      <c r="X1164" s="80"/>
      <c r="Y1164" s="92">
        <f t="shared" si="1340"/>
        <v>0</v>
      </c>
      <c r="Z1164" s="319">
        <f t="shared" si="1340"/>
        <v>0</v>
      </c>
      <c r="AA1164" s="319">
        <f t="shared" si="1340"/>
        <v>0</v>
      </c>
      <c r="AB1164" s="320">
        <f t="shared" si="1208"/>
        <v>-11250446.27</v>
      </c>
      <c r="AC1164" s="309">
        <f t="shared" si="1209"/>
        <v>0</v>
      </c>
      <c r="AD1164" s="319">
        <f t="shared" si="1309"/>
        <v>0</v>
      </c>
      <c r="AE1164" s="326">
        <f t="shared" si="1230"/>
        <v>0</v>
      </c>
      <c r="AF1164" s="320">
        <f t="shared" si="1231"/>
        <v>-11250446.27</v>
      </c>
      <c r="AG1164" s="173">
        <f t="shared" si="1344"/>
        <v>-11250446.27</v>
      </c>
      <c r="AH1164" s="309">
        <f t="shared" si="1210"/>
        <v>0</v>
      </c>
      <c r="AI1164" s="318">
        <f t="shared" si="1310"/>
        <v>0</v>
      </c>
      <c r="AJ1164" s="319">
        <f t="shared" si="1310"/>
        <v>0</v>
      </c>
      <c r="AK1164" s="319">
        <f t="shared" si="1310"/>
        <v>0</v>
      </c>
      <c r="AL1164" s="320">
        <f t="shared" si="1211"/>
        <v>-5999532.7183333337</v>
      </c>
      <c r="AM1164" s="309">
        <f t="shared" si="1212"/>
        <v>0</v>
      </c>
      <c r="AN1164" s="319">
        <f t="shared" si="1233"/>
        <v>0</v>
      </c>
      <c r="AO1164" s="319">
        <f t="shared" si="1234"/>
        <v>0</v>
      </c>
      <c r="AP1164" s="319">
        <f t="shared" si="1226"/>
        <v>-5999532.7183333337</v>
      </c>
      <c r="AQ1164" s="173">
        <f t="shared" si="1194"/>
        <v>-5999532.7183333337</v>
      </c>
      <c r="AR1164" s="309">
        <f t="shared" si="1213"/>
        <v>0</v>
      </c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 s="7"/>
      <c r="BH1164" s="7"/>
      <c r="BI1164" s="7"/>
      <c r="BJ1164" s="7"/>
      <c r="BK1164" s="7"/>
      <c r="BL1164" s="7"/>
      <c r="BN1164" s="74"/>
    </row>
    <row r="1165" spans="1:66" s="16" customFormat="1" ht="12" customHeight="1" x14ac:dyDescent="0.25">
      <c r="A1165" s="122">
        <v>28300162</v>
      </c>
      <c r="B1165" s="87" t="str">
        <f t="shared" si="1342"/>
        <v>28300162</v>
      </c>
      <c r="C1165" s="74" t="s">
        <v>215</v>
      </c>
      <c r="D1165" s="89" t="s">
        <v>158</v>
      </c>
      <c r="E1165" s="89"/>
      <c r="F1165" s="74"/>
      <c r="G1165" s="89"/>
      <c r="H1165" s="75">
        <v>-695264.44</v>
      </c>
      <c r="I1165" s="75">
        <v>-1218377.71</v>
      </c>
      <c r="J1165" s="75">
        <v>-1787696.56</v>
      </c>
      <c r="K1165" s="75">
        <v>-1638409.1</v>
      </c>
      <c r="L1165" s="75">
        <v>-2364334.0699999998</v>
      </c>
      <c r="M1165" s="75">
        <v>-1139839.5900000001</v>
      </c>
      <c r="N1165" s="75">
        <v>-655912.93999999994</v>
      </c>
      <c r="O1165" s="75">
        <v>-643712.6</v>
      </c>
      <c r="P1165" s="75">
        <v>-531022.67000000004</v>
      </c>
      <c r="Q1165" s="75">
        <v>-506734.33</v>
      </c>
      <c r="R1165" s="75">
        <v>-820428.98</v>
      </c>
      <c r="S1165" s="75">
        <v>-1221910.6200000001</v>
      </c>
      <c r="T1165" s="75">
        <v>-2038279.7</v>
      </c>
      <c r="U1165" s="75"/>
      <c r="V1165" s="75">
        <f t="shared" si="1348"/>
        <v>-1157929.2699999998</v>
      </c>
      <c r="W1165" s="81"/>
      <c r="X1165" s="81"/>
      <c r="Y1165" s="92">
        <f t="shared" si="1340"/>
        <v>0</v>
      </c>
      <c r="Z1165" s="319">
        <f t="shared" si="1340"/>
        <v>0</v>
      </c>
      <c r="AA1165" s="319">
        <f t="shared" si="1340"/>
        <v>0</v>
      </c>
      <c r="AB1165" s="320">
        <f t="shared" si="1208"/>
        <v>-2038279.7</v>
      </c>
      <c r="AC1165" s="309">
        <f t="shared" si="1209"/>
        <v>0</v>
      </c>
      <c r="AD1165" s="319">
        <f t="shared" si="1309"/>
        <v>0</v>
      </c>
      <c r="AE1165" s="326">
        <f t="shared" si="1230"/>
        <v>0</v>
      </c>
      <c r="AF1165" s="320">
        <f t="shared" si="1231"/>
        <v>-2038279.7</v>
      </c>
      <c r="AG1165" s="173">
        <f t="shared" si="1344"/>
        <v>-2038279.7</v>
      </c>
      <c r="AH1165" s="309">
        <f t="shared" si="1210"/>
        <v>0</v>
      </c>
      <c r="AI1165" s="318">
        <f t="shared" si="1310"/>
        <v>0</v>
      </c>
      <c r="AJ1165" s="319">
        <f t="shared" si="1310"/>
        <v>0</v>
      </c>
      <c r="AK1165" s="319">
        <f t="shared" si="1310"/>
        <v>0</v>
      </c>
      <c r="AL1165" s="320">
        <f t="shared" si="1211"/>
        <v>-1157929.2699999998</v>
      </c>
      <c r="AM1165" s="309">
        <f t="shared" si="1212"/>
        <v>0</v>
      </c>
      <c r="AN1165" s="319">
        <f t="shared" si="1233"/>
        <v>0</v>
      </c>
      <c r="AO1165" s="319">
        <f t="shared" si="1234"/>
        <v>0</v>
      </c>
      <c r="AP1165" s="319">
        <f t="shared" si="1226"/>
        <v>-1157929.2699999998</v>
      </c>
      <c r="AQ1165" s="173">
        <f t="shared" si="1194"/>
        <v>-1157929.2699999998</v>
      </c>
      <c r="AR1165" s="309">
        <f t="shared" si="1213"/>
        <v>0</v>
      </c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 s="7"/>
      <c r="BH1165" s="7"/>
      <c r="BI1165" s="7"/>
      <c r="BJ1165" s="7"/>
      <c r="BK1165" s="7"/>
      <c r="BL1165" s="7"/>
      <c r="BN1165" s="74"/>
    </row>
    <row r="1166" spans="1:66" s="16" customFormat="1" ht="12" customHeight="1" x14ac:dyDescent="0.25">
      <c r="A1166" s="122">
        <v>28300211</v>
      </c>
      <c r="B1166" s="87" t="str">
        <f t="shared" si="1342"/>
        <v>28300211</v>
      </c>
      <c r="C1166" s="96" t="s">
        <v>141</v>
      </c>
      <c r="D1166" s="89" t="s">
        <v>1277</v>
      </c>
      <c r="E1166" s="89"/>
      <c r="F1166" s="96"/>
      <c r="G1166" s="89"/>
      <c r="H1166" s="75">
        <v>-14350146.58</v>
      </c>
      <c r="I1166" s="75">
        <v>-14191572.43</v>
      </c>
      <c r="J1166" s="75">
        <v>-14032998.279999999</v>
      </c>
      <c r="K1166" s="75">
        <v>-6231476.1299999999</v>
      </c>
      <c r="L1166" s="75">
        <v>-5950206.7199999997</v>
      </c>
      <c r="M1166" s="75">
        <v>-5567894.1600000001</v>
      </c>
      <c r="N1166" s="75">
        <v>-5185581.5999999996</v>
      </c>
      <c r="O1166" s="75">
        <v>-4803269.04</v>
      </c>
      <c r="P1166" s="75">
        <v>-4420956.4800000004</v>
      </c>
      <c r="Q1166" s="75">
        <v>-4038643.92</v>
      </c>
      <c r="R1166" s="75">
        <v>-3656331.36</v>
      </c>
      <c r="S1166" s="75">
        <v>-3274018.8</v>
      </c>
      <c r="T1166" s="75">
        <v>-2891706.24</v>
      </c>
      <c r="U1166" s="75"/>
      <c r="V1166" s="75">
        <f t="shared" si="1348"/>
        <v>-6664489.6108333329</v>
      </c>
      <c r="W1166" s="267"/>
      <c r="X1166" s="81"/>
      <c r="Y1166" s="92">
        <f t="shared" si="1340"/>
        <v>0</v>
      </c>
      <c r="Z1166" s="319">
        <f t="shared" si="1340"/>
        <v>-2891706.24</v>
      </c>
      <c r="AA1166" s="319">
        <f t="shared" si="1340"/>
        <v>0</v>
      </c>
      <c r="AB1166" s="320">
        <f t="shared" si="1208"/>
        <v>0</v>
      </c>
      <c r="AC1166" s="309">
        <f t="shared" si="1209"/>
        <v>0</v>
      </c>
      <c r="AD1166" s="319">
        <f t="shared" si="1309"/>
        <v>0</v>
      </c>
      <c r="AE1166" s="326">
        <f t="shared" si="1230"/>
        <v>0</v>
      </c>
      <c r="AF1166" s="320">
        <f t="shared" si="1231"/>
        <v>0</v>
      </c>
      <c r="AG1166" s="173">
        <f t="shared" si="1344"/>
        <v>0</v>
      </c>
      <c r="AH1166" s="309">
        <f t="shared" si="1210"/>
        <v>0</v>
      </c>
      <c r="AI1166" s="318">
        <f t="shared" si="1310"/>
        <v>0</v>
      </c>
      <c r="AJ1166" s="319">
        <f t="shared" si="1310"/>
        <v>-6664489.6108333329</v>
      </c>
      <c r="AK1166" s="319">
        <f t="shared" si="1310"/>
        <v>0</v>
      </c>
      <c r="AL1166" s="320">
        <f t="shared" si="1211"/>
        <v>0</v>
      </c>
      <c r="AM1166" s="309">
        <f t="shared" si="1212"/>
        <v>0</v>
      </c>
      <c r="AN1166" s="319">
        <f t="shared" si="1233"/>
        <v>0</v>
      </c>
      <c r="AO1166" s="319">
        <f t="shared" si="1234"/>
        <v>0</v>
      </c>
      <c r="AP1166" s="319">
        <f t="shared" si="1226"/>
        <v>0</v>
      </c>
      <c r="AQ1166" s="173">
        <f t="shared" si="1194"/>
        <v>0</v>
      </c>
      <c r="AR1166" s="309">
        <f t="shared" si="1213"/>
        <v>0</v>
      </c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 s="7"/>
      <c r="BH1166" s="7"/>
      <c r="BI1166" s="7"/>
      <c r="BJ1166" s="7"/>
      <c r="BK1166" s="7"/>
      <c r="BL1166" s="7"/>
      <c r="BN1166" s="74"/>
    </row>
    <row r="1167" spans="1:66" s="16" customFormat="1" ht="12" customHeight="1" x14ac:dyDescent="0.35">
      <c r="A1167" s="128">
        <v>28300212</v>
      </c>
      <c r="B1167" s="87" t="str">
        <f t="shared" si="1342"/>
        <v>28300212</v>
      </c>
      <c r="C1167" s="379" t="s">
        <v>1077</v>
      </c>
      <c r="D1167" s="89" t="s">
        <v>1277</v>
      </c>
      <c r="E1167" s="89"/>
      <c r="F1167" s="374">
        <v>43237</v>
      </c>
      <c r="G1167" s="89"/>
      <c r="H1167" s="75">
        <v>-13069.82</v>
      </c>
      <c r="I1167" s="75">
        <v>-2615.81</v>
      </c>
      <c r="J1167" s="75">
        <v>7838.2</v>
      </c>
      <c r="K1167" s="75">
        <v>18292.21</v>
      </c>
      <c r="L1167" s="75">
        <v>0</v>
      </c>
      <c r="M1167" s="75">
        <v>0</v>
      </c>
      <c r="N1167" s="75">
        <v>0</v>
      </c>
      <c r="O1167" s="75">
        <v>0</v>
      </c>
      <c r="P1167" s="75">
        <v>0</v>
      </c>
      <c r="Q1167" s="75">
        <v>0</v>
      </c>
      <c r="R1167" s="75">
        <v>0</v>
      </c>
      <c r="S1167" s="75">
        <v>0</v>
      </c>
      <c r="T1167" s="75">
        <v>0</v>
      </c>
      <c r="U1167" s="75"/>
      <c r="V1167" s="75">
        <f t="shared" si="1348"/>
        <v>1414.9741666666666</v>
      </c>
      <c r="W1167" s="267"/>
      <c r="X1167" s="81"/>
      <c r="Y1167" s="92">
        <f t="shared" si="1340"/>
        <v>0</v>
      </c>
      <c r="Z1167" s="319">
        <f t="shared" si="1340"/>
        <v>0</v>
      </c>
      <c r="AA1167" s="319">
        <f t="shared" si="1340"/>
        <v>0</v>
      </c>
      <c r="AB1167" s="320">
        <f t="shared" si="1208"/>
        <v>0</v>
      </c>
      <c r="AC1167" s="309">
        <f t="shared" si="1209"/>
        <v>0</v>
      </c>
      <c r="AD1167" s="319">
        <f t="shared" si="1309"/>
        <v>0</v>
      </c>
      <c r="AE1167" s="326">
        <f t="shared" si="1230"/>
        <v>0</v>
      </c>
      <c r="AF1167" s="320">
        <f t="shared" si="1231"/>
        <v>0</v>
      </c>
      <c r="AG1167" s="173">
        <f t="shared" si="1344"/>
        <v>0</v>
      </c>
      <c r="AH1167" s="309">
        <f t="shared" si="1210"/>
        <v>0</v>
      </c>
      <c r="AI1167" s="318">
        <f t="shared" ref="AI1167:AK1182" si="1349">IF($D1167=AI$5,$V1167,0)</f>
        <v>0</v>
      </c>
      <c r="AJ1167" s="319">
        <f t="shared" si="1349"/>
        <v>1414.9741666666666</v>
      </c>
      <c r="AK1167" s="319">
        <f t="shared" si="1349"/>
        <v>0</v>
      </c>
      <c r="AL1167" s="320">
        <f t="shared" si="1211"/>
        <v>0</v>
      </c>
      <c r="AM1167" s="309">
        <f t="shared" si="1212"/>
        <v>0</v>
      </c>
      <c r="AN1167" s="319">
        <f t="shared" si="1233"/>
        <v>0</v>
      </c>
      <c r="AO1167" s="319">
        <f t="shared" si="1234"/>
        <v>0</v>
      </c>
      <c r="AP1167" s="319">
        <f t="shared" si="1226"/>
        <v>0</v>
      </c>
      <c r="AQ1167" s="173">
        <f t="shared" ref="AQ1167" si="1350">SUM(AN1167:AP1167)</f>
        <v>0</v>
      </c>
      <c r="AR1167" s="309">
        <f t="shared" si="1213"/>
        <v>0</v>
      </c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 s="7"/>
      <c r="BH1167" s="7"/>
      <c r="BI1167" s="7"/>
      <c r="BJ1167" s="7"/>
      <c r="BK1167" s="7"/>
      <c r="BL1167" s="7"/>
      <c r="BN1167" s="74"/>
    </row>
    <row r="1168" spans="1:66" s="16" customFormat="1" ht="12" customHeight="1" x14ac:dyDescent="0.25">
      <c r="A1168" s="122">
        <v>28300221</v>
      </c>
      <c r="B1168" s="87" t="str">
        <f t="shared" si="1342"/>
        <v>28300221</v>
      </c>
      <c r="C1168" s="96" t="s">
        <v>823</v>
      </c>
      <c r="D1168" s="89" t="s">
        <v>1277</v>
      </c>
      <c r="E1168" s="89"/>
      <c r="F1168" s="96"/>
      <c r="G1168" s="89"/>
      <c r="H1168" s="75">
        <v>-2473461.15</v>
      </c>
      <c r="I1168" s="75">
        <v>-2473461.15</v>
      </c>
      <c r="J1168" s="75">
        <v>-2473461.15</v>
      </c>
      <c r="K1168" s="75">
        <v>-0.15</v>
      </c>
      <c r="L1168" s="75">
        <v>-0.15</v>
      </c>
      <c r="M1168" s="75">
        <v>-0.15</v>
      </c>
      <c r="N1168" s="75">
        <v>0</v>
      </c>
      <c r="O1168" s="75">
        <v>0</v>
      </c>
      <c r="P1168" s="75">
        <v>0</v>
      </c>
      <c r="Q1168" s="75">
        <v>0</v>
      </c>
      <c r="R1168" s="75">
        <v>0</v>
      </c>
      <c r="S1168" s="75">
        <v>0</v>
      </c>
      <c r="T1168" s="75">
        <v>0</v>
      </c>
      <c r="U1168" s="75"/>
      <c r="V1168" s="75">
        <f t="shared" si="1348"/>
        <v>-515304.44375000009</v>
      </c>
      <c r="W1168" s="267"/>
      <c r="X1168" s="81"/>
      <c r="Y1168" s="92">
        <f t="shared" si="1340"/>
        <v>0</v>
      </c>
      <c r="Z1168" s="319">
        <f t="shared" si="1340"/>
        <v>0</v>
      </c>
      <c r="AA1168" s="319">
        <f t="shared" si="1340"/>
        <v>0</v>
      </c>
      <c r="AB1168" s="320">
        <f t="shared" si="1208"/>
        <v>0</v>
      </c>
      <c r="AC1168" s="309">
        <f t="shared" si="1209"/>
        <v>0</v>
      </c>
      <c r="AD1168" s="319">
        <f t="shared" si="1309"/>
        <v>0</v>
      </c>
      <c r="AE1168" s="326">
        <f t="shared" si="1230"/>
        <v>0</v>
      </c>
      <c r="AF1168" s="320">
        <f t="shared" si="1231"/>
        <v>0</v>
      </c>
      <c r="AG1168" s="173">
        <f t="shared" si="1344"/>
        <v>0</v>
      </c>
      <c r="AH1168" s="309">
        <f t="shared" si="1210"/>
        <v>0</v>
      </c>
      <c r="AI1168" s="318">
        <f t="shared" si="1349"/>
        <v>0</v>
      </c>
      <c r="AJ1168" s="319">
        <f t="shared" si="1349"/>
        <v>-515304.44375000009</v>
      </c>
      <c r="AK1168" s="319">
        <f t="shared" si="1349"/>
        <v>0</v>
      </c>
      <c r="AL1168" s="320">
        <f t="shared" si="1211"/>
        <v>0</v>
      </c>
      <c r="AM1168" s="309">
        <f t="shared" si="1212"/>
        <v>0</v>
      </c>
      <c r="AN1168" s="319">
        <f t="shared" si="1233"/>
        <v>0</v>
      </c>
      <c r="AO1168" s="319">
        <f t="shared" si="1234"/>
        <v>0</v>
      </c>
      <c r="AP1168" s="319">
        <f t="shared" si="1226"/>
        <v>0</v>
      </c>
      <c r="AQ1168" s="173">
        <f t="shared" si="1194"/>
        <v>0</v>
      </c>
      <c r="AR1168" s="309">
        <f t="shared" si="1213"/>
        <v>0</v>
      </c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 s="7"/>
      <c r="BH1168" s="7"/>
      <c r="BI1168" s="7"/>
      <c r="BJ1168" s="7"/>
      <c r="BK1168" s="7"/>
      <c r="BL1168" s="7"/>
      <c r="BN1168" s="74"/>
    </row>
    <row r="1169" spans="1:66" s="16" customFormat="1" ht="12" customHeight="1" x14ac:dyDescent="0.25">
      <c r="A1169" s="128">
        <v>28300222</v>
      </c>
      <c r="B1169" s="87" t="str">
        <f>TEXT(A1169,"##")</f>
        <v>28300222</v>
      </c>
      <c r="C1169" s="74" t="s">
        <v>1118</v>
      </c>
      <c r="D1169" s="89" t="s">
        <v>1277</v>
      </c>
      <c r="E1169" s="89"/>
      <c r="F1169" s="374">
        <v>43435</v>
      </c>
      <c r="G1169" s="89"/>
      <c r="H1169" s="75">
        <v>3343966.39</v>
      </c>
      <c r="I1169" s="75">
        <v>3371743.39</v>
      </c>
      <c r="J1169" s="75">
        <v>3450105.05</v>
      </c>
      <c r="K1169" s="75">
        <v>1722494.85</v>
      </c>
      <c r="L1169" s="75">
        <v>1756594.95</v>
      </c>
      <c r="M1169" s="75">
        <v>1790695.04</v>
      </c>
      <c r="N1169" s="75">
        <v>2090076.24</v>
      </c>
      <c r="O1169" s="75">
        <v>2090076.24</v>
      </c>
      <c r="P1169" s="75">
        <v>2122773.4500000002</v>
      </c>
      <c r="Q1169" s="75">
        <v>2139122.06</v>
      </c>
      <c r="R1169" s="75">
        <v>2148188.91</v>
      </c>
      <c r="S1169" s="75">
        <v>2162717.06</v>
      </c>
      <c r="T1169" s="75">
        <v>2177245.21</v>
      </c>
      <c r="U1169" s="75"/>
      <c r="V1169" s="75">
        <f t="shared" si="1348"/>
        <v>2300432.7533333329</v>
      </c>
      <c r="W1169" s="81"/>
      <c r="X1169" s="335"/>
      <c r="Y1169" s="92">
        <f t="shared" si="1340"/>
        <v>0</v>
      </c>
      <c r="Z1169" s="319">
        <f t="shared" si="1340"/>
        <v>2177245.21</v>
      </c>
      <c r="AA1169" s="319">
        <f t="shared" si="1340"/>
        <v>0</v>
      </c>
      <c r="AB1169" s="320">
        <f t="shared" si="1208"/>
        <v>0</v>
      </c>
      <c r="AC1169" s="309">
        <f t="shared" si="1209"/>
        <v>0</v>
      </c>
      <c r="AD1169" s="319">
        <f t="shared" si="1309"/>
        <v>0</v>
      </c>
      <c r="AE1169" s="326">
        <f t="shared" si="1230"/>
        <v>0</v>
      </c>
      <c r="AF1169" s="320">
        <f t="shared" si="1231"/>
        <v>0</v>
      </c>
      <c r="AG1169" s="173">
        <f t="shared" si="1344"/>
        <v>0</v>
      </c>
      <c r="AH1169" s="309">
        <f t="shared" si="1210"/>
        <v>0</v>
      </c>
      <c r="AI1169" s="318">
        <f t="shared" si="1349"/>
        <v>0</v>
      </c>
      <c r="AJ1169" s="319">
        <f t="shared" si="1349"/>
        <v>2300432.7533333329</v>
      </c>
      <c r="AK1169" s="319">
        <f t="shared" si="1349"/>
        <v>0</v>
      </c>
      <c r="AL1169" s="320">
        <f t="shared" si="1211"/>
        <v>0</v>
      </c>
      <c r="AM1169" s="309">
        <f t="shared" si="1212"/>
        <v>0</v>
      </c>
      <c r="AN1169" s="319">
        <f t="shared" si="1233"/>
        <v>0</v>
      </c>
      <c r="AO1169" s="319">
        <f t="shared" si="1234"/>
        <v>0</v>
      </c>
      <c r="AP1169" s="319">
        <f t="shared" si="1226"/>
        <v>0</v>
      </c>
      <c r="AQ1169" s="173">
        <f>SUM(AN1169:AP1169)</f>
        <v>0</v>
      </c>
      <c r="AR1169" s="309">
        <f t="shared" si="1213"/>
        <v>0</v>
      </c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 s="7"/>
      <c r="BH1169" s="7"/>
      <c r="BI1169" s="7"/>
      <c r="BJ1169" s="7"/>
      <c r="BK1169" s="7"/>
      <c r="BL1169" s="7"/>
      <c r="BN1169" s="74"/>
    </row>
    <row r="1170" spans="1:66" s="16" customFormat="1" ht="12" customHeight="1" x14ac:dyDescent="0.25">
      <c r="A1170" s="122">
        <v>28300252</v>
      </c>
      <c r="B1170" s="87" t="str">
        <f t="shared" si="1342"/>
        <v>28300252</v>
      </c>
      <c r="C1170" s="74" t="s">
        <v>611</v>
      </c>
      <c r="D1170" s="89" t="s">
        <v>1277</v>
      </c>
      <c r="E1170" s="89"/>
      <c r="F1170" s="74"/>
      <c r="G1170" s="89"/>
      <c r="H1170" s="75">
        <v>-5561035.1500000004</v>
      </c>
      <c r="I1170" s="75">
        <v>-5444073.79</v>
      </c>
      <c r="J1170" s="75">
        <v>-5288177</v>
      </c>
      <c r="K1170" s="75">
        <v>-1656290.7</v>
      </c>
      <c r="L1170" s="75">
        <v>-1618874.77</v>
      </c>
      <c r="M1170" s="75">
        <v>-1560295.8</v>
      </c>
      <c r="N1170" s="75">
        <v>-1496395.84</v>
      </c>
      <c r="O1170" s="75">
        <v>-1433475.24</v>
      </c>
      <c r="P1170" s="75">
        <v>-1353407.86</v>
      </c>
      <c r="Q1170" s="75">
        <v>-1320241.6200000001</v>
      </c>
      <c r="R1170" s="75">
        <v>-1267859.76</v>
      </c>
      <c r="S1170" s="75">
        <v>-1193064.3400000001</v>
      </c>
      <c r="T1170" s="75">
        <v>-1137624.5900000001</v>
      </c>
      <c r="U1170" s="75"/>
      <c r="V1170" s="75">
        <f t="shared" si="1348"/>
        <v>-2248457.2158333333</v>
      </c>
      <c r="W1170" s="77"/>
      <c r="X1170" s="77"/>
      <c r="Y1170" s="92">
        <f t="shared" si="1340"/>
        <v>0</v>
      </c>
      <c r="Z1170" s="319">
        <f t="shared" si="1340"/>
        <v>-1137624.5900000001</v>
      </c>
      <c r="AA1170" s="319">
        <f t="shared" si="1340"/>
        <v>0</v>
      </c>
      <c r="AB1170" s="320">
        <f t="shared" si="1208"/>
        <v>0</v>
      </c>
      <c r="AC1170" s="309">
        <f t="shared" si="1209"/>
        <v>0</v>
      </c>
      <c r="AD1170" s="319">
        <f t="shared" si="1309"/>
        <v>0</v>
      </c>
      <c r="AE1170" s="326">
        <f t="shared" si="1230"/>
        <v>0</v>
      </c>
      <c r="AF1170" s="320">
        <f t="shared" si="1231"/>
        <v>0</v>
      </c>
      <c r="AG1170" s="173">
        <f t="shared" si="1344"/>
        <v>0</v>
      </c>
      <c r="AH1170" s="309">
        <f t="shared" si="1210"/>
        <v>0</v>
      </c>
      <c r="AI1170" s="318">
        <f t="shared" si="1349"/>
        <v>0</v>
      </c>
      <c r="AJ1170" s="319">
        <f t="shared" si="1349"/>
        <v>-2248457.2158333333</v>
      </c>
      <c r="AK1170" s="319">
        <f t="shared" si="1349"/>
        <v>0</v>
      </c>
      <c r="AL1170" s="320">
        <f t="shared" si="1211"/>
        <v>0</v>
      </c>
      <c r="AM1170" s="309">
        <f t="shared" si="1212"/>
        <v>0</v>
      </c>
      <c r="AN1170" s="319">
        <f t="shared" si="1233"/>
        <v>0</v>
      </c>
      <c r="AO1170" s="319">
        <f t="shared" si="1234"/>
        <v>0</v>
      </c>
      <c r="AP1170" s="319">
        <f t="shared" si="1226"/>
        <v>0</v>
      </c>
      <c r="AQ1170" s="173">
        <f t="shared" si="1194"/>
        <v>0</v>
      </c>
      <c r="AR1170" s="309">
        <f t="shared" si="1213"/>
        <v>0</v>
      </c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 s="7"/>
      <c r="BH1170" s="7"/>
      <c r="BI1170" s="7"/>
      <c r="BJ1170" s="7"/>
      <c r="BK1170" s="7"/>
      <c r="BL1170" s="7"/>
      <c r="BN1170" s="74"/>
    </row>
    <row r="1171" spans="1:66" s="16" customFormat="1" ht="12" customHeight="1" x14ac:dyDescent="0.25">
      <c r="A1171" s="122">
        <v>28300262</v>
      </c>
      <c r="B1171" s="87" t="str">
        <f t="shared" si="1342"/>
        <v>28300262</v>
      </c>
      <c r="C1171" s="74" t="s">
        <v>612</v>
      </c>
      <c r="D1171" s="89" t="s">
        <v>1277</v>
      </c>
      <c r="E1171" s="89"/>
      <c r="F1171" s="74"/>
      <c r="G1171" s="89"/>
      <c r="H1171" s="75">
        <v>-2773199.89</v>
      </c>
      <c r="I1171" s="75">
        <v>-2891384.8</v>
      </c>
      <c r="J1171" s="75">
        <v>-2880986.32</v>
      </c>
      <c r="K1171" s="75">
        <v>-2084889.81</v>
      </c>
      <c r="L1171" s="75">
        <v>-2029994.5</v>
      </c>
      <c r="M1171" s="75">
        <v>-1857945.18</v>
      </c>
      <c r="N1171" s="75">
        <v>-1663671.97</v>
      </c>
      <c r="O1171" s="75">
        <v>-1400010.87</v>
      </c>
      <c r="P1171" s="75">
        <v>-1038583.44</v>
      </c>
      <c r="Q1171" s="75">
        <v>-886231.32</v>
      </c>
      <c r="R1171" s="75">
        <v>-878598.56</v>
      </c>
      <c r="S1171" s="75">
        <v>-906939.35</v>
      </c>
      <c r="T1171" s="75">
        <v>-1049887.1000000001</v>
      </c>
      <c r="U1171" s="75"/>
      <c r="V1171" s="75">
        <f t="shared" si="1348"/>
        <v>-1702564.9679166668</v>
      </c>
      <c r="W1171" s="112"/>
      <c r="X1171" s="112"/>
      <c r="Y1171" s="92">
        <f t="shared" ref="Y1171:AA1186" si="1351">IF($D1171=Y$5,$T1171,0)</f>
        <v>0</v>
      </c>
      <c r="Z1171" s="319">
        <f t="shared" si="1351"/>
        <v>-1049887.1000000001</v>
      </c>
      <c r="AA1171" s="319">
        <f t="shared" si="1351"/>
        <v>0</v>
      </c>
      <c r="AB1171" s="320">
        <f t="shared" si="1208"/>
        <v>0</v>
      </c>
      <c r="AC1171" s="309">
        <f t="shared" si="1209"/>
        <v>0</v>
      </c>
      <c r="AD1171" s="319">
        <f t="shared" si="1309"/>
        <v>0</v>
      </c>
      <c r="AE1171" s="326">
        <f t="shared" si="1230"/>
        <v>0</v>
      </c>
      <c r="AF1171" s="320">
        <f t="shared" si="1231"/>
        <v>0</v>
      </c>
      <c r="AG1171" s="173">
        <f t="shared" si="1344"/>
        <v>0</v>
      </c>
      <c r="AH1171" s="309">
        <f t="shared" si="1210"/>
        <v>0</v>
      </c>
      <c r="AI1171" s="318">
        <f t="shared" si="1349"/>
        <v>0</v>
      </c>
      <c r="AJ1171" s="319">
        <f t="shared" si="1349"/>
        <v>-1702564.9679166668</v>
      </c>
      <c r="AK1171" s="319">
        <f t="shared" si="1349"/>
        <v>0</v>
      </c>
      <c r="AL1171" s="320">
        <f t="shared" si="1211"/>
        <v>0</v>
      </c>
      <c r="AM1171" s="309">
        <f t="shared" si="1212"/>
        <v>0</v>
      </c>
      <c r="AN1171" s="319">
        <f t="shared" si="1233"/>
        <v>0</v>
      </c>
      <c r="AO1171" s="319">
        <f t="shared" si="1234"/>
        <v>0</v>
      </c>
      <c r="AP1171" s="319">
        <f t="shared" si="1226"/>
        <v>0</v>
      </c>
      <c r="AQ1171" s="173">
        <f t="shared" si="1194"/>
        <v>0</v>
      </c>
      <c r="AR1171" s="309">
        <f t="shared" si="1213"/>
        <v>0</v>
      </c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 s="7"/>
      <c r="BH1171" s="7"/>
      <c r="BI1171" s="7"/>
      <c r="BJ1171" s="7"/>
      <c r="BK1171" s="7"/>
      <c r="BL1171" s="7"/>
      <c r="BN1171" s="74"/>
    </row>
    <row r="1172" spans="1:66" s="16" customFormat="1" ht="12" customHeight="1" x14ac:dyDescent="0.25">
      <c r="A1172" s="189">
        <v>28300272</v>
      </c>
      <c r="B1172" s="184" t="str">
        <f t="shared" si="1342"/>
        <v>28300272</v>
      </c>
      <c r="C1172" s="178" t="s">
        <v>1143</v>
      </c>
      <c r="D1172" s="179" t="s">
        <v>158</v>
      </c>
      <c r="E1172" s="179"/>
      <c r="F1172" s="235">
        <v>43541</v>
      </c>
      <c r="G1172" s="179"/>
      <c r="H1172" s="181">
        <v>-1300711.93</v>
      </c>
      <c r="I1172" s="181">
        <v>-1201973.8400000001</v>
      </c>
      <c r="J1172" s="181">
        <v>-1201973.8400000001</v>
      </c>
      <c r="K1172" s="181">
        <v>-1201973.8400000001</v>
      </c>
      <c r="L1172" s="181">
        <v>-1168585.67</v>
      </c>
      <c r="M1172" s="181">
        <v>-1135197.56</v>
      </c>
      <c r="N1172" s="181">
        <v>-1101809.45</v>
      </c>
      <c r="O1172" s="181">
        <v>-1068421.3400000001</v>
      </c>
      <c r="P1172" s="181">
        <v>-1035033.23</v>
      </c>
      <c r="Q1172" s="181">
        <v>-1001645.12</v>
      </c>
      <c r="R1172" s="181">
        <v>-968257.01</v>
      </c>
      <c r="S1172" s="181">
        <v>-934868.9</v>
      </c>
      <c r="T1172" s="181">
        <v>-901480.79</v>
      </c>
      <c r="U1172" s="181"/>
      <c r="V1172" s="181">
        <f t="shared" si="1348"/>
        <v>-1093403.0133333332</v>
      </c>
      <c r="W1172" s="270"/>
      <c r="X1172" s="269"/>
      <c r="Y1172" s="409">
        <f t="shared" si="1351"/>
        <v>0</v>
      </c>
      <c r="Z1172" s="410">
        <f t="shared" si="1351"/>
        <v>0</v>
      </c>
      <c r="AA1172" s="410">
        <f t="shared" si="1351"/>
        <v>0</v>
      </c>
      <c r="AB1172" s="411">
        <f t="shared" si="1208"/>
        <v>-901480.79</v>
      </c>
      <c r="AC1172" s="412">
        <f t="shared" si="1209"/>
        <v>0</v>
      </c>
      <c r="AD1172" s="410">
        <f t="shared" si="1309"/>
        <v>0</v>
      </c>
      <c r="AE1172" s="413">
        <f t="shared" si="1230"/>
        <v>0</v>
      </c>
      <c r="AF1172" s="411">
        <f t="shared" si="1231"/>
        <v>-901480.79</v>
      </c>
      <c r="AG1172" s="414">
        <f t="shared" si="1344"/>
        <v>-901480.79</v>
      </c>
      <c r="AH1172" s="412">
        <f t="shared" si="1210"/>
        <v>0</v>
      </c>
      <c r="AI1172" s="415">
        <f t="shared" si="1349"/>
        <v>0</v>
      </c>
      <c r="AJ1172" s="410">
        <f t="shared" si="1349"/>
        <v>0</v>
      </c>
      <c r="AK1172" s="410">
        <f t="shared" si="1349"/>
        <v>0</v>
      </c>
      <c r="AL1172" s="411">
        <f t="shared" si="1211"/>
        <v>-1093403.0133333332</v>
      </c>
      <c r="AM1172" s="412">
        <f t="shared" si="1212"/>
        <v>0</v>
      </c>
      <c r="AN1172" s="410">
        <f t="shared" si="1233"/>
        <v>0</v>
      </c>
      <c r="AO1172" s="410">
        <f t="shared" si="1234"/>
        <v>0</v>
      </c>
      <c r="AP1172" s="410">
        <f t="shared" si="1226"/>
        <v>-1093403.0133333332</v>
      </c>
      <c r="AQ1172" s="414">
        <f t="shared" si="1194"/>
        <v>-1093403.0133333332</v>
      </c>
      <c r="AR1172" s="412">
        <f t="shared" si="1213"/>
        <v>0</v>
      </c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 s="7"/>
      <c r="BH1172" s="7"/>
      <c r="BI1172" s="7"/>
      <c r="BJ1172" s="7"/>
      <c r="BK1172" s="7"/>
      <c r="BL1172" s="7"/>
      <c r="BN1172" s="74"/>
    </row>
    <row r="1173" spans="1:66" s="16" customFormat="1" ht="12" customHeight="1" x14ac:dyDescent="0.25">
      <c r="A1173" s="189">
        <v>28300282</v>
      </c>
      <c r="B1173" s="184" t="str">
        <f t="shared" si="1342"/>
        <v>28300282</v>
      </c>
      <c r="C1173" s="178" t="s">
        <v>1186</v>
      </c>
      <c r="D1173" s="179" t="s">
        <v>158</v>
      </c>
      <c r="E1173" s="179"/>
      <c r="F1173" s="235">
        <v>43647</v>
      </c>
      <c r="G1173" s="179"/>
      <c r="H1173" s="181">
        <v>-118563.91</v>
      </c>
      <c r="I1173" s="181">
        <v>0</v>
      </c>
      <c r="J1173" s="181">
        <v>0</v>
      </c>
      <c r="K1173" s="181">
        <v>0</v>
      </c>
      <c r="L1173" s="181">
        <v>0</v>
      </c>
      <c r="M1173" s="181">
        <v>0</v>
      </c>
      <c r="N1173" s="181">
        <v>0</v>
      </c>
      <c r="O1173" s="181">
        <v>0</v>
      </c>
      <c r="P1173" s="181">
        <v>0</v>
      </c>
      <c r="Q1173" s="181">
        <v>0</v>
      </c>
      <c r="R1173" s="181">
        <v>0</v>
      </c>
      <c r="S1173" s="181">
        <v>0</v>
      </c>
      <c r="T1173" s="181">
        <v>0</v>
      </c>
      <c r="U1173" s="181"/>
      <c r="V1173" s="181">
        <f t="shared" si="1348"/>
        <v>-4940.1629166666671</v>
      </c>
      <c r="W1173" s="270"/>
      <c r="X1173" s="269"/>
      <c r="Y1173" s="409">
        <f t="shared" si="1351"/>
        <v>0</v>
      </c>
      <c r="Z1173" s="410">
        <f t="shared" si="1351"/>
        <v>0</v>
      </c>
      <c r="AA1173" s="410">
        <f t="shared" si="1351"/>
        <v>0</v>
      </c>
      <c r="AB1173" s="411">
        <f t="shared" si="1208"/>
        <v>0</v>
      </c>
      <c r="AC1173" s="412">
        <f t="shared" si="1209"/>
        <v>0</v>
      </c>
      <c r="AD1173" s="410">
        <f t="shared" si="1309"/>
        <v>0</v>
      </c>
      <c r="AE1173" s="413">
        <f t="shared" si="1230"/>
        <v>0</v>
      </c>
      <c r="AF1173" s="411">
        <f t="shared" si="1231"/>
        <v>0</v>
      </c>
      <c r="AG1173" s="414">
        <f t="shared" si="1344"/>
        <v>0</v>
      </c>
      <c r="AH1173" s="412">
        <f t="shared" si="1210"/>
        <v>0</v>
      </c>
      <c r="AI1173" s="415">
        <f t="shared" si="1349"/>
        <v>0</v>
      </c>
      <c r="AJ1173" s="410">
        <f t="shared" si="1349"/>
        <v>0</v>
      </c>
      <c r="AK1173" s="410">
        <f t="shared" si="1349"/>
        <v>0</v>
      </c>
      <c r="AL1173" s="411">
        <f t="shared" si="1211"/>
        <v>-4940.1629166666671</v>
      </c>
      <c r="AM1173" s="412">
        <f t="shared" si="1212"/>
        <v>0</v>
      </c>
      <c r="AN1173" s="410">
        <f t="shared" si="1233"/>
        <v>0</v>
      </c>
      <c r="AO1173" s="410">
        <f t="shared" si="1234"/>
        <v>0</v>
      </c>
      <c r="AP1173" s="410">
        <f t="shared" si="1226"/>
        <v>-4940.1629166666671</v>
      </c>
      <c r="AQ1173" s="414">
        <f t="shared" ref="AQ1173" si="1352">SUM(AN1173:AP1173)</f>
        <v>-4940.1629166666671</v>
      </c>
      <c r="AR1173" s="412">
        <f t="shared" si="1213"/>
        <v>0</v>
      </c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 s="7"/>
      <c r="BH1173" s="7"/>
      <c r="BI1173" s="7"/>
      <c r="BJ1173" s="7"/>
      <c r="BK1173" s="7"/>
      <c r="BL1173" s="7"/>
      <c r="BN1173" s="74"/>
    </row>
    <row r="1174" spans="1:66" s="16" customFormat="1" ht="12" customHeight="1" x14ac:dyDescent="0.25">
      <c r="A1174" s="122">
        <v>28300311</v>
      </c>
      <c r="B1174" s="87" t="str">
        <f t="shared" si="1342"/>
        <v>28300311</v>
      </c>
      <c r="C1174" s="87" t="s">
        <v>870</v>
      </c>
      <c r="D1174" s="89" t="s">
        <v>1277</v>
      </c>
      <c r="E1174" s="89"/>
      <c r="F1174" s="87"/>
      <c r="G1174" s="89"/>
      <c r="H1174" s="75">
        <v>-3628113.03</v>
      </c>
      <c r="I1174" s="75">
        <v>-3381998.2</v>
      </c>
      <c r="J1174" s="75">
        <v>-3381998.2</v>
      </c>
      <c r="K1174" s="75">
        <v>92.8</v>
      </c>
      <c r="L1174" s="75">
        <v>92.8</v>
      </c>
      <c r="M1174" s="75">
        <v>92.8</v>
      </c>
      <c r="N1174" s="75">
        <v>92.8</v>
      </c>
      <c r="O1174" s="75">
        <v>92.8</v>
      </c>
      <c r="P1174" s="75">
        <v>92.8</v>
      </c>
      <c r="Q1174" s="75">
        <v>92.8</v>
      </c>
      <c r="R1174" s="75">
        <v>92.8</v>
      </c>
      <c r="S1174" s="75">
        <v>92.8</v>
      </c>
      <c r="T1174" s="75">
        <v>92.8</v>
      </c>
      <c r="U1174" s="75"/>
      <c r="V1174" s="75">
        <f t="shared" si="1348"/>
        <v>-714764.27625000011</v>
      </c>
      <c r="W1174" s="81"/>
      <c r="X1174" s="81"/>
      <c r="Y1174" s="92">
        <f t="shared" si="1351"/>
        <v>0</v>
      </c>
      <c r="Z1174" s="319">
        <f t="shared" si="1351"/>
        <v>92.8</v>
      </c>
      <c r="AA1174" s="319">
        <f t="shared" si="1351"/>
        <v>0</v>
      </c>
      <c r="AB1174" s="320">
        <f t="shared" si="1208"/>
        <v>0</v>
      </c>
      <c r="AC1174" s="309">
        <f t="shared" si="1209"/>
        <v>0</v>
      </c>
      <c r="AD1174" s="319">
        <f t="shared" si="1309"/>
        <v>0</v>
      </c>
      <c r="AE1174" s="326">
        <f t="shared" si="1230"/>
        <v>0</v>
      </c>
      <c r="AF1174" s="320">
        <f t="shared" si="1231"/>
        <v>0</v>
      </c>
      <c r="AG1174" s="173">
        <f t="shared" si="1344"/>
        <v>0</v>
      </c>
      <c r="AH1174" s="309">
        <f t="shared" si="1210"/>
        <v>0</v>
      </c>
      <c r="AI1174" s="318">
        <f t="shared" si="1349"/>
        <v>0</v>
      </c>
      <c r="AJ1174" s="319">
        <f t="shared" si="1349"/>
        <v>-714764.27625000011</v>
      </c>
      <c r="AK1174" s="319">
        <f t="shared" si="1349"/>
        <v>0</v>
      </c>
      <c r="AL1174" s="320">
        <f t="shared" si="1211"/>
        <v>0</v>
      </c>
      <c r="AM1174" s="309">
        <f t="shared" si="1212"/>
        <v>0</v>
      </c>
      <c r="AN1174" s="319">
        <f t="shared" si="1233"/>
        <v>0</v>
      </c>
      <c r="AO1174" s="319">
        <f t="shared" si="1234"/>
        <v>0</v>
      </c>
      <c r="AP1174" s="319">
        <f t="shared" si="1226"/>
        <v>0</v>
      </c>
      <c r="AQ1174" s="173">
        <f t="shared" si="1194"/>
        <v>0</v>
      </c>
      <c r="AR1174" s="309">
        <f t="shared" si="1213"/>
        <v>0</v>
      </c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 s="7"/>
      <c r="BH1174" s="7"/>
      <c r="BI1174" s="7"/>
      <c r="BJ1174" s="7"/>
      <c r="BK1174" s="7"/>
      <c r="BL1174" s="7"/>
      <c r="BN1174" s="74"/>
    </row>
    <row r="1175" spans="1:66" s="16" customFormat="1" ht="12" customHeight="1" x14ac:dyDescent="0.25">
      <c r="A1175" s="122">
        <v>28300441</v>
      </c>
      <c r="B1175" s="87" t="str">
        <f t="shared" si="1342"/>
        <v>28300441</v>
      </c>
      <c r="C1175" s="74" t="s">
        <v>893</v>
      </c>
      <c r="D1175" s="89" t="s">
        <v>1277</v>
      </c>
      <c r="E1175" s="89"/>
      <c r="F1175" s="74"/>
      <c r="G1175" s="89"/>
      <c r="H1175" s="75">
        <v>-3653111.77</v>
      </c>
      <c r="I1175" s="75">
        <v>-3653111.77</v>
      </c>
      <c r="J1175" s="75">
        <v>-3653111.77</v>
      </c>
      <c r="K1175" s="75">
        <v>-1584250.96</v>
      </c>
      <c r="L1175" s="75">
        <v>-1455732.36</v>
      </c>
      <c r="M1175" s="75">
        <v>-1455732.36</v>
      </c>
      <c r="N1175" s="75">
        <v>-1455732.36</v>
      </c>
      <c r="O1175" s="75">
        <v>-1455732.36</v>
      </c>
      <c r="P1175" s="75">
        <v>-1455732.36</v>
      </c>
      <c r="Q1175" s="75">
        <v>-1455732.36</v>
      </c>
      <c r="R1175" s="75">
        <v>-1455732.36</v>
      </c>
      <c r="S1175" s="75">
        <v>-1455732.36</v>
      </c>
      <c r="T1175" s="75">
        <v>-1455732.36</v>
      </c>
      <c r="U1175" s="75"/>
      <c r="V1175" s="75">
        <f t="shared" si="1348"/>
        <v>-1924229.6204166664</v>
      </c>
      <c r="W1175" s="81"/>
      <c r="X1175" s="81"/>
      <c r="Y1175" s="92">
        <f t="shared" si="1351"/>
        <v>0</v>
      </c>
      <c r="Z1175" s="319">
        <f t="shared" si="1351"/>
        <v>-1455732.36</v>
      </c>
      <c r="AA1175" s="319">
        <f t="shared" si="1351"/>
        <v>0</v>
      </c>
      <c r="AB1175" s="320">
        <f t="shared" si="1208"/>
        <v>0</v>
      </c>
      <c r="AC1175" s="309">
        <f t="shared" si="1209"/>
        <v>0</v>
      </c>
      <c r="AD1175" s="319">
        <f t="shared" si="1309"/>
        <v>0</v>
      </c>
      <c r="AE1175" s="326">
        <f t="shared" si="1230"/>
        <v>0</v>
      </c>
      <c r="AF1175" s="320">
        <f t="shared" si="1231"/>
        <v>0</v>
      </c>
      <c r="AG1175" s="173">
        <f t="shared" si="1344"/>
        <v>0</v>
      </c>
      <c r="AH1175" s="309">
        <f t="shared" si="1210"/>
        <v>0</v>
      </c>
      <c r="AI1175" s="318">
        <f t="shared" si="1349"/>
        <v>0</v>
      </c>
      <c r="AJ1175" s="319">
        <f t="shared" si="1349"/>
        <v>-1924229.6204166664</v>
      </c>
      <c r="AK1175" s="319">
        <f t="shared" si="1349"/>
        <v>0</v>
      </c>
      <c r="AL1175" s="320">
        <f t="shared" si="1211"/>
        <v>0</v>
      </c>
      <c r="AM1175" s="309">
        <f t="shared" si="1212"/>
        <v>0</v>
      </c>
      <c r="AN1175" s="319">
        <f t="shared" si="1233"/>
        <v>0</v>
      </c>
      <c r="AO1175" s="319">
        <f t="shared" si="1234"/>
        <v>0</v>
      </c>
      <c r="AP1175" s="319">
        <f t="shared" si="1226"/>
        <v>0</v>
      </c>
      <c r="AQ1175" s="173">
        <f t="shared" ref="AQ1175:AQ1211" si="1353">SUM(AN1175:AP1175)</f>
        <v>0</v>
      </c>
      <c r="AR1175" s="309">
        <f t="shared" si="1213"/>
        <v>0</v>
      </c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 s="7"/>
      <c r="BH1175" s="7"/>
      <c r="BI1175" s="7"/>
      <c r="BJ1175" s="7"/>
      <c r="BK1175" s="7"/>
      <c r="BL1175" s="7"/>
      <c r="BN1175" s="74"/>
    </row>
    <row r="1176" spans="1:66" s="16" customFormat="1" ht="12" customHeight="1" x14ac:dyDescent="0.25">
      <c r="A1176" s="122">
        <v>28300501</v>
      </c>
      <c r="B1176" s="87" t="str">
        <f t="shared" si="1342"/>
        <v>28300501</v>
      </c>
      <c r="C1176" s="74" t="s">
        <v>558</v>
      </c>
      <c r="D1176" s="89" t="s">
        <v>1279</v>
      </c>
      <c r="E1176" s="89"/>
      <c r="F1176" s="74"/>
      <c r="G1176" s="89"/>
      <c r="H1176" s="75">
        <v>890938.26</v>
      </c>
      <c r="I1176" s="75">
        <v>884530.36</v>
      </c>
      <c r="J1176" s="75">
        <v>878122.46</v>
      </c>
      <c r="K1176" s="75">
        <v>443317.56</v>
      </c>
      <c r="L1176" s="75">
        <v>436909.64</v>
      </c>
      <c r="M1176" s="75">
        <v>430501.74</v>
      </c>
      <c r="N1176" s="75">
        <v>424093.84</v>
      </c>
      <c r="O1176" s="75">
        <v>419073.96</v>
      </c>
      <c r="P1176" s="75">
        <v>414054.08</v>
      </c>
      <c r="Q1176" s="75">
        <v>409034.2</v>
      </c>
      <c r="R1176" s="75">
        <v>404014.32</v>
      </c>
      <c r="S1176" s="75">
        <v>398994.44</v>
      </c>
      <c r="T1176" s="75">
        <v>393974.55</v>
      </c>
      <c r="U1176" s="75"/>
      <c r="V1176" s="75">
        <f t="shared" si="1348"/>
        <v>515425.25041666673</v>
      </c>
      <c r="W1176" s="81" t="s">
        <v>203</v>
      </c>
      <c r="X1176" s="81" t="s">
        <v>1080</v>
      </c>
      <c r="Y1176" s="92">
        <f t="shared" si="1351"/>
        <v>0</v>
      </c>
      <c r="Z1176" s="319">
        <f t="shared" si="1351"/>
        <v>0</v>
      </c>
      <c r="AA1176" s="319">
        <f t="shared" si="1351"/>
        <v>0</v>
      </c>
      <c r="AB1176" s="320">
        <f t="shared" si="1208"/>
        <v>393974.55</v>
      </c>
      <c r="AC1176" s="309">
        <f t="shared" si="1209"/>
        <v>0</v>
      </c>
      <c r="AD1176" s="319">
        <f t="shared" si="1309"/>
        <v>259786.81826999999</v>
      </c>
      <c r="AE1176" s="326">
        <f t="shared" si="1230"/>
        <v>134187.73173</v>
      </c>
      <c r="AF1176" s="320">
        <f t="shared" si="1231"/>
        <v>0</v>
      </c>
      <c r="AG1176" s="173">
        <f t="shared" si="1344"/>
        <v>393974.55</v>
      </c>
      <c r="AH1176" s="309">
        <f t="shared" si="1210"/>
        <v>0</v>
      </c>
      <c r="AI1176" s="318">
        <f t="shared" si="1349"/>
        <v>0</v>
      </c>
      <c r="AJ1176" s="319">
        <f t="shared" si="1349"/>
        <v>0</v>
      </c>
      <c r="AK1176" s="319">
        <f t="shared" si="1349"/>
        <v>0</v>
      </c>
      <c r="AL1176" s="320">
        <f t="shared" si="1211"/>
        <v>515425.25041666673</v>
      </c>
      <c r="AM1176" s="309">
        <f t="shared" si="1212"/>
        <v>0</v>
      </c>
      <c r="AN1176" s="319">
        <f t="shared" si="1233"/>
        <v>339871.41012475005</v>
      </c>
      <c r="AO1176" s="319">
        <f t="shared" si="1234"/>
        <v>175553.84029191668</v>
      </c>
      <c r="AP1176" s="319">
        <f t="shared" si="1226"/>
        <v>0</v>
      </c>
      <c r="AQ1176" s="173">
        <f t="shared" si="1353"/>
        <v>515425.25041666673</v>
      </c>
      <c r="AR1176" s="309">
        <f t="shared" si="1213"/>
        <v>0</v>
      </c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 s="7"/>
      <c r="BH1176" s="7"/>
      <c r="BI1176" s="7"/>
      <c r="BJ1176" s="7"/>
      <c r="BK1176" s="7"/>
      <c r="BL1176" s="7"/>
      <c r="BN1176" s="74"/>
    </row>
    <row r="1177" spans="1:66" s="16" customFormat="1" ht="12" customHeight="1" x14ac:dyDescent="0.25">
      <c r="A1177" s="122">
        <v>28300503</v>
      </c>
      <c r="B1177" s="87" t="str">
        <f t="shared" si="1342"/>
        <v>28300503</v>
      </c>
      <c r="C1177" s="74" t="s">
        <v>438</v>
      </c>
      <c r="D1177" s="89" t="s">
        <v>1040</v>
      </c>
      <c r="E1177" s="89"/>
      <c r="F1177" s="74"/>
      <c r="G1177" s="89"/>
      <c r="H1177" s="75">
        <v>-4228587.6900000004</v>
      </c>
      <c r="I1177" s="75">
        <v>-4216150.6500000004</v>
      </c>
      <c r="J1177" s="75">
        <v>-4203713.6100000003</v>
      </c>
      <c r="K1177" s="75">
        <v>-2350596.5699999998</v>
      </c>
      <c r="L1177" s="75">
        <v>-2338159.5299999998</v>
      </c>
      <c r="M1177" s="75">
        <v>-2325722.4900000002</v>
      </c>
      <c r="N1177" s="75">
        <v>-2313285.4500000002</v>
      </c>
      <c r="O1177" s="75">
        <v>-2300848.41</v>
      </c>
      <c r="P1177" s="75">
        <v>0</v>
      </c>
      <c r="Q1177" s="75">
        <v>0</v>
      </c>
      <c r="R1177" s="75">
        <v>0</v>
      </c>
      <c r="S1177" s="75">
        <v>0</v>
      </c>
      <c r="T1177" s="75">
        <v>0</v>
      </c>
      <c r="U1177" s="75"/>
      <c r="V1177" s="75">
        <f t="shared" si="1348"/>
        <v>-1846897.5462499999</v>
      </c>
      <c r="W1177" s="108"/>
      <c r="X1177" s="108"/>
      <c r="Y1177" s="92">
        <f t="shared" si="1351"/>
        <v>0</v>
      </c>
      <c r="Z1177" s="319">
        <f t="shared" si="1351"/>
        <v>0</v>
      </c>
      <c r="AA1177" s="319">
        <f t="shared" si="1351"/>
        <v>0</v>
      </c>
      <c r="AB1177" s="320">
        <f t="shared" si="1208"/>
        <v>0</v>
      </c>
      <c r="AC1177" s="309">
        <f t="shared" si="1209"/>
        <v>0</v>
      </c>
      <c r="AD1177" s="319">
        <f t="shared" si="1309"/>
        <v>0</v>
      </c>
      <c r="AE1177" s="326">
        <f t="shared" si="1230"/>
        <v>0</v>
      </c>
      <c r="AF1177" s="320">
        <f t="shared" si="1231"/>
        <v>0</v>
      </c>
      <c r="AG1177" s="173">
        <f t="shared" si="1344"/>
        <v>0</v>
      </c>
      <c r="AH1177" s="309">
        <f t="shared" si="1210"/>
        <v>0</v>
      </c>
      <c r="AI1177" s="318">
        <f t="shared" si="1349"/>
        <v>0</v>
      </c>
      <c r="AJ1177" s="319">
        <f t="shared" si="1349"/>
        <v>0</v>
      </c>
      <c r="AK1177" s="319">
        <f t="shared" si="1349"/>
        <v>-1846897.5462499999</v>
      </c>
      <c r="AL1177" s="320">
        <f t="shared" si="1211"/>
        <v>0</v>
      </c>
      <c r="AM1177" s="309">
        <f t="shared" si="1212"/>
        <v>0</v>
      </c>
      <c r="AN1177" s="319">
        <f t="shared" si="1233"/>
        <v>0</v>
      </c>
      <c r="AO1177" s="319">
        <f t="shared" si="1234"/>
        <v>0</v>
      </c>
      <c r="AP1177" s="319">
        <f t="shared" si="1226"/>
        <v>0</v>
      </c>
      <c r="AQ1177" s="173">
        <f t="shared" si="1353"/>
        <v>0</v>
      </c>
      <c r="AR1177" s="309">
        <f t="shared" si="1213"/>
        <v>0</v>
      </c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 s="7"/>
      <c r="BH1177" s="7"/>
      <c r="BI1177" s="7"/>
      <c r="BJ1177" s="7"/>
      <c r="BK1177" s="7"/>
      <c r="BL1177" s="7"/>
      <c r="BN1177" s="74"/>
    </row>
    <row r="1178" spans="1:66" s="16" customFormat="1" ht="12" customHeight="1" x14ac:dyDescent="0.25">
      <c r="A1178" s="122">
        <v>28300511</v>
      </c>
      <c r="B1178" s="87" t="str">
        <f t="shared" si="1342"/>
        <v>28300511</v>
      </c>
      <c r="C1178" s="74" t="s">
        <v>293</v>
      </c>
      <c r="D1178" s="89" t="s">
        <v>158</v>
      </c>
      <c r="E1178" s="89"/>
      <c r="F1178" s="74"/>
      <c r="G1178" s="89"/>
      <c r="H1178" s="75">
        <v>-12374840.1</v>
      </c>
      <c r="I1178" s="75">
        <v>-12437607.630000001</v>
      </c>
      <c r="J1178" s="75">
        <v>-12457280.43</v>
      </c>
      <c r="K1178" s="75">
        <v>-12876363.15</v>
      </c>
      <c r="L1178" s="75">
        <v>-13568746.17</v>
      </c>
      <c r="M1178" s="75">
        <v>-14850272.640000001</v>
      </c>
      <c r="N1178" s="75">
        <v>-16468978.42</v>
      </c>
      <c r="O1178" s="75">
        <v>-15751941.220000001</v>
      </c>
      <c r="P1178" s="75">
        <v>-14891004.390000001</v>
      </c>
      <c r="Q1178" s="75">
        <v>-14107342.289999999</v>
      </c>
      <c r="R1178" s="75">
        <v>-13459797.300000001</v>
      </c>
      <c r="S1178" s="75">
        <v>-13007786.58</v>
      </c>
      <c r="T1178" s="75">
        <v>-13747673.880000001</v>
      </c>
      <c r="U1178" s="75"/>
      <c r="V1178" s="75">
        <f t="shared" si="1348"/>
        <v>-13911531.43416667</v>
      </c>
      <c r="W1178" s="108"/>
      <c r="X1178" s="84"/>
      <c r="Y1178" s="92">
        <f t="shared" si="1351"/>
        <v>0</v>
      </c>
      <c r="Z1178" s="319">
        <f t="shared" si="1351"/>
        <v>0</v>
      </c>
      <c r="AA1178" s="319">
        <f t="shared" si="1351"/>
        <v>0</v>
      </c>
      <c r="AB1178" s="320">
        <f t="shared" si="1208"/>
        <v>-13747673.880000001</v>
      </c>
      <c r="AC1178" s="309">
        <f t="shared" si="1209"/>
        <v>0</v>
      </c>
      <c r="AD1178" s="319">
        <f t="shared" si="1309"/>
        <v>0</v>
      </c>
      <c r="AE1178" s="326">
        <f t="shared" si="1230"/>
        <v>0</v>
      </c>
      <c r="AF1178" s="320">
        <f t="shared" si="1231"/>
        <v>-13747673.880000001</v>
      </c>
      <c r="AG1178" s="173">
        <f t="shared" si="1344"/>
        <v>-13747673.880000001</v>
      </c>
      <c r="AH1178" s="309">
        <f t="shared" si="1210"/>
        <v>0</v>
      </c>
      <c r="AI1178" s="318">
        <f t="shared" si="1349"/>
        <v>0</v>
      </c>
      <c r="AJ1178" s="319">
        <f t="shared" si="1349"/>
        <v>0</v>
      </c>
      <c r="AK1178" s="319">
        <f t="shared" si="1349"/>
        <v>0</v>
      </c>
      <c r="AL1178" s="320">
        <f t="shared" si="1211"/>
        <v>-13911531.43416667</v>
      </c>
      <c r="AM1178" s="309">
        <f t="shared" si="1212"/>
        <v>0</v>
      </c>
      <c r="AN1178" s="319">
        <f t="shared" si="1233"/>
        <v>0</v>
      </c>
      <c r="AO1178" s="319">
        <f t="shared" si="1234"/>
        <v>0</v>
      </c>
      <c r="AP1178" s="319">
        <f t="shared" si="1226"/>
        <v>-13911531.43416667</v>
      </c>
      <c r="AQ1178" s="173">
        <f t="shared" si="1353"/>
        <v>-13911531.43416667</v>
      </c>
      <c r="AR1178" s="309">
        <f t="shared" si="1213"/>
        <v>0</v>
      </c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 s="7"/>
      <c r="BH1178" s="7"/>
      <c r="BI1178" s="7"/>
      <c r="BJ1178" s="7"/>
      <c r="BK1178" s="7"/>
      <c r="BL1178" s="7"/>
      <c r="BN1178" s="74"/>
    </row>
    <row r="1179" spans="1:66" s="16" customFormat="1" ht="12" customHeight="1" x14ac:dyDescent="0.35">
      <c r="A1179" s="128">
        <v>28300541</v>
      </c>
      <c r="B1179" s="87" t="str">
        <f t="shared" si="1342"/>
        <v>28300541</v>
      </c>
      <c r="C1179" s="379" t="s">
        <v>1078</v>
      </c>
      <c r="D1179" s="89" t="s">
        <v>1277</v>
      </c>
      <c r="E1179" s="89"/>
      <c r="F1179" s="374">
        <v>43237</v>
      </c>
      <c r="G1179" s="89"/>
      <c r="H1179" s="75">
        <v>-83224.350000000006</v>
      </c>
      <c r="I1179" s="75">
        <v>-79605.899999999994</v>
      </c>
      <c r="J1179" s="75">
        <v>-75987.45</v>
      </c>
      <c r="K1179" s="75">
        <v>-72369</v>
      </c>
      <c r="L1179" s="75">
        <v>-68750.55</v>
      </c>
      <c r="M1179" s="75">
        <v>-65132.1</v>
      </c>
      <c r="N1179" s="75">
        <v>-61513.65</v>
      </c>
      <c r="O1179" s="75">
        <v>-57895.199999999997</v>
      </c>
      <c r="P1179" s="75">
        <v>-54276.75</v>
      </c>
      <c r="Q1179" s="75">
        <v>-50658.3</v>
      </c>
      <c r="R1179" s="75">
        <v>-47039.85</v>
      </c>
      <c r="S1179" s="75">
        <v>-43421.4</v>
      </c>
      <c r="T1179" s="75">
        <v>-39802.959999999999</v>
      </c>
      <c r="U1179" s="75"/>
      <c r="V1179" s="75">
        <f t="shared" si="1348"/>
        <v>-61513.650416666671</v>
      </c>
      <c r="W1179" s="81"/>
      <c r="X1179" s="81"/>
      <c r="Y1179" s="92">
        <f t="shared" si="1351"/>
        <v>0</v>
      </c>
      <c r="Z1179" s="319">
        <f t="shared" si="1351"/>
        <v>-39802.959999999999</v>
      </c>
      <c r="AA1179" s="319">
        <f t="shared" si="1351"/>
        <v>0</v>
      </c>
      <c r="AB1179" s="320">
        <f t="shared" si="1208"/>
        <v>0</v>
      </c>
      <c r="AC1179" s="309">
        <f t="shared" si="1209"/>
        <v>0</v>
      </c>
      <c r="AD1179" s="319">
        <f t="shared" si="1309"/>
        <v>0</v>
      </c>
      <c r="AE1179" s="326">
        <f t="shared" si="1230"/>
        <v>0</v>
      </c>
      <c r="AF1179" s="320">
        <f t="shared" si="1231"/>
        <v>0</v>
      </c>
      <c r="AG1179" s="173">
        <f t="shared" si="1344"/>
        <v>0</v>
      </c>
      <c r="AH1179" s="309">
        <f t="shared" si="1210"/>
        <v>0</v>
      </c>
      <c r="AI1179" s="318">
        <f t="shared" si="1349"/>
        <v>0</v>
      </c>
      <c r="AJ1179" s="319">
        <f t="shared" si="1349"/>
        <v>-61513.650416666671</v>
      </c>
      <c r="AK1179" s="319">
        <f t="shared" si="1349"/>
        <v>0</v>
      </c>
      <c r="AL1179" s="320">
        <f t="shared" si="1211"/>
        <v>0</v>
      </c>
      <c r="AM1179" s="309">
        <f t="shared" si="1212"/>
        <v>0</v>
      </c>
      <c r="AN1179" s="319">
        <f t="shared" si="1233"/>
        <v>0</v>
      </c>
      <c r="AO1179" s="319">
        <f t="shared" si="1234"/>
        <v>0</v>
      </c>
      <c r="AP1179" s="319">
        <f t="shared" si="1226"/>
        <v>0</v>
      </c>
      <c r="AQ1179" s="173">
        <f t="shared" ref="AQ1179" si="1354">SUM(AN1179:AP1179)</f>
        <v>0</v>
      </c>
      <c r="AR1179" s="309">
        <f t="shared" si="1213"/>
        <v>0</v>
      </c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 s="7"/>
      <c r="BH1179" s="7"/>
      <c r="BI1179" s="7"/>
      <c r="BJ1179" s="7"/>
      <c r="BK1179" s="7"/>
      <c r="BL1179" s="7"/>
      <c r="BN1179" s="74"/>
    </row>
    <row r="1180" spans="1:66" s="16" customFormat="1" ht="12" customHeight="1" x14ac:dyDescent="0.25">
      <c r="A1180" s="122">
        <v>28300561</v>
      </c>
      <c r="B1180" s="87" t="str">
        <f t="shared" si="1342"/>
        <v>28300561</v>
      </c>
      <c r="C1180" s="74" t="s">
        <v>262</v>
      </c>
      <c r="D1180" s="89" t="s">
        <v>865</v>
      </c>
      <c r="E1180" s="89"/>
      <c r="F1180" s="74"/>
      <c r="G1180" s="89"/>
      <c r="H1180" s="75">
        <v>-11387457.65</v>
      </c>
      <c r="I1180" s="75">
        <v>-11341291.5</v>
      </c>
      <c r="J1180" s="75">
        <v>-11295125.359999999</v>
      </c>
      <c r="K1180" s="75">
        <v>-6139982.21</v>
      </c>
      <c r="L1180" s="75">
        <v>-6093816.0599999996</v>
      </c>
      <c r="M1180" s="75">
        <v>-6047649.9100000001</v>
      </c>
      <c r="N1180" s="75">
        <v>-6001483.7599999998</v>
      </c>
      <c r="O1180" s="75">
        <v>-5955317.6100000003</v>
      </c>
      <c r="P1180" s="75">
        <v>-5909151.46</v>
      </c>
      <c r="Q1180" s="75">
        <v>-5862985.3200000003</v>
      </c>
      <c r="R1180" s="75">
        <v>-5816819.1699999999</v>
      </c>
      <c r="S1180" s="75">
        <v>-5770653.0199999996</v>
      </c>
      <c r="T1180" s="75">
        <v>-5724486.8700000001</v>
      </c>
      <c r="U1180" s="75"/>
      <c r="V1180" s="75">
        <f t="shared" si="1348"/>
        <v>-7065853.9699999997</v>
      </c>
      <c r="W1180" s="81" t="s">
        <v>605</v>
      </c>
      <c r="X1180" s="81"/>
      <c r="Y1180" s="92">
        <f t="shared" si="1351"/>
        <v>0</v>
      </c>
      <c r="Z1180" s="319">
        <f t="shared" si="1351"/>
        <v>0</v>
      </c>
      <c r="AA1180" s="319">
        <f t="shared" si="1351"/>
        <v>0</v>
      </c>
      <c r="AB1180" s="320">
        <f t="shared" si="1208"/>
        <v>-5724486.8700000001</v>
      </c>
      <c r="AC1180" s="309">
        <f t="shared" si="1209"/>
        <v>0</v>
      </c>
      <c r="AD1180" s="319">
        <f t="shared" si="1309"/>
        <v>-5724486.8700000001</v>
      </c>
      <c r="AE1180" s="326">
        <f t="shared" si="1230"/>
        <v>0</v>
      </c>
      <c r="AF1180" s="320">
        <f t="shared" si="1231"/>
        <v>0</v>
      </c>
      <c r="AG1180" s="173">
        <f t="shared" si="1344"/>
        <v>-5724486.8700000001</v>
      </c>
      <c r="AH1180" s="309">
        <f t="shared" si="1210"/>
        <v>0</v>
      </c>
      <c r="AI1180" s="318">
        <f t="shared" si="1349"/>
        <v>0</v>
      </c>
      <c r="AJ1180" s="319">
        <f t="shared" si="1349"/>
        <v>0</v>
      </c>
      <c r="AK1180" s="319">
        <f t="shared" si="1349"/>
        <v>0</v>
      </c>
      <c r="AL1180" s="320">
        <f t="shared" si="1211"/>
        <v>-7065853.9699999997</v>
      </c>
      <c r="AM1180" s="309">
        <f t="shared" si="1212"/>
        <v>0</v>
      </c>
      <c r="AN1180" s="319">
        <f t="shared" si="1233"/>
        <v>-7065853.9699999997</v>
      </c>
      <c r="AO1180" s="319">
        <f t="shared" si="1234"/>
        <v>0</v>
      </c>
      <c r="AP1180" s="319">
        <f t="shared" si="1226"/>
        <v>0</v>
      </c>
      <c r="AQ1180" s="173">
        <f t="shared" si="1353"/>
        <v>-7065853.9699999997</v>
      </c>
      <c r="AR1180" s="309">
        <f t="shared" si="1213"/>
        <v>0</v>
      </c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 s="7"/>
      <c r="BH1180" s="7"/>
      <c r="BI1180" s="7"/>
      <c r="BJ1180" s="7"/>
      <c r="BK1180" s="7"/>
      <c r="BL1180" s="7"/>
      <c r="BN1180" s="74"/>
    </row>
    <row r="1181" spans="1:66" s="16" customFormat="1" ht="12" customHeight="1" x14ac:dyDescent="0.25">
      <c r="A1181" s="122">
        <v>28300581</v>
      </c>
      <c r="B1181" s="87" t="str">
        <f t="shared" si="1342"/>
        <v>28300581</v>
      </c>
      <c r="C1181" s="74" t="s">
        <v>385</v>
      </c>
      <c r="D1181" s="89" t="s">
        <v>1277</v>
      </c>
      <c r="E1181" s="89"/>
      <c r="F1181" s="74"/>
      <c r="G1181" s="89"/>
      <c r="H1181" s="75">
        <v>-5368517.4800000004</v>
      </c>
      <c r="I1181" s="75">
        <v>-5159123.18</v>
      </c>
      <c r="J1181" s="75">
        <v>-4647818.12</v>
      </c>
      <c r="K1181" s="75">
        <v>-403488.96</v>
      </c>
      <c r="L1181" s="75">
        <v>-49648.7</v>
      </c>
      <c r="M1181" s="75">
        <v>610978.38</v>
      </c>
      <c r="N1181" s="75">
        <v>-18312.75</v>
      </c>
      <c r="O1181" s="75">
        <v>1157372.27</v>
      </c>
      <c r="P1181" s="75">
        <v>2307224.62</v>
      </c>
      <c r="Q1181" s="75">
        <v>2363505.27</v>
      </c>
      <c r="R1181" s="75">
        <v>2045955.37</v>
      </c>
      <c r="S1181" s="75">
        <v>1928416.03</v>
      </c>
      <c r="T1181" s="75">
        <v>1888881.94</v>
      </c>
      <c r="U1181" s="75"/>
      <c r="V1181" s="75">
        <f t="shared" si="1348"/>
        <v>-133729.79500000004</v>
      </c>
      <c r="W1181" s="81"/>
      <c r="X1181" s="81"/>
      <c r="Y1181" s="92">
        <f t="shared" si="1351"/>
        <v>0</v>
      </c>
      <c r="Z1181" s="319">
        <f t="shared" si="1351"/>
        <v>1888881.94</v>
      </c>
      <c r="AA1181" s="319">
        <f t="shared" si="1351"/>
        <v>0</v>
      </c>
      <c r="AB1181" s="320">
        <f t="shared" si="1208"/>
        <v>0</v>
      </c>
      <c r="AC1181" s="309">
        <f t="shared" si="1209"/>
        <v>0</v>
      </c>
      <c r="AD1181" s="319">
        <f t="shared" si="1309"/>
        <v>0</v>
      </c>
      <c r="AE1181" s="326">
        <f t="shared" si="1230"/>
        <v>0</v>
      </c>
      <c r="AF1181" s="320">
        <f t="shared" si="1231"/>
        <v>0</v>
      </c>
      <c r="AG1181" s="173">
        <f t="shared" si="1344"/>
        <v>0</v>
      </c>
      <c r="AH1181" s="309">
        <f t="shared" si="1210"/>
        <v>0</v>
      </c>
      <c r="AI1181" s="318">
        <f t="shared" si="1349"/>
        <v>0</v>
      </c>
      <c r="AJ1181" s="319">
        <f t="shared" si="1349"/>
        <v>-133729.79500000004</v>
      </c>
      <c r="AK1181" s="319">
        <f t="shared" si="1349"/>
        <v>0</v>
      </c>
      <c r="AL1181" s="320">
        <f t="shared" si="1211"/>
        <v>0</v>
      </c>
      <c r="AM1181" s="309">
        <f t="shared" si="1212"/>
        <v>0</v>
      </c>
      <c r="AN1181" s="319">
        <f t="shared" si="1233"/>
        <v>0</v>
      </c>
      <c r="AO1181" s="319">
        <f t="shared" si="1234"/>
        <v>0</v>
      </c>
      <c r="AP1181" s="319">
        <f t="shared" si="1226"/>
        <v>0</v>
      </c>
      <c r="AQ1181" s="173">
        <f t="shared" si="1353"/>
        <v>0</v>
      </c>
      <c r="AR1181" s="309">
        <f t="shared" si="1213"/>
        <v>0</v>
      </c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 s="7"/>
      <c r="BH1181" s="7"/>
      <c r="BI1181" s="7"/>
      <c r="BJ1181" s="7"/>
      <c r="BK1181" s="7"/>
      <c r="BL1181" s="7"/>
      <c r="BN1181" s="74"/>
    </row>
    <row r="1182" spans="1:66" s="16" customFormat="1" ht="12" customHeight="1" x14ac:dyDescent="0.25">
      <c r="A1182" s="122">
        <v>28300651</v>
      </c>
      <c r="B1182" s="87" t="str">
        <f t="shared" si="1342"/>
        <v>28300651</v>
      </c>
      <c r="C1182" s="74" t="s">
        <v>292</v>
      </c>
      <c r="D1182" s="89" t="s">
        <v>865</v>
      </c>
      <c r="E1182" s="89"/>
      <c r="F1182" s="74"/>
      <c r="G1182" s="89"/>
      <c r="H1182" s="75">
        <v>-3385862.17</v>
      </c>
      <c r="I1182" s="75">
        <v>-3271173.46</v>
      </c>
      <c r="J1182" s="75">
        <v>-3156484.75</v>
      </c>
      <c r="K1182" s="75">
        <v>-311573.03999999998</v>
      </c>
      <c r="L1182" s="75">
        <v>-196884.33</v>
      </c>
      <c r="M1182" s="75">
        <v>-82195.62</v>
      </c>
      <c r="N1182" s="75">
        <v>-793.65</v>
      </c>
      <c r="O1182" s="75">
        <v>-793.65</v>
      </c>
      <c r="P1182" s="75">
        <v>-793.65</v>
      </c>
      <c r="Q1182" s="75">
        <v>-793.65</v>
      </c>
      <c r="R1182" s="75">
        <v>-793.65</v>
      </c>
      <c r="S1182" s="75">
        <v>-793.65</v>
      </c>
      <c r="T1182" s="75">
        <v>-793.65</v>
      </c>
      <c r="U1182" s="75"/>
      <c r="V1182" s="75">
        <f t="shared" si="1348"/>
        <v>-726366.75083333347</v>
      </c>
      <c r="W1182" s="81" t="s">
        <v>235</v>
      </c>
      <c r="X1182" s="81"/>
      <c r="Y1182" s="92">
        <f t="shared" si="1351"/>
        <v>0</v>
      </c>
      <c r="Z1182" s="319">
        <f t="shared" si="1351"/>
        <v>0</v>
      </c>
      <c r="AA1182" s="319">
        <f t="shared" si="1351"/>
        <v>0</v>
      </c>
      <c r="AB1182" s="320">
        <f t="shared" si="1208"/>
        <v>-793.65</v>
      </c>
      <c r="AC1182" s="309">
        <f t="shared" si="1209"/>
        <v>0</v>
      </c>
      <c r="AD1182" s="319">
        <f t="shared" si="1309"/>
        <v>-793.65</v>
      </c>
      <c r="AE1182" s="326">
        <f t="shared" si="1230"/>
        <v>0</v>
      </c>
      <c r="AF1182" s="320">
        <f t="shared" si="1231"/>
        <v>0</v>
      </c>
      <c r="AG1182" s="173">
        <f t="shared" si="1344"/>
        <v>-793.65</v>
      </c>
      <c r="AH1182" s="309">
        <f t="shared" si="1210"/>
        <v>0</v>
      </c>
      <c r="AI1182" s="318">
        <f t="shared" si="1349"/>
        <v>0</v>
      </c>
      <c r="AJ1182" s="319">
        <f t="shared" si="1349"/>
        <v>0</v>
      </c>
      <c r="AK1182" s="319">
        <f t="shared" si="1349"/>
        <v>0</v>
      </c>
      <c r="AL1182" s="320">
        <f t="shared" si="1211"/>
        <v>-726366.75083333347</v>
      </c>
      <c r="AM1182" s="309">
        <f t="shared" si="1212"/>
        <v>0</v>
      </c>
      <c r="AN1182" s="319">
        <f t="shared" si="1233"/>
        <v>-726366.75083333347</v>
      </c>
      <c r="AO1182" s="319">
        <f t="shared" si="1234"/>
        <v>0</v>
      </c>
      <c r="AP1182" s="319">
        <f t="shared" si="1226"/>
        <v>0</v>
      </c>
      <c r="AQ1182" s="173">
        <f t="shared" si="1353"/>
        <v>-726366.75083333347</v>
      </c>
      <c r="AR1182" s="309">
        <f t="shared" si="1213"/>
        <v>0</v>
      </c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 s="7"/>
      <c r="BH1182" s="7"/>
      <c r="BI1182" s="7"/>
      <c r="BJ1182" s="7"/>
      <c r="BK1182" s="7"/>
      <c r="BL1182" s="7"/>
      <c r="BN1182" s="74"/>
    </row>
    <row r="1183" spans="1:66" s="16" customFormat="1" ht="12" customHeight="1" x14ac:dyDescent="0.25">
      <c r="A1183" s="122">
        <v>28300661</v>
      </c>
      <c r="B1183" s="87" t="str">
        <f t="shared" si="1342"/>
        <v>28300661</v>
      </c>
      <c r="C1183" s="74" t="s">
        <v>547</v>
      </c>
      <c r="D1183" s="89" t="s">
        <v>865</v>
      </c>
      <c r="E1183" s="89"/>
      <c r="F1183" s="74"/>
      <c r="G1183" s="89"/>
      <c r="H1183" s="75">
        <v>-5747983.1500000004</v>
      </c>
      <c r="I1183" s="75">
        <v>-5697494.7400000002</v>
      </c>
      <c r="J1183" s="75">
        <v>-5647006.3300000001</v>
      </c>
      <c r="K1183" s="75">
        <v>-2691463.92</v>
      </c>
      <c r="L1183" s="75">
        <v>-2640975.5099999998</v>
      </c>
      <c r="M1183" s="75">
        <v>-2590487.1</v>
      </c>
      <c r="N1183" s="75">
        <v>-2539998.69</v>
      </c>
      <c r="O1183" s="75">
        <v>-2489510.2799999998</v>
      </c>
      <c r="P1183" s="75">
        <v>-2439021.87</v>
      </c>
      <c r="Q1183" s="75">
        <v>-2388533.46</v>
      </c>
      <c r="R1183" s="75">
        <v>-2338045.0499999998</v>
      </c>
      <c r="S1183" s="75">
        <v>-2287556.64</v>
      </c>
      <c r="T1183" s="75">
        <v>-2237068.23</v>
      </c>
      <c r="U1183" s="75"/>
      <c r="V1183" s="75">
        <f t="shared" si="1348"/>
        <v>-3145218.2733333334</v>
      </c>
      <c r="W1183" s="81" t="s">
        <v>548</v>
      </c>
      <c r="X1183" s="81"/>
      <c r="Y1183" s="92">
        <f t="shared" si="1351"/>
        <v>0</v>
      </c>
      <c r="Z1183" s="319">
        <f t="shared" si="1351"/>
        <v>0</v>
      </c>
      <c r="AA1183" s="319">
        <f t="shared" si="1351"/>
        <v>0</v>
      </c>
      <c r="AB1183" s="320">
        <f t="shared" si="1208"/>
        <v>-2237068.23</v>
      </c>
      <c r="AC1183" s="309">
        <f t="shared" si="1209"/>
        <v>0</v>
      </c>
      <c r="AD1183" s="319">
        <f t="shared" si="1309"/>
        <v>-2237068.23</v>
      </c>
      <c r="AE1183" s="326">
        <f t="shared" si="1230"/>
        <v>0</v>
      </c>
      <c r="AF1183" s="320">
        <f t="shared" si="1231"/>
        <v>0</v>
      </c>
      <c r="AG1183" s="173">
        <f t="shared" si="1344"/>
        <v>-2237068.23</v>
      </c>
      <c r="AH1183" s="309">
        <f t="shared" si="1210"/>
        <v>0</v>
      </c>
      <c r="AI1183" s="318">
        <f t="shared" ref="AI1183:AK1207" si="1355">IF($D1183=AI$5,$V1183,0)</f>
        <v>0</v>
      </c>
      <c r="AJ1183" s="319">
        <f t="shared" si="1355"/>
        <v>0</v>
      </c>
      <c r="AK1183" s="319">
        <f t="shared" si="1355"/>
        <v>0</v>
      </c>
      <c r="AL1183" s="320">
        <f t="shared" si="1211"/>
        <v>-3145218.2733333334</v>
      </c>
      <c r="AM1183" s="309">
        <f t="shared" si="1212"/>
        <v>0</v>
      </c>
      <c r="AN1183" s="319">
        <f t="shared" si="1233"/>
        <v>-3145218.2733333334</v>
      </c>
      <c r="AO1183" s="319">
        <f t="shared" si="1234"/>
        <v>0</v>
      </c>
      <c r="AP1183" s="319">
        <f t="shared" si="1226"/>
        <v>0</v>
      </c>
      <c r="AQ1183" s="173">
        <f t="shared" si="1353"/>
        <v>-3145218.2733333334</v>
      </c>
      <c r="AR1183" s="309">
        <f t="shared" si="1213"/>
        <v>0</v>
      </c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 s="7"/>
      <c r="BH1183" s="7"/>
      <c r="BI1183" s="7"/>
      <c r="BJ1183" s="7"/>
      <c r="BK1183" s="7"/>
      <c r="BL1183" s="7"/>
      <c r="BN1183" s="74"/>
    </row>
    <row r="1184" spans="1:66" s="16" customFormat="1" ht="12" customHeight="1" x14ac:dyDescent="0.25">
      <c r="A1184" s="122">
        <v>28300731</v>
      </c>
      <c r="B1184" s="87" t="str">
        <f t="shared" si="1342"/>
        <v>28300731</v>
      </c>
      <c r="C1184" s="74" t="s">
        <v>691</v>
      </c>
      <c r="D1184" s="89" t="s">
        <v>865</v>
      </c>
      <c r="E1184" s="89"/>
      <c r="F1184" s="74"/>
      <c r="G1184" s="89"/>
      <c r="H1184" s="75">
        <v>-1160241.29</v>
      </c>
      <c r="I1184" s="75">
        <v>-1160241.29</v>
      </c>
      <c r="J1184" s="75">
        <v>-1160241.29</v>
      </c>
      <c r="K1184" s="75">
        <v>-0.28999999999999998</v>
      </c>
      <c r="L1184" s="75">
        <v>-0.28999999999999998</v>
      </c>
      <c r="M1184" s="75">
        <v>-0.28999999999999998</v>
      </c>
      <c r="N1184" s="75">
        <v>0</v>
      </c>
      <c r="O1184" s="75">
        <v>0</v>
      </c>
      <c r="P1184" s="75">
        <v>0</v>
      </c>
      <c r="Q1184" s="75">
        <v>0</v>
      </c>
      <c r="R1184" s="75">
        <v>0</v>
      </c>
      <c r="S1184" s="75">
        <v>0</v>
      </c>
      <c r="T1184" s="75">
        <v>0</v>
      </c>
      <c r="U1184" s="75"/>
      <c r="V1184" s="75">
        <f t="shared" si="1348"/>
        <v>-241717.00791666668</v>
      </c>
      <c r="W1184" s="81" t="s">
        <v>176</v>
      </c>
      <c r="X1184" s="81"/>
      <c r="Y1184" s="92">
        <f t="shared" si="1351"/>
        <v>0</v>
      </c>
      <c r="Z1184" s="319">
        <f t="shared" si="1351"/>
        <v>0</v>
      </c>
      <c r="AA1184" s="319">
        <f t="shared" si="1351"/>
        <v>0</v>
      </c>
      <c r="AB1184" s="320">
        <f t="shared" ref="AB1184:AB1220" si="1356">T1184-SUM(Y1184:AA1184)</f>
        <v>0</v>
      </c>
      <c r="AC1184" s="309">
        <f t="shared" ref="AC1184:AC1230" si="1357">T1184-SUM(Y1184:AA1184)-AB1184</f>
        <v>0</v>
      </c>
      <c r="AD1184" s="319">
        <f t="shared" si="1309"/>
        <v>0</v>
      </c>
      <c r="AE1184" s="326">
        <f t="shared" si="1230"/>
        <v>0</v>
      </c>
      <c r="AF1184" s="320">
        <f t="shared" si="1231"/>
        <v>0</v>
      </c>
      <c r="AG1184" s="173">
        <f t="shared" si="1344"/>
        <v>0</v>
      </c>
      <c r="AH1184" s="309">
        <f t="shared" ref="AH1184:AH1230" si="1358">AG1184-AB1184</f>
        <v>0</v>
      </c>
      <c r="AI1184" s="318">
        <f t="shared" si="1355"/>
        <v>0</v>
      </c>
      <c r="AJ1184" s="319">
        <f t="shared" si="1355"/>
        <v>0</v>
      </c>
      <c r="AK1184" s="319">
        <f t="shared" si="1355"/>
        <v>0</v>
      </c>
      <c r="AL1184" s="320">
        <f t="shared" ref="AL1184:AL1220" si="1359">V1184-SUM(AI1184:AK1184)</f>
        <v>-241717.00791666668</v>
      </c>
      <c r="AM1184" s="309">
        <f t="shared" ref="AM1184:AM1230" si="1360">V1184-SUM(AI1184:AK1184)-AL1184</f>
        <v>0</v>
      </c>
      <c r="AN1184" s="319">
        <f t="shared" si="1233"/>
        <v>-241717.00791666668</v>
      </c>
      <c r="AO1184" s="319">
        <f t="shared" si="1234"/>
        <v>0</v>
      </c>
      <c r="AP1184" s="319">
        <f t="shared" si="1226"/>
        <v>0</v>
      </c>
      <c r="AQ1184" s="173">
        <f t="shared" si="1353"/>
        <v>-241717.00791666668</v>
      </c>
      <c r="AR1184" s="309">
        <f t="shared" ref="AR1184:AR1233" si="1361">AQ1184-AL1184</f>
        <v>0</v>
      </c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 s="7"/>
      <c r="BH1184" s="7"/>
      <c r="BI1184" s="7"/>
      <c r="BJ1184" s="7"/>
      <c r="BK1184" s="7"/>
      <c r="BL1184" s="7"/>
      <c r="BN1184" s="74"/>
    </row>
    <row r="1185" spans="1:66" s="16" customFormat="1" ht="12" customHeight="1" x14ac:dyDescent="0.25">
      <c r="A1185" s="122">
        <v>28300741</v>
      </c>
      <c r="B1185" s="87" t="str">
        <f t="shared" si="1342"/>
        <v>28300741</v>
      </c>
      <c r="C1185" s="74" t="s">
        <v>755</v>
      </c>
      <c r="D1185" s="89" t="s">
        <v>865</v>
      </c>
      <c r="E1185" s="89"/>
      <c r="F1185" s="74"/>
      <c r="G1185" s="89"/>
      <c r="H1185" s="75">
        <v>-78555.81</v>
      </c>
      <c r="I1185" s="75">
        <v>-78555.81</v>
      </c>
      <c r="J1185" s="75">
        <v>-78555.81</v>
      </c>
      <c r="K1185" s="75">
        <v>0.19</v>
      </c>
      <c r="L1185" s="75">
        <v>0.19</v>
      </c>
      <c r="M1185" s="75">
        <v>0.19</v>
      </c>
      <c r="N1185" s="75">
        <v>0</v>
      </c>
      <c r="O1185" s="75">
        <v>0</v>
      </c>
      <c r="P1185" s="75">
        <v>0</v>
      </c>
      <c r="Q1185" s="75">
        <v>0</v>
      </c>
      <c r="R1185" s="75">
        <v>0</v>
      </c>
      <c r="S1185" s="75">
        <v>0</v>
      </c>
      <c r="T1185" s="75">
        <v>0</v>
      </c>
      <c r="U1185" s="75"/>
      <c r="V1185" s="75">
        <f t="shared" si="1348"/>
        <v>-16365.746249999998</v>
      </c>
      <c r="W1185" s="81" t="s">
        <v>324</v>
      </c>
      <c r="X1185" s="81"/>
      <c r="Y1185" s="92">
        <f t="shared" si="1351"/>
        <v>0</v>
      </c>
      <c r="Z1185" s="319">
        <f t="shared" si="1351"/>
        <v>0</v>
      </c>
      <c r="AA1185" s="319">
        <f t="shared" si="1351"/>
        <v>0</v>
      </c>
      <c r="AB1185" s="320">
        <f t="shared" si="1356"/>
        <v>0</v>
      </c>
      <c r="AC1185" s="309">
        <f t="shared" si="1357"/>
        <v>0</v>
      </c>
      <c r="AD1185" s="319">
        <f t="shared" si="1309"/>
        <v>0</v>
      </c>
      <c r="AE1185" s="326">
        <f t="shared" si="1230"/>
        <v>0</v>
      </c>
      <c r="AF1185" s="320">
        <f t="shared" si="1231"/>
        <v>0</v>
      </c>
      <c r="AG1185" s="173">
        <f t="shared" si="1344"/>
        <v>0</v>
      </c>
      <c r="AH1185" s="309">
        <f t="shared" si="1358"/>
        <v>0</v>
      </c>
      <c r="AI1185" s="318">
        <f t="shared" si="1355"/>
        <v>0</v>
      </c>
      <c r="AJ1185" s="319">
        <f t="shared" si="1355"/>
        <v>0</v>
      </c>
      <c r="AK1185" s="319">
        <f t="shared" si="1355"/>
        <v>0</v>
      </c>
      <c r="AL1185" s="320">
        <f t="shared" si="1359"/>
        <v>-16365.746249999998</v>
      </c>
      <c r="AM1185" s="309">
        <f t="shared" si="1360"/>
        <v>0</v>
      </c>
      <c r="AN1185" s="319">
        <f t="shared" si="1233"/>
        <v>-16365.746249999998</v>
      </c>
      <c r="AO1185" s="319">
        <f t="shared" si="1234"/>
        <v>0</v>
      </c>
      <c r="AP1185" s="319">
        <f t="shared" si="1226"/>
        <v>0</v>
      </c>
      <c r="AQ1185" s="173">
        <f t="shared" si="1353"/>
        <v>-16365.746249999998</v>
      </c>
      <c r="AR1185" s="309">
        <f t="shared" si="1361"/>
        <v>0</v>
      </c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 s="7"/>
      <c r="BH1185" s="7"/>
      <c r="BI1185" s="7"/>
      <c r="BJ1185" s="7"/>
      <c r="BK1185" s="7"/>
      <c r="BL1185" s="7"/>
      <c r="BN1185" s="74"/>
    </row>
    <row r="1186" spans="1:66" s="16" customFormat="1" ht="12" customHeight="1" x14ac:dyDescent="0.25">
      <c r="A1186" s="129">
        <v>28300761</v>
      </c>
      <c r="B1186" s="89" t="str">
        <f t="shared" si="1342"/>
        <v>28300761</v>
      </c>
      <c r="C1186" s="74" t="s">
        <v>838</v>
      </c>
      <c r="D1186" s="89" t="s">
        <v>158</v>
      </c>
      <c r="E1186" s="89"/>
      <c r="F1186" s="74"/>
      <c r="G1186" s="89"/>
      <c r="H1186" s="75">
        <v>487.22</v>
      </c>
      <c r="I1186" s="75">
        <v>18190.82</v>
      </c>
      <c r="J1186" s="75">
        <v>60654.8</v>
      </c>
      <c r="K1186" s="75">
        <v>74410.23</v>
      </c>
      <c r="L1186" s="75">
        <v>69226.17</v>
      </c>
      <c r="M1186" s="75">
        <v>72975.679999999993</v>
      </c>
      <c r="N1186" s="75">
        <v>100160.79</v>
      </c>
      <c r="O1186" s="75">
        <v>35010.46</v>
      </c>
      <c r="P1186" s="75">
        <v>-107345</v>
      </c>
      <c r="Q1186" s="75">
        <v>-76574.990000000005</v>
      </c>
      <c r="R1186" s="75">
        <v>-42732.53</v>
      </c>
      <c r="S1186" s="75">
        <v>-25396.97</v>
      </c>
      <c r="T1186" s="75">
        <v>-21943.66</v>
      </c>
      <c r="U1186" s="75"/>
      <c r="V1186" s="75">
        <f t="shared" si="1348"/>
        <v>13987.603333333331</v>
      </c>
      <c r="W1186" s="81"/>
      <c r="X1186" s="81"/>
      <c r="Y1186" s="92">
        <f t="shared" si="1351"/>
        <v>0</v>
      </c>
      <c r="Z1186" s="319">
        <f t="shared" si="1351"/>
        <v>0</v>
      </c>
      <c r="AA1186" s="319">
        <f t="shared" si="1351"/>
        <v>0</v>
      </c>
      <c r="AB1186" s="320">
        <f t="shared" si="1356"/>
        <v>-21943.66</v>
      </c>
      <c r="AC1186" s="309">
        <f t="shared" si="1357"/>
        <v>0</v>
      </c>
      <c r="AD1186" s="319">
        <f t="shared" si="1309"/>
        <v>0</v>
      </c>
      <c r="AE1186" s="326">
        <f t="shared" si="1230"/>
        <v>0</v>
      </c>
      <c r="AF1186" s="320">
        <f t="shared" si="1231"/>
        <v>-21943.66</v>
      </c>
      <c r="AG1186" s="173">
        <f t="shared" si="1344"/>
        <v>-21943.66</v>
      </c>
      <c r="AH1186" s="309">
        <f t="shared" si="1358"/>
        <v>0</v>
      </c>
      <c r="AI1186" s="318">
        <f t="shared" si="1355"/>
        <v>0</v>
      </c>
      <c r="AJ1186" s="319">
        <f t="shared" si="1355"/>
        <v>0</v>
      </c>
      <c r="AK1186" s="319">
        <f t="shared" si="1355"/>
        <v>0</v>
      </c>
      <c r="AL1186" s="320">
        <f t="shared" si="1359"/>
        <v>13987.603333333331</v>
      </c>
      <c r="AM1186" s="309">
        <f t="shared" si="1360"/>
        <v>0</v>
      </c>
      <c r="AN1186" s="319">
        <f t="shared" si="1233"/>
        <v>0</v>
      </c>
      <c r="AO1186" s="319">
        <f t="shared" si="1234"/>
        <v>0</v>
      </c>
      <c r="AP1186" s="319">
        <f t="shared" si="1226"/>
        <v>13987.603333333331</v>
      </c>
      <c r="AQ1186" s="173">
        <f t="shared" si="1353"/>
        <v>13987.603333333331</v>
      </c>
      <c r="AR1186" s="309">
        <f t="shared" si="1361"/>
        <v>0</v>
      </c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 s="7"/>
      <c r="BH1186" s="7"/>
      <c r="BI1186" s="7"/>
      <c r="BJ1186" s="7"/>
      <c r="BK1186" s="7"/>
      <c r="BL1186" s="7"/>
      <c r="BN1186" s="74"/>
    </row>
    <row r="1187" spans="1:66" s="16" customFormat="1" ht="12" customHeight="1" x14ac:dyDescent="0.25">
      <c r="A1187" s="191">
        <v>28300791</v>
      </c>
      <c r="B1187" s="179" t="str">
        <f t="shared" si="1342"/>
        <v>28300791</v>
      </c>
      <c r="C1187" s="178" t="s">
        <v>1187</v>
      </c>
      <c r="D1187" s="179" t="s">
        <v>158</v>
      </c>
      <c r="E1187" s="179"/>
      <c r="F1187" s="235">
        <v>43647</v>
      </c>
      <c r="G1187" s="179"/>
      <c r="H1187" s="181">
        <v>-298424.19</v>
      </c>
      <c r="I1187" s="181">
        <v>0</v>
      </c>
      <c r="J1187" s="181">
        <v>0</v>
      </c>
      <c r="K1187" s="181">
        <v>0</v>
      </c>
      <c r="L1187" s="181">
        <v>0</v>
      </c>
      <c r="M1187" s="181">
        <v>0</v>
      </c>
      <c r="N1187" s="181">
        <v>0</v>
      </c>
      <c r="O1187" s="181">
        <v>0</v>
      </c>
      <c r="P1187" s="181">
        <v>0</v>
      </c>
      <c r="Q1187" s="181">
        <v>0</v>
      </c>
      <c r="R1187" s="181">
        <v>0</v>
      </c>
      <c r="S1187" s="181">
        <v>0</v>
      </c>
      <c r="T1187" s="181">
        <v>0</v>
      </c>
      <c r="U1187" s="181"/>
      <c r="V1187" s="181">
        <f t="shared" si="1348"/>
        <v>-12434.341249999999</v>
      </c>
      <c r="W1187" s="204"/>
      <c r="X1187" s="204"/>
      <c r="Y1187" s="409">
        <f t="shared" ref="Y1187:AA1212" si="1362">IF($D1187=Y$5,$T1187,0)</f>
        <v>0</v>
      </c>
      <c r="Z1187" s="410">
        <f t="shared" si="1362"/>
        <v>0</v>
      </c>
      <c r="AA1187" s="410">
        <f t="shared" si="1362"/>
        <v>0</v>
      </c>
      <c r="AB1187" s="411">
        <f t="shared" si="1356"/>
        <v>0</v>
      </c>
      <c r="AC1187" s="412">
        <f t="shared" si="1357"/>
        <v>0</v>
      </c>
      <c r="AD1187" s="410">
        <f t="shared" si="1309"/>
        <v>0</v>
      </c>
      <c r="AE1187" s="413">
        <f t="shared" si="1230"/>
        <v>0</v>
      </c>
      <c r="AF1187" s="411">
        <f t="shared" si="1231"/>
        <v>0</v>
      </c>
      <c r="AG1187" s="414">
        <f t="shared" si="1344"/>
        <v>0</v>
      </c>
      <c r="AH1187" s="412">
        <f t="shared" si="1358"/>
        <v>0</v>
      </c>
      <c r="AI1187" s="415">
        <f t="shared" si="1355"/>
        <v>0</v>
      </c>
      <c r="AJ1187" s="410">
        <f t="shared" si="1355"/>
        <v>0</v>
      </c>
      <c r="AK1187" s="410">
        <f t="shared" si="1355"/>
        <v>0</v>
      </c>
      <c r="AL1187" s="411">
        <f t="shared" si="1359"/>
        <v>-12434.341249999999</v>
      </c>
      <c r="AM1187" s="412">
        <f t="shared" si="1360"/>
        <v>0</v>
      </c>
      <c r="AN1187" s="410">
        <f t="shared" si="1233"/>
        <v>0</v>
      </c>
      <c r="AO1187" s="410">
        <f t="shared" si="1234"/>
        <v>0</v>
      </c>
      <c r="AP1187" s="410">
        <f t="shared" si="1226"/>
        <v>-12434.341249999999</v>
      </c>
      <c r="AQ1187" s="414">
        <f t="shared" ref="AQ1187" si="1363">SUM(AN1187:AP1187)</f>
        <v>-12434.341249999999</v>
      </c>
      <c r="AR1187" s="412">
        <f t="shared" si="1361"/>
        <v>0</v>
      </c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 s="7"/>
      <c r="BH1187" s="7"/>
      <c r="BI1187" s="7"/>
      <c r="BJ1187" s="7"/>
      <c r="BK1187" s="7"/>
      <c r="BL1187" s="7"/>
      <c r="BN1187" s="74"/>
    </row>
    <row r="1188" spans="1:66" s="16" customFormat="1" ht="12" customHeight="1" x14ac:dyDescent="0.25">
      <c r="A1188" s="191">
        <v>28300801</v>
      </c>
      <c r="B1188" s="179" t="str">
        <f t="shared" si="1342"/>
        <v>28300801</v>
      </c>
      <c r="C1188" s="178" t="s">
        <v>1301</v>
      </c>
      <c r="D1188" s="179" t="s">
        <v>865</v>
      </c>
      <c r="E1188" s="179"/>
      <c r="F1188" s="235">
        <v>44075</v>
      </c>
      <c r="G1188" s="179"/>
      <c r="H1188" s="181"/>
      <c r="I1188" s="181"/>
      <c r="J1188" s="181"/>
      <c r="K1188" s="181">
        <v>-10886576.359999999</v>
      </c>
      <c r="L1188" s="181">
        <v>-10719176.359999999</v>
      </c>
      <c r="M1188" s="181">
        <v>-10383148.359999999</v>
      </c>
      <c r="N1188" s="181">
        <v>-10015127.359999999</v>
      </c>
      <c r="O1188" s="181">
        <v>-9654819.3599999994</v>
      </c>
      <c r="P1188" s="181">
        <v>-9287694.3599999994</v>
      </c>
      <c r="Q1188" s="181">
        <v>-8939224.3599999994</v>
      </c>
      <c r="R1188" s="181">
        <v>-8657321.3599999994</v>
      </c>
      <c r="S1188" s="181">
        <v>-8390697.3599999994</v>
      </c>
      <c r="T1188" s="181">
        <v>-8107003.3600000003</v>
      </c>
      <c r="U1188" s="181"/>
      <c r="V1188" s="181">
        <f t="shared" ref="V1188:V1193" si="1364">(H1188+T1188+SUM(I1188:S1188)*2)/24</f>
        <v>-7582273.9100000001</v>
      </c>
      <c r="W1188" s="204" t="s">
        <v>1312</v>
      </c>
      <c r="X1188" s="204"/>
      <c r="Y1188" s="409">
        <f t="shared" si="1362"/>
        <v>0</v>
      </c>
      <c r="Z1188" s="410">
        <f t="shared" si="1362"/>
        <v>0</v>
      </c>
      <c r="AA1188" s="410">
        <f t="shared" si="1362"/>
        <v>0</v>
      </c>
      <c r="AB1188" s="411">
        <f t="shared" ref="AB1188:AB1193" si="1365">T1188-SUM(Y1188:AA1188)</f>
        <v>-8107003.3600000003</v>
      </c>
      <c r="AC1188" s="412">
        <f t="shared" ref="AC1188:AC1193" si="1366">T1188-SUM(Y1188:AA1188)-AB1188</f>
        <v>0</v>
      </c>
      <c r="AD1188" s="410">
        <f t="shared" si="1309"/>
        <v>-8107003.3600000003</v>
      </c>
      <c r="AE1188" s="413">
        <f t="shared" si="1230"/>
        <v>0</v>
      </c>
      <c r="AF1188" s="411">
        <f t="shared" si="1231"/>
        <v>0</v>
      </c>
      <c r="AG1188" s="414">
        <f t="shared" ref="AG1188:AG1193" si="1367">SUM(AD1188:AF1188)</f>
        <v>-8107003.3600000003</v>
      </c>
      <c r="AH1188" s="412">
        <f t="shared" ref="AH1188:AH1193" si="1368">AG1188-AB1188</f>
        <v>0</v>
      </c>
      <c r="AI1188" s="415">
        <f t="shared" si="1355"/>
        <v>0</v>
      </c>
      <c r="AJ1188" s="410">
        <f t="shared" si="1355"/>
        <v>0</v>
      </c>
      <c r="AK1188" s="410">
        <f t="shared" si="1355"/>
        <v>0</v>
      </c>
      <c r="AL1188" s="411">
        <f t="shared" ref="AL1188:AL1193" si="1369">V1188-SUM(AI1188:AK1188)</f>
        <v>-7582273.9100000001</v>
      </c>
      <c r="AM1188" s="412">
        <f t="shared" ref="AM1188:AM1193" si="1370">V1188-SUM(AI1188:AK1188)-AL1188</f>
        <v>0</v>
      </c>
      <c r="AN1188" s="410">
        <f t="shared" si="1233"/>
        <v>-7582273.9100000001</v>
      </c>
      <c r="AO1188" s="410">
        <f t="shared" si="1234"/>
        <v>0</v>
      </c>
      <c r="AP1188" s="410">
        <f t="shared" si="1226"/>
        <v>0</v>
      </c>
      <c r="AQ1188" s="414">
        <f t="shared" ref="AQ1188:AQ1193" si="1371">SUM(AN1188:AP1188)</f>
        <v>-7582273.9100000001</v>
      </c>
      <c r="AR1188" s="412">
        <f t="shared" ref="AR1188:AR1193" si="1372">AQ1188-AL1188</f>
        <v>0</v>
      </c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 s="7"/>
      <c r="BH1188" s="7"/>
      <c r="BI1188" s="7"/>
      <c r="BJ1188" s="7"/>
      <c r="BK1188" s="7"/>
      <c r="BL1188" s="7"/>
      <c r="BN1188" s="74"/>
    </row>
    <row r="1189" spans="1:66" s="16" customFormat="1" ht="12" customHeight="1" x14ac:dyDescent="0.25">
      <c r="A1189" s="191">
        <v>28300802</v>
      </c>
      <c r="B1189" s="179" t="str">
        <f t="shared" si="1342"/>
        <v>28300802</v>
      </c>
      <c r="C1189" s="178" t="s">
        <v>1302</v>
      </c>
      <c r="D1189" s="179" t="s">
        <v>866</v>
      </c>
      <c r="E1189" s="179"/>
      <c r="F1189" s="235">
        <v>44075</v>
      </c>
      <c r="G1189" s="179"/>
      <c r="H1189" s="181"/>
      <c r="I1189" s="181"/>
      <c r="J1189" s="181"/>
      <c r="K1189" s="181">
        <v>-2890521.85</v>
      </c>
      <c r="L1189" s="181">
        <v>-2829178.85</v>
      </c>
      <c r="M1189" s="181">
        <v>-2721798.85</v>
      </c>
      <c r="N1189" s="181">
        <v>-2660455.85</v>
      </c>
      <c r="O1189" s="181">
        <v>-2532875.85</v>
      </c>
      <c r="P1189" s="181">
        <v>-2397731.85</v>
      </c>
      <c r="Q1189" s="181">
        <v>-2207359.85</v>
      </c>
      <c r="R1189" s="181">
        <v>-2137220.85</v>
      </c>
      <c r="S1189" s="181">
        <v>-2087188.85</v>
      </c>
      <c r="T1189" s="181">
        <v>-2053736.85</v>
      </c>
      <c r="U1189" s="181"/>
      <c r="V1189" s="181">
        <f t="shared" si="1364"/>
        <v>-1957600.0895833336</v>
      </c>
      <c r="W1189" s="204"/>
      <c r="X1189" s="204" t="s">
        <v>534</v>
      </c>
      <c r="Y1189" s="409">
        <f t="shared" si="1362"/>
        <v>0</v>
      </c>
      <c r="Z1189" s="410">
        <f t="shared" si="1362"/>
        <v>0</v>
      </c>
      <c r="AA1189" s="410">
        <f t="shared" si="1362"/>
        <v>0</v>
      </c>
      <c r="AB1189" s="411">
        <f t="shared" si="1365"/>
        <v>-2053736.85</v>
      </c>
      <c r="AC1189" s="412">
        <f t="shared" si="1366"/>
        <v>0</v>
      </c>
      <c r="AD1189" s="410">
        <f t="shared" si="1309"/>
        <v>0</v>
      </c>
      <c r="AE1189" s="413">
        <f t="shared" si="1230"/>
        <v>-2053736.85</v>
      </c>
      <c r="AF1189" s="411">
        <f t="shared" si="1231"/>
        <v>0</v>
      </c>
      <c r="AG1189" s="414">
        <f t="shared" si="1367"/>
        <v>-2053736.85</v>
      </c>
      <c r="AH1189" s="412">
        <f t="shared" si="1368"/>
        <v>0</v>
      </c>
      <c r="AI1189" s="415">
        <f t="shared" si="1355"/>
        <v>0</v>
      </c>
      <c r="AJ1189" s="410">
        <f t="shared" si="1355"/>
        <v>0</v>
      </c>
      <c r="AK1189" s="410">
        <f t="shared" si="1355"/>
        <v>0</v>
      </c>
      <c r="AL1189" s="411">
        <f t="shared" si="1369"/>
        <v>-1957600.0895833336</v>
      </c>
      <c r="AM1189" s="412">
        <f t="shared" si="1370"/>
        <v>0</v>
      </c>
      <c r="AN1189" s="410">
        <f t="shared" si="1233"/>
        <v>0</v>
      </c>
      <c r="AO1189" s="410">
        <f t="shared" si="1234"/>
        <v>-1957600.0895833336</v>
      </c>
      <c r="AP1189" s="410">
        <f t="shared" ref="AP1189:AP1197" si="1373">IF($D1189=AP$5,$V1189,IF($D1189=AP$4, $V1189*$AL$2,0))</f>
        <v>0</v>
      </c>
      <c r="AQ1189" s="414">
        <f t="shared" si="1371"/>
        <v>-1957600.0895833336</v>
      </c>
      <c r="AR1189" s="412">
        <f t="shared" si="1372"/>
        <v>0</v>
      </c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 s="7"/>
      <c r="BH1189" s="7"/>
      <c r="BI1189" s="7"/>
      <c r="BJ1189" s="7"/>
      <c r="BK1189" s="7"/>
      <c r="BL1189" s="7"/>
      <c r="BN1189" s="74"/>
    </row>
    <row r="1190" spans="1:66" s="16" customFormat="1" ht="12" customHeight="1" x14ac:dyDescent="0.25">
      <c r="A1190" s="191">
        <v>28300811</v>
      </c>
      <c r="B1190" s="179" t="str">
        <f t="shared" si="1342"/>
        <v>28300811</v>
      </c>
      <c r="C1190" s="178" t="s">
        <v>1303</v>
      </c>
      <c r="D1190" s="179" t="s">
        <v>865</v>
      </c>
      <c r="E1190" s="179"/>
      <c r="F1190" s="235">
        <v>44075</v>
      </c>
      <c r="G1190" s="179"/>
      <c r="H1190" s="181"/>
      <c r="I1190" s="181"/>
      <c r="J1190" s="181"/>
      <c r="K1190" s="181">
        <v>-24963656.920000002</v>
      </c>
      <c r="L1190" s="181">
        <v>-24752357.039999999</v>
      </c>
      <c r="M1190" s="181">
        <v>-23976413.039999999</v>
      </c>
      <c r="N1190" s="181">
        <v>-23126591.039999999</v>
      </c>
      <c r="O1190" s="181">
        <v>-22294579.039999999</v>
      </c>
      <c r="P1190" s="181">
        <v>-21446827.039999999</v>
      </c>
      <c r="Q1190" s="181">
        <v>-20642151.039999999</v>
      </c>
      <c r="R1190" s="181">
        <v>-19991190.039999999</v>
      </c>
      <c r="S1190" s="181">
        <v>-19375510.039999999</v>
      </c>
      <c r="T1190" s="181">
        <v>-18720413.039999999</v>
      </c>
      <c r="U1190" s="181"/>
      <c r="V1190" s="181">
        <f t="shared" si="1364"/>
        <v>-17494123.479999997</v>
      </c>
      <c r="W1190" s="204" t="s">
        <v>1312</v>
      </c>
      <c r="X1190" s="204"/>
      <c r="Y1190" s="409">
        <f t="shared" si="1362"/>
        <v>0</v>
      </c>
      <c r="Z1190" s="410">
        <f t="shared" si="1362"/>
        <v>0</v>
      </c>
      <c r="AA1190" s="410">
        <f t="shared" si="1362"/>
        <v>0</v>
      </c>
      <c r="AB1190" s="411">
        <f t="shared" si="1365"/>
        <v>-18720413.039999999</v>
      </c>
      <c r="AC1190" s="412">
        <f t="shared" si="1366"/>
        <v>0</v>
      </c>
      <c r="AD1190" s="410">
        <f t="shared" si="1309"/>
        <v>-18720413.039999999</v>
      </c>
      <c r="AE1190" s="413">
        <f t="shared" si="1230"/>
        <v>0</v>
      </c>
      <c r="AF1190" s="411">
        <f t="shared" si="1231"/>
        <v>0</v>
      </c>
      <c r="AG1190" s="414">
        <f t="shared" si="1367"/>
        <v>-18720413.039999999</v>
      </c>
      <c r="AH1190" s="412">
        <f t="shared" si="1368"/>
        <v>0</v>
      </c>
      <c r="AI1190" s="415">
        <f t="shared" si="1355"/>
        <v>0</v>
      </c>
      <c r="AJ1190" s="410">
        <f t="shared" si="1355"/>
        <v>0</v>
      </c>
      <c r="AK1190" s="410">
        <f t="shared" si="1355"/>
        <v>0</v>
      </c>
      <c r="AL1190" s="411">
        <f t="shared" si="1369"/>
        <v>-17494123.479999997</v>
      </c>
      <c r="AM1190" s="412">
        <f t="shared" si="1370"/>
        <v>0</v>
      </c>
      <c r="AN1190" s="410">
        <f t="shared" si="1233"/>
        <v>-17494123.479999997</v>
      </c>
      <c r="AO1190" s="410">
        <f t="shared" si="1234"/>
        <v>0</v>
      </c>
      <c r="AP1190" s="410">
        <f t="shared" si="1373"/>
        <v>0</v>
      </c>
      <c r="AQ1190" s="414">
        <f t="shared" si="1371"/>
        <v>-17494123.479999997</v>
      </c>
      <c r="AR1190" s="412">
        <f t="shared" si="1372"/>
        <v>0</v>
      </c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 s="7"/>
      <c r="BH1190" s="7"/>
      <c r="BI1190" s="7"/>
      <c r="BJ1190" s="7"/>
      <c r="BK1190" s="7"/>
      <c r="BL1190" s="7"/>
      <c r="BN1190" s="74"/>
    </row>
    <row r="1191" spans="1:66" s="16" customFormat="1" ht="12" customHeight="1" x14ac:dyDescent="0.25">
      <c r="A1191" s="191">
        <v>28300812</v>
      </c>
      <c r="B1191" s="179" t="str">
        <f t="shared" si="1342"/>
        <v>28300812</v>
      </c>
      <c r="C1191" s="178" t="s">
        <v>1304</v>
      </c>
      <c r="D1191" s="179" t="s">
        <v>866</v>
      </c>
      <c r="E1191" s="179"/>
      <c r="F1191" s="235">
        <v>44075</v>
      </c>
      <c r="G1191" s="179"/>
      <c r="H1191" s="181"/>
      <c r="I1191" s="181"/>
      <c r="J1191" s="181"/>
      <c r="K1191" s="181">
        <v>3666155.57</v>
      </c>
      <c r="L1191" s="181">
        <v>2829178.85</v>
      </c>
      <c r="M1191" s="181">
        <v>2721798.85</v>
      </c>
      <c r="N1191" s="181">
        <v>2660455.85</v>
      </c>
      <c r="O1191" s="181">
        <v>2532875.85</v>
      </c>
      <c r="P1191" s="181">
        <v>2397731.85</v>
      </c>
      <c r="Q1191" s="181">
        <v>2207359.85</v>
      </c>
      <c r="R1191" s="181">
        <v>2137220.85</v>
      </c>
      <c r="S1191" s="181">
        <v>2087188.85</v>
      </c>
      <c r="T1191" s="181">
        <v>2053736.85</v>
      </c>
      <c r="U1191" s="181"/>
      <c r="V1191" s="181">
        <f t="shared" si="1364"/>
        <v>2022236.2329166671</v>
      </c>
      <c r="W1191" s="204"/>
      <c r="X1191" s="204" t="s">
        <v>534</v>
      </c>
      <c r="Y1191" s="409">
        <f t="shared" si="1362"/>
        <v>0</v>
      </c>
      <c r="Z1191" s="410">
        <f t="shared" si="1362"/>
        <v>0</v>
      </c>
      <c r="AA1191" s="410">
        <f t="shared" si="1362"/>
        <v>0</v>
      </c>
      <c r="AB1191" s="411">
        <f t="shared" si="1365"/>
        <v>2053736.85</v>
      </c>
      <c r="AC1191" s="412">
        <f t="shared" si="1366"/>
        <v>0</v>
      </c>
      <c r="AD1191" s="410">
        <f t="shared" si="1309"/>
        <v>0</v>
      </c>
      <c r="AE1191" s="413">
        <f t="shared" si="1230"/>
        <v>2053736.85</v>
      </c>
      <c r="AF1191" s="411">
        <f t="shared" si="1231"/>
        <v>0</v>
      </c>
      <c r="AG1191" s="414">
        <f t="shared" si="1367"/>
        <v>2053736.85</v>
      </c>
      <c r="AH1191" s="412">
        <f t="shared" si="1368"/>
        <v>0</v>
      </c>
      <c r="AI1191" s="415">
        <f t="shared" si="1355"/>
        <v>0</v>
      </c>
      <c r="AJ1191" s="410">
        <f t="shared" si="1355"/>
        <v>0</v>
      </c>
      <c r="AK1191" s="410">
        <f t="shared" si="1355"/>
        <v>0</v>
      </c>
      <c r="AL1191" s="411">
        <f t="shared" si="1369"/>
        <v>2022236.2329166671</v>
      </c>
      <c r="AM1191" s="412">
        <f t="shared" si="1370"/>
        <v>0</v>
      </c>
      <c r="AN1191" s="410">
        <f t="shared" si="1233"/>
        <v>0</v>
      </c>
      <c r="AO1191" s="410">
        <f t="shared" si="1234"/>
        <v>2022236.2329166671</v>
      </c>
      <c r="AP1191" s="410">
        <f t="shared" si="1373"/>
        <v>0</v>
      </c>
      <c r="AQ1191" s="414">
        <f t="shared" si="1371"/>
        <v>2022236.2329166671</v>
      </c>
      <c r="AR1191" s="412">
        <f t="shared" si="1372"/>
        <v>0</v>
      </c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 s="7"/>
      <c r="BH1191" s="7"/>
      <c r="BI1191" s="7"/>
      <c r="BJ1191" s="7"/>
      <c r="BK1191" s="7"/>
      <c r="BL1191" s="7"/>
      <c r="BN1191" s="74"/>
    </row>
    <row r="1192" spans="1:66" s="16" customFormat="1" ht="12" customHeight="1" x14ac:dyDescent="0.25">
      <c r="A1192" s="191">
        <v>28300821</v>
      </c>
      <c r="B1192" s="179" t="str">
        <f t="shared" si="1342"/>
        <v>28300821</v>
      </c>
      <c r="C1192" s="178" t="s">
        <v>1305</v>
      </c>
      <c r="D1192" s="179" t="s">
        <v>865</v>
      </c>
      <c r="E1192" s="179"/>
      <c r="F1192" s="235">
        <v>44075</v>
      </c>
      <c r="G1192" s="179"/>
      <c r="H1192" s="181"/>
      <c r="I1192" s="181"/>
      <c r="J1192" s="181"/>
      <c r="K1192" s="181">
        <v>13807846.710000001</v>
      </c>
      <c r="L1192" s="181">
        <v>10719176.359999999</v>
      </c>
      <c r="M1192" s="181">
        <v>10383148.359999999</v>
      </c>
      <c r="N1192" s="181">
        <v>10015127.359999999</v>
      </c>
      <c r="O1192" s="181">
        <v>9654819.3599999994</v>
      </c>
      <c r="P1192" s="181">
        <v>9287694.3599999994</v>
      </c>
      <c r="Q1192" s="181">
        <v>8939224.3599999994</v>
      </c>
      <c r="R1192" s="181">
        <v>8657321.3599999994</v>
      </c>
      <c r="S1192" s="181">
        <v>8390697.3599999994</v>
      </c>
      <c r="T1192" s="181">
        <v>8107003.3600000003</v>
      </c>
      <c r="U1192" s="181"/>
      <c r="V1192" s="181">
        <f t="shared" si="1364"/>
        <v>7825713.1058333339</v>
      </c>
      <c r="W1192" s="204" t="s">
        <v>1312</v>
      </c>
      <c r="X1192" s="204"/>
      <c r="Y1192" s="409">
        <f t="shared" si="1362"/>
        <v>0</v>
      </c>
      <c r="Z1192" s="410">
        <f t="shared" si="1362"/>
        <v>0</v>
      </c>
      <c r="AA1192" s="410">
        <f t="shared" si="1362"/>
        <v>0</v>
      </c>
      <c r="AB1192" s="411">
        <f t="shared" si="1365"/>
        <v>8107003.3600000003</v>
      </c>
      <c r="AC1192" s="412">
        <f t="shared" si="1366"/>
        <v>0</v>
      </c>
      <c r="AD1192" s="410">
        <f t="shared" si="1309"/>
        <v>8107003.3600000003</v>
      </c>
      <c r="AE1192" s="413">
        <f t="shared" si="1230"/>
        <v>0</v>
      </c>
      <c r="AF1192" s="411">
        <f t="shared" si="1231"/>
        <v>0</v>
      </c>
      <c r="AG1192" s="414">
        <f t="shared" si="1367"/>
        <v>8107003.3600000003</v>
      </c>
      <c r="AH1192" s="412">
        <f t="shared" si="1368"/>
        <v>0</v>
      </c>
      <c r="AI1192" s="415">
        <f t="shared" si="1355"/>
        <v>0</v>
      </c>
      <c r="AJ1192" s="410">
        <f t="shared" si="1355"/>
        <v>0</v>
      </c>
      <c r="AK1192" s="410">
        <f t="shared" si="1355"/>
        <v>0</v>
      </c>
      <c r="AL1192" s="411">
        <f t="shared" si="1369"/>
        <v>7825713.1058333339</v>
      </c>
      <c r="AM1192" s="412">
        <f t="shared" si="1370"/>
        <v>0</v>
      </c>
      <c r="AN1192" s="410">
        <f t="shared" si="1233"/>
        <v>7825713.1058333339</v>
      </c>
      <c r="AO1192" s="410">
        <f t="shared" si="1234"/>
        <v>0</v>
      </c>
      <c r="AP1192" s="410">
        <f t="shared" si="1373"/>
        <v>0</v>
      </c>
      <c r="AQ1192" s="414">
        <f t="shared" si="1371"/>
        <v>7825713.1058333339</v>
      </c>
      <c r="AR1192" s="412">
        <f t="shared" si="1372"/>
        <v>0</v>
      </c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 s="7"/>
      <c r="BH1192" s="7"/>
      <c r="BI1192" s="7"/>
      <c r="BJ1192" s="7"/>
      <c r="BK1192" s="7"/>
      <c r="BL1192" s="7"/>
      <c r="BN1192" s="74"/>
    </row>
    <row r="1193" spans="1:66" s="16" customFormat="1" ht="12" customHeight="1" x14ac:dyDescent="0.25">
      <c r="A1193" s="191">
        <v>28300831</v>
      </c>
      <c r="B1193" s="179" t="str">
        <f t="shared" si="1342"/>
        <v>28300831</v>
      </c>
      <c r="C1193" s="178" t="s">
        <v>1305</v>
      </c>
      <c r="D1193" s="179" t="s">
        <v>865</v>
      </c>
      <c r="E1193" s="179"/>
      <c r="F1193" s="235">
        <v>44075</v>
      </c>
      <c r="G1193" s="179"/>
      <c r="H1193" s="181"/>
      <c r="I1193" s="181"/>
      <c r="J1193" s="181"/>
      <c r="K1193" s="181">
        <v>31662327.66</v>
      </c>
      <c r="L1193" s="181">
        <v>24752357.039999999</v>
      </c>
      <c r="M1193" s="181">
        <v>23976413.039999999</v>
      </c>
      <c r="N1193" s="181">
        <v>23126591.039999999</v>
      </c>
      <c r="O1193" s="181">
        <v>22294579.039999999</v>
      </c>
      <c r="P1193" s="181">
        <v>21446827.039999999</v>
      </c>
      <c r="Q1193" s="181">
        <v>20642151.039999999</v>
      </c>
      <c r="R1193" s="181">
        <v>19991190.039999999</v>
      </c>
      <c r="S1193" s="181">
        <v>19375510.039999999</v>
      </c>
      <c r="T1193" s="181">
        <v>18720413.039999999</v>
      </c>
      <c r="U1193" s="181"/>
      <c r="V1193" s="181">
        <f t="shared" si="1364"/>
        <v>18052346.041666664</v>
      </c>
      <c r="W1193" s="204" t="s">
        <v>1312</v>
      </c>
      <c r="X1193" s="204"/>
      <c r="Y1193" s="409">
        <f t="shared" si="1362"/>
        <v>0</v>
      </c>
      <c r="Z1193" s="410">
        <f t="shared" si="1362"/>
        <v>0</v>
      </c>
      <c r="AA1193" s="410">
        <f t="shared" si="1362"/>
        <v>0</v>
      </c>
      <c r="AB1193" s="411">
        <f t="shared" si="1365"/>
        <v>18720413.039999999</v>
      </c>
      <c r="AC1193" s="412">
        <f t="shared" si="1366"/>
        <v>0</v>
      </c>
      <c r="AD1193" s="410">
        <f t="shared" si="1309"/>
        <v>18720413.039999999</v>
      </c>
      <c r="AE1193" s="413">
        <f t="shared" si="1230"/>
        <v>0</v>
      </c>
      <c r="AF1193" s="411">
        <f t="shared" si="1231"/>
        <v>0</v>
      </c>
      <c r="AG1193" s="414">
        <f t="shared" si="1367"/>
        <v>18720413.039999999</v>
      </c>
      <c r="AH1193" s="412">
        <f t="shared" si="1368"/>
        <v>0</v>
      </c>
      <c r="AI1193" s="415">
        <f t="shared" si="1355"/>
        <v>0</v>
      </c>
      <c r="AJ1193" s="410">
        <f t="shared" si="1355"/>
        <v>0</v>
      </c>
      <c r="AK1193" s="410">
        <f t="shared" si="1355"/>
        <v>0</v>
      </c>
      <c r="AL1193" s="411">
        <f t="shared" si="1369"/>
        <v>18052346.041666664</v>
      </c>
      <c r="AM1193" s="412">
        <f t="shared" si="1370"/>
        <v>0</v>
      </c>
      <c r="AN1193" s="410">
        <f t="shared" si="1233"/>
        <v>18052346.041666664</v>
      </c>
      <c r="AO1193" s="410">
        <f t="shared" si="1234"/>
        <v>0</v>
      </c>
      <c r="AP1193" s="410">
        <f t="shared" si="1373"/>
        <v>0</v>
      </c>
      <c r="AQ1193" s="414">
        <f t="shared" si="1371"/>
        <v>18052346.041666664</v>
      </c>
      <c r="AR1193" s="412">
        <f t="shared" si="1372"/>
        <v>0</v>
      </c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 s="7"/>
      <c r="BH1193" s="7"/>
      <c r="BI1193" s="7"/>
      <c r="BJ1193" s="7"/>
      <c r="BK1193" s="7"/>
      <c r="BL1193" s="7"/>
      <c r="BN1193" s="74"/>
    </row>
    <row r="1194" spans="1:66" s="16" customFormat="1" ht="12" customHeight="1" x14ac:dyDescent="0.25">
      <c r="A1194" s="191">
        <v>28300841</v>
      </c>
      <c r="B1194" s="179" t="str">
        <f t="shared" si="1342"/>
        <v>28300841</v>
      </c>
      <c r="C1194" s="178" t="s">
        <v>437</v>
      </c>
      <c r="D1194" s="179" t="s">
        <v>1040</v>
      </c>
      <c r="E1194" s="179"/>
      <c r="F1194" s="235">
        <v>44228</v>
      </c>
      <c r="G1194" s="179"/>
      <c r="H1194" s="181"/>
      <c r="I1194" s="181"/>
      <c r="J1194" s="181"/>
      <c r="K1194" s="181"/>
      <c r="L1194" s="181"/>
      <c r="M1194" s="181"/>
      <c r="N1194" s="181"/>
      <c r="O1194" s="181"/>
      <c r="P1194" s="181">
        <v>-2288411.37</v>
      </c>
      <c r="Q1194" s="181">
        <v>-2275974.33</v>
      </c>
      <c r="R1194" s="181">
        <v>-2263537.29</v>
      </c>
      <c r="S1194" s="181">
        <v>-2251100.25</v>
      </c>
      <c r="T1194" s="181">
        <v>-2238663.21</v>
      </c>
      <c r="U1194" s="181"/>
      <c r="V1194" s="181">
        <f t="shared" ref="V1194:V1197" si="1374">(H1194+T1194+SUM(I1194:S1194)*2)/24</f>
        <v>-849862.90375000006</v>
      </c>
      <c r="W1194" s="204"/>
      <c r="X1194" s="204"/>
      <c r="Y1194" s="409">
        <f t="shared" si="1362"/>
        <v>0</v>
      </c>
      <c r="Z1194" s="410">
        <f t="shared" si="1362"/>
        <v>0</v>
      </c>
      <c r="AA1194" s="410">
        <f t="shared" si="1362"/>
        <v>-2238663.21</v>
      </c>
      <c r="AB1194" s="411">
        <f t="shared" ref="AB1194:AB1195" si="1375">T1194-SUM(Y1194:AA1194)</f>
        <v>0</v>
      </c>
      <c r="AC1194" s="412">
        <f t="shared" ref="AC1194:AC1195" si="1376">T1194-SUM(Y1194:AA1194)-AB1194</f>
        <v>0</v>
      </c>
      <c r="AD1194" s="410">
        <f t="shared" si="1309"/>
        <v>0</v>
      </c>
      <c r="AE1194" s="413">
        <f t="shared" si="1230"/>
        <v>0</v>
      </c>
      <c r="AF1194" s="411">
        <f t="shared" si="1231"/>
        <v>0</v>
      </c>
      <c r="AG1194" s="414">
        <f t="shared" ref="AG1194:AG1195" si="1377">SUM(AD1194:AF1194)</f>
        <v>0</v>
      </c>
      <c r="AH1194" s="412">
        <f t="shared" ref="AH1194:AH1195" si="1378">AG1194-AB1194</f>
        <v>0</v>
      </c>
      <c r="AI1194" s="415">
        <f t="shared" si="1355"/>
        <v>0</v>
      </c>
      <c r="AJ1194" s="410">
        <f t="shared" si="1355"/>
        <v>0</v>
      </c>
      <c r="AK1194" s="410">
        <f t="shared" si="1355"/>
        <v>-849862.90375000006</v>
      </c>
      <c r="AL1194" s="411">
        <f t="shared" ref="AL1194:AL1195" si="1379">V1194-SUM(AI1194:AK1194)</f>
        <v>0</v>
      </c>
      <c r="AM1194" s="412">
        <f t="shared" ref="AM1194:AM1195" si="1380">V1194-SUM(AI1194:AK1194)-AL1194</f>
        <v>0</v>
      </c>
      <c r="AN1194" s="410">
        <f t="shared" si="1233"/>
        <v>0</v>
      </c>
      <c r="AO1194" s="410">
        <f t="shared" si="1234"/>
        <v>0</v>
      </c>
      <c r="AP1194" s="410">
        <f t="shared" si="1373"/>
        <v>0</v>
      </c>
      <c r="AQ1194" s="414">
        <f t="shared" ref="AQ1194:AQ1195" si="1381">SUM(AN1194:AP1194)</f>
        <v>0</v>
      </c>
      <c r="AR1194" s="412">
        <f t="shared" ref="AR1194:AR1195" si="1382">AQ1194-AL1194</f>
        <v>0</v>
      </c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 s="7"/>
      <c r="BH1194" s="7"/>
      <c r="BI1194" s="7"/>
      <c r="BJ1194" s="7"/>
      <c r="BK1194" s="7"/>
      <c r="BL1194" s="7"/>
      <c r="BN1194" s="74"/>
    </row>
    <row r="1195" spans="1:66" s="16" customFormat="1" ht="12" customHeight="1" x14ac:dyDescent="0.25">
      <c r="A1195" s="191">
        <v>28300851</v>
      </c>
      <c r="B1195" s="179" t="str">
        <f t="shared" si="1342"/>
        <v>28300851</v>
      </c>
      <c r="C1195" s="178" t="s">
        <v>1141</v>
      </c>
      <c r="D1195" s="179" t="s">
        <v>158</v>
      </c>
      <c r="E1195" s="179"/>
      <c r="F1195" s="235">
        <v>44228</v>
      </c>
      <c r="G1195" s="179"/>
      <c r="H1195" s="181"/>
      <c r="I1195" s="181"/>
      <c r="J1195" s="181"/>
      <c r="K1195" s="181"/>
      <c r="L1195" s="181"/>
      <c r="M1195" s="181"/>
      <c r="N1195" s="181"/>
      <c r="O1195" s="181"/>
      <c r="P1195" s="181">
        <v>-777925.55</v>
      </c>
      <c r="Q1195" s="181">
        <v>-825092.17</v>
      </c>
      <c r="R1195" s="181">
        <v>-840280.34</v>
      </c>
      <c r="S1195" s="181">
        <v>-861276.96</v>
      </c>
      <c r="T1195" s="181">
        <v>-887957.6</v>
      </c>
      <c r="U1195" s="181"/>
      <c r="V1195" s="181">
        <f t="shared" si="1374"/>
        <v>-312379.48499999999</v>
      </c>
      <c r="W1195" s="204"/>
      <c r="X1195" s="204"/>
      <c r="Y1195" s="409">
        <f t="shared" si="1362"/>
        <v>0</v>
      </c>
      <c r="Z1195" s="410">
        <f t="shared" si="1362"/>
        <v>0</v>
      </c>
      <c r="AA1195" s="410">
        <f t="shared" si="1362"/>
        <v>0</v>
      </c>
      <c r="AB1195" s="411">
        <f t="shared" si="1375"/>
        <v>-887957.6</v>
      </c>
      <c r="AC1195" s="412">
        <f t="shared" si="1376"/>
        <v>0</v>
      </c>
      <c r="AD1195" s="410">
        <f t="shared" si="1309"/>
        <v>0</v>
      </c>
      <c r="AE1195" s="413">
        <f t="shared" si="1230"/>
        <v>0</v>
      </c>
      <c r="AF1195" s="411">
        <f t="shared" si="1231"/>
        <v>-887957.6</v>
      </c>
      <c r="AG1195" s="414">
        <f t="shared" si="1377"/>
        <v>-887957.6</v>
      </c>
      <c r="AH1195" s="412">
        <f t="shared" si="1378"/>
        <v>0</v>
      </c>
      <c r="AI1195" s="415">
        <f t="shared" si="1355"/>
        <v>0</v>
      </c>
      <c r="AJ1195" s="410">
        <f t="shared" si="1355"/>
        <v>0</v>
      </c>
      <c r="AK1195" s="410">
        <f t="shared" si="1355"/>
        <v>0</v>
      </c>
      <c r="AL1195" s="411">
        <f t="shared" si="1379"/>
        <v>-312379.48499999999</v>
      </c>
      <c r="AM1195" s="412">
        <f t="shared" si="1380"/>
        <v>0</v>
      </c>
      <c r="AN1195" s="410">
        <f t="shared" si="1233"/>
        <v>0</v>
      </c>
      <c r="AO1195" s="410">
        <f t="shared" si="1234"/>
        <v>0</v>
      </c>
      <c r="AP1195" s="410">
        <f t="shared" si="1373"/>
        <v>-312379.48499999999</v>
      </c>
      <c r="AQ1195" s="414">
        <f t="shared" si="1381"/>
        <v>-312379.48499999999</v>
      </c>
      <c r="AR1195" s="412">
        <f t="shared" si="1382"/>
        <v>0</v>
      </c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 s="7"/>
      <c r="BH1195" s="7"/>
      <c r="BI1195" s="7"/>
      <c r="BJ1195" s="7"/>
      <c r="BK1195" s="7"/>
      <c r="BL1195" s="7"/>
      <c r="BN1195" s="74"/>
    </row>
    <row r="1196" spans="1:66" s="16" customFormat="1" ht="12" customHeight="1" x14ac:dyDescent="0.25">
      <c r="A1196" s="191">
        <v>28300861</v>
      </c>
      <c r="B1196" s="179" t="str">
        <f t="shared" si="1342"/>
        <v>28300861</v>
      </c>
      <c r="C1196" s="178" t="s">
        <v>1430</v>
      </c>
      <c r="D1196" s="179" t="s">
        <v>865</v>
      </c>
      <c r="E1196" s="179"/>
      <c r="F1196" s="235">
        <v>44348</v>
      </c>
      <c r="G1196" s="179"/>
      <c r="H1196" s="181"/>
      <c r="I1196" s="181"/>
      <c r="J1196" s="181"/>
      <c r="K1196" s="181"/>
      <c r="L1196" s="181"/>
      <c r="M1196" s="181"/>
      <c r="N1196" s="181"/>
      <c r="O1196" s="181"/>
      <c r="P1196" s="181"/>
      <c r="Q1196" s="181"/>
      <c r="R1196" s="181"/>
      <c r="S1196" s="181"/>
      <c r="T1196" s="181">
        <v>-3346044.32</v>
      </c>
      <c r="U1196" s="181"/>
      <c r="V1196" s="181">
        <f t="shared" si="1374"/>
        <v>-139418.51333333334</v>
      </c>
      <c r="W1196" s="204" t="s">
        <v>1312</v>
      </c>
      <c r="X1196" s="204"/>
      <c r="Y1196" s="409">
        <f t="shared" si="1362"/>
        <v>0</v>
      </c>
      <c r="Z1196" s="410">
        <f t="shared" si="1362"/>
        <v>0</v>
      </c>
      <c r="AA1196" s="410">
        <f t="shared" si="1362"/>
        <v>0</v>
      </c>
      <c r="AB1196" s="411">
        <f t="shared" ref="AB1196:AB1197" si="1383">T1196-SUM(Y1196:AA1196)</f>
        <v>-3346044.32</v>
      </c>
      <c r="AC1196" s="412">
        <f t="shared" ref="AC1196:AC1197" si="1384">T1196-SUM(Y1196:AA1196)-AB1196</f>
        <v>0</v>
      </c>
      <c r="AD1196" s="410">
        <f t="shared" si="1309"/>
        <v>-3346044.32</v>
      </c>
      <c r="AE1196" s="413">
        <f t="shared" si="1230"/>
        <v>0</v>
      </c>
      <c r="AF1196" s="411">
        <f t="shared" si="1231"/>
        <v>0</v>
      </c>
      <c r="AG1196" s="414">
        <f t="shared" ref="AG1196:AG1197" si="1385">SUM(AD1196:AF1196)</f>
        <v>-3346044.32</v>
      </c>
      <c r="AH1196" s="412">
        <f t="shared" ref="AH1196:AH1197" si="1386">AG1196-AB1196</f>
        <v>0</v>
      </c>
      <c r="AI1196" s="415">
        <f t="shared" si="1355"/>
        <v>0</v>
      </c>
      <c r="AJ1196" s="410">
        <f t="shared" si="1355"/>
        <v>0</v>
      </c>
      <c r="AK1196" s="410">
        <f t="shared" si="1355"/>
        <v>0</v>
      </c>
      <c r="AL1196" s="411">
        <f t="shared" ref="AL1196:AL1197" si="1387">V1196-SUM(AI1196:AK1196)</f>
        <v>-139418.51333333334</v>
      </c>
      <c r="AM1196" s="412">
        <f t="shared" ref="AM1196:AM1197" si="1388">V1196-SUM(AI1196:AK1196)-AL1196</f>
        <v>0</v>
      </c>
      <c r="AN1196" s="410">
        <f t="shared" si="1233"/>
        <v>-139418.51333333334</v>
      </c>
      <c r="AO1196" s="410">
        <f t="shared" si="1234"/>
        <v>0</v>
      </c>
      <c r="AP1196" s="410">
        <f t="shared" si="1373"/>
        <v>0</v>
      </c>
      <c r="AQ1196" s="414">
        <f t="shared" ref="AQ1196:AQ1197" si="1389">SUM(AN1196:AP1196)</f>
        <v>-139418.51333333334</v>
      </c>
      <c r="AR1196" s="412">
        <f t="shared" ref="AR1196:AR1197" si="1390">AQ1196-AL1196</f>
        <v>0</v>
      </c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 s="7"/>
      <c r="BH1196" s="7"/>
      <c r="BI1196" s="7"/>
      <c r="BJ1196" s="7"/>
      <c r="BK1196" s="7"/>
      <c r="BL1196" s="7"/>
      <c r="BN1196" s="74"/>
    </row>
    <row r="1197" spans="1:66" s="16" customFormat="1" ht="12" customHeight="1" x14ac:dyDescent="0.25">
      <c r="A1197" s="191">
        <v>28300862</v>
      </c>
      <c r="B1197" s="179" t="str">
        <f t="shared" si="1342"/>
        <v>28300862</v>
      </c>
      <c r="C1197" s="178" t="s">
        <v>1431</v>
      </c>
      <c r="D1197" s="179" t="s">
        <v>866</v>
      </c>
      <c r="E1197" s="179"/>
      <c r="F1197" s="235">
        <v>44348</v>
      </c>
      <c r="G1197" s="179"/>
      <c r="H1197" s="181"/>
      <c r="I1197" s="181"/>
      <c r="J1197" s="181"/>
      <c r="K1197" s="181"/>
      <c r="L1197" s="181"/>
      <c r="M1197" s="181"/>
      <c r="N1197" s="181"/>
      <c r="O1197" s="181"/>
      <c r="P1197" s="181"/>
      <c r="Q1197" s="181"/>
      <c r="R1197" s="181"/>
      <c r="S1197" s="181"/>
      <c r="T1197" s="181">
        <v>-866238.47</v>
      </c>
      <c r="U1197" s="181"/>
      <c r="V1197" s="181">
        <f t="shared" si="1374"/>
        <v>-36093.269583333335</v>
      </c>
      <c r="W1197" s="204"/>
      <c r="X1197" s="204" t="s">
        <v>534</v>
      </c>
      <c r="Y1197" s="409">
        <f t="shared" si="1362"/>
        <v>0</v>
      </c>
      <c r="Z1197" s="410">
        <f t="shared" si="1362"/>
        <v>0</v>
      </c>
      <c r="AA1197" s="410">
        <f t="shared" si="1362"/>
        <v>0</v>
      </c>
      <c r="AB1197" s="411">
        <f t="shared" si="1383"/>
        <v>-866238.47</v>
      </c>
      <c r="AC1197" s="412">
        <f t="shared" si="1384"/>
        <v>0</v>
      </c>
      <c r="AD1197" s="410">
        <f t="shared" si="1309"/>
        <v>0</v>
      </c>
      <c r="AE1197" s="413">
        <f t="shared" si="1230"/>
        <v>-866238.47</v>
      </c>
      <c r="AF1197" s="411">
        <f t="shared" si="1231"/>
        <v>0</v>
      </c>
      <c r="AG1197" s="414">
        <f t="shared" si="1385"/>
        <v>-866238.47</v>
      </c>
      <c r="AH1197" s="412">
        <f t="shared" si="1386"/>
        <v>0</v>
      </c>
      <c r="AI1197" s="415">
        <f t="shared" si="1355"/>
        <v>0</v>
      </c>
      <c r="AJ1197" s="410">
        <f t="shared" si="1355"/>
        <v>0</v>
      </c>
      <c r="AK1197" s="410">
        <f t="shared" si="1355"/>
        <v>0</v>
      </c>
      <c r="AL1197" s="411">
        <f t="shared" si="1387"/>
        <v>-36093.269583333335</v>
      </c>
      <c r="AM1197" s="412">
        <f t="shared" si="1388"/>
        <v>0</v>
      </c>
      <c r="AN1197" s="410">
        <f t="shared" si="1233"/>
        <v>0</v>
      </c>
      <c r="AO1197" s="410">
        <f t="shared" si="1234"/>
        <v>-36093.269583333335</v>
      </c>
      <c r="AP1197" s="410">
        <f t="shared" si="1373"/>
        <v>0</v>
      </c>
      <c r="AQ1197" s="414">
        <f t="shared" si="1389"/>
        <v>-36093.269583333335</v>
      </c>
      <c r="AR1197" s="412">
        <f t="shared" si="1390"/>
        <v>0</v>
      </c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 s="7"/>
      <c r="BH1197" s="7"/>
      <c r="BI1197" s="7"/>
      <c r="BJ1197" s="7"/>
      <c r="BK1197" s="7"/>
      <c r="BL1197" s="7"/>
      <c r="BN1197" s="74"/>
    </row>
    <row r="1198" spans="1:66" s="16" customFormat="1" ht="12" customHeight="1" x14ac:dyDescent="0.25">
      <c r="A1198" s="122">
        <v>28302001</v>
      </c>
      <c r="B1198" s="87" t="str">
        <f t="shared" si="1342"/>
        <v>28302001</v>
      </c>
      <c r="C1198" s="74" t="s">
        <v>757</v>
      </c>
      <c r="D1198" s="89" t="s">
        <v>158</v>
      </c>
      <c r="E1198" s="89"/>
      <c r="F1198" s="74"/>
      <c r="G1198" s="89"/>
      <c r="H1198" s="75">
        <v>-1636107.67</v>
      </c>
      <c r="I1198" s="75">
        <v>-1267703.71</v>
      </c>
      <c r="J1198" s="75">
        <v>-1025824.56</v>
      </c>
      <c r="K1198" s="75">
        <v>-854675.42</v>
      </c>
      <c r="L1198" s="75">
        <v>20963.52</v>
      </c>
      <c r="M1198" s="75">
        <v>243344.94</v>
      </c>
      <c r="N1198" s="75">
        <v>-201062.1</v>
      </c>
      <c r="O1198" s="75">
        <v>-579558.24</v>
      </c>
      <c r="P1198" s="75">
        <v>325018.45</v>
      </c>
      <c r="Q1198" s="75">
        <v>794505.17</v>
      </c>
      <c r="R1198" s="75">
        <v>339809.34</v>
      </c>
      <c r="S1198" s="75">
        <v>905942.93</v>
      </c>
      <c r="T1198" s="75">
        <v>1709384.17</v>
      </c>
      <c r="U1198" s="75"/>
      <c r="V1198" s="75">
        <f t="shared" si="1348"/>
        <v>-105216.78583333334</v>
      </c>
      <c r="W1198" s="108"/>
      <c r="X1198" s="108"/>
      <c r="Y1198" s="92">
        <f t="shared" si="1362"/>
        <v>0</v>
      </c>
      <c r="Z1198" s="319">
        <f t="shared" si="1362"/>
        <v>0</v>
      </c>
      <c r="AA1198" s="319">
        <f t="shared" si="1362"/>
        <v>0</v>
      </c>
      <c r="AB1198" s="320">
        <f t="shared" si="1356"/>
        <v>1709384.17</v>
      </c>
      <c r="AC1198" s="309">
        <f t="shared" si="1357"/>
        <v>0</v>
      </c>
      <c r="AD1198" s="319">
        <f t="shared" si="1309"/>
        <v>0</v>
      </c>
      <c r="AE1198" s="326">
        <f t="shared" si="1230"/>
        <v>0</v>
      </c>
      <c r="AF1198" s="320">
        <f t="shared" si="1231"/>
        <v>1709384.17</v>
      </c>
      <c r="AG1198" s="173">
        <f t="shared" si="1344"/>
        <v>1709384.17</v>
      </c>
      <c r="AH1198" s="309">
        <f t="shared" si="1358"/>
        <v>0</v>
      </c>
      <c r="AI1198" s="318">
        <f t="shared" si="1355"/>
        <v>0</v>
      </c>
      <c r="AJ1198" s="319">
        <f t="shared" si="1355"/>
        <v>0</v>
      </c>
      <c r="AK1198" s="319">
        <f t="shared" si="1355"/>
        <v>0</v>
      </c>
      <c r="AL1198" s="320">
        <f t="shared" si="1359"/>
        <v>-105216.78583333334</v>
      </c>
      <c r="AM1198" s="309">
        <f t="shared" si="1360"/>
        <v>0</v>
      </c>
      <c r="AN1198" s="319">
        <f t="shared" si="1233"/>
        <v>0</v>
      </c>
      <c r="AO1198" s="319">
        <f t="shared" si="1234"/>
        <v>0</v>
      </c>
      <c r="AP1198" s="319">
        <f t="shared" ref="AP1198:AP1229" si="1391">IF($D1198=AP$5,$V1198,IF($D1198=AP$4, $V1198*$AL$2,0))</f>
        <v>-105216.78583333334</v>
      </c>
      <c r="AQ1198" s="173">
        <f t="shared" si="1353"/>
        <v>-105216.78583333334</v>
      </c>
      <c r="AR1198" s="309">
        <f t="shared" si="1361"/>
        <v>0</v>
      </c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 s="7"/>
      <c r="BH1198" s="7"/>
      <c r="BI1198" s="7"/>
      <c r="BJ1198" s="7"/>
      <c r="BK1198" s="7"/>
      <c r="BL1198" s="7"/>
      <c r="BN1198" s="74"/>
    </row>
    <row r="1199" spans="1:66" s="16" customFormat="1" ht="12" customHeight="1" x14ac:dyDescent="0.25">
      <c r="A1199" s="122">
        <v>28302002</v>
      </c>
      <c r="B1199" s="87" t="str">
        <f t="shared" si="1342"/>
        <v>28302002</v>
      </c>
      <c r="C1199" s="74" t="s">
        <v>758</v>
      </c>
      <c r="D1199" s="89" t="s">
        <v>158</v>
      </c>
      <c r="E1199" s="89"/>
      <c r="F1199" s="74"/>
      <c r="G1199" s="89"/>
      <c r="H1199" s="75">
        <v>-2126323.69</v>
      </c>
      <c r="I1199" s="75">
        <v>-1956759.7</v>
      </c>
      <c r="J1199" s="75">
        <v>-1873625.22</v>
      </c>
      <c r="K1199" s="75">
        <v>-2293380.08</v>
      </c>
      <c r="L1199" s="75">
        <v>-2604886.63</v>
      </c>
      <c r="M1199" s="75">
        <v>-2581735.7400000002</v>
      </c>
      <c r="N1199" s="75">
        <v>-3593464.89</v>
      </c>
      <c r="O1199" s="75">
        <v>-4095825.27</v>
      </c>
      <c r="P1199" s="75">
        <v>-3322207.98</v>
      </c>
      <c r="Q1199" s="75">
        <v>-2938196.94</v>
      </c>
      <c r="R1199" s="75">
        <v>-3791571.81</v>
      </c>
      <c r="S1199" s="75">
        <v>-3648299.63</v>
      </c>
      <c r="T1199" s="75">
        <v>-3824785.96</v>
      </c>
      <c r="U1199" s="75"/>
      <c r="V1199" s="75">
        <f t="shared" si="1348"/>
        <v>-2972959.0595833338</v>
      </c>
      <c r="W1199" s="108"/>
      <c r="X1199" s="108"/>
      <c r="Y1199" s="92">
        <f t="shared" si="1362"/>
        <v>0</v>
      </c>
      <c r="Z1199" s="319">
        <f t="shared" si="1362"/>
        <v>0</v>
      </c>
      <c r="AA1199" s="319">
        <f t="shared" si="1362"/>
        <v>0</v>
      </c>
      <c r="AB1199" s="320">
        <f t="shared" si="1356"/>
        <v>-3824785.96</v>
      </c>
      <c r="AC1199" s="309">
        <f t="shared" si="1357"/>
        <v>0</v>
      </c>
      <c r="AD1199" s="319">
        <f t="shared" si="1309"/>
        <v>0</v>
      </c>
      <c r="AE1199" s="326">
        <f t="shared" si="1230"/>
        <v>0</v>
      </c>
      <c r="AF1199" s="320">
        <f t="shared" si="1231"/>
        <v>-3824785.96</v>
      </c>
      <c r="AG1199" s="173">
        <f t="shared" si="1344"/>
        <v>-3824785.96</v>
      </c>
      <c r="AH1199" s="309">
        <f t="shared" si="1358"/>
        <v>0</v>
      </c>
      <c r="AI1199" s="318">
        <f t="shared" si="1355"/>
        <v>0</v>
      </c>
      <c r="AJ1199" s="319">
        <f t="shared" si="1355"/>
        <v>0</v>
      </c>
      <c r="AK1199" s="319">
        <f t="shared" si="1355"/>
        <v>0</v>
      </c>
      <c r="AL1199" s="320">
        <f t="shared" si="1359"/>
        <v>-2972959.0595833338</v>
      </c>
      <c r="AM1199" s="309">
        <f t="shared" si="1360"/>
        <v>0</v>
      </c>
      <c r="AN1199" s="319">
        <f t="shared" si="1233"/>
        <v>0</v>
      </c>
      <c r="AO1199" s="319">
        <f t="shared" si="1234"/>
        <v>0</v>
      </c>
      <c r="AP1199" s="319">
        <f t="shared" si="1391"/>
        <v>-2972959.0595833338</v>
      </c>
      <c r="AQ1199" s="173">
        <f t="shared" si="1353"/>
        <v>-2972959.0595833338</v>
      </c>
      <c r="AR1199" s="309">
        <f t="shared" si="1361"/>
        <v>0</v>
      </c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 s="7"/>
      <c r="BH1199" s="7"/>
      <c r="BI1199" s="7"/>
      <c r="BJ1199" s="7"/>
      <c r="BK1199" s="7"/>
      <c r="BL1199" s="7"/>
      <c r="BN1199" s="74"/>
    </row>
    <row r="1200" spans="1:66" s="16" customFormat="1" ht="12" customHeight="1" x14ac:dyDescent="0.25">
      <c r="A1200" s="122">
        <v>28302011</v>
      </c>
      <c r="B1200" s="87" t="str">
        <f t="shared" si="1342"/>
        <v>28302011</v>
      </c>
      <c r="C1200" s="74" t="s">
        <v>759</v>
      </c>
      <c r="D1200" s="89" t="s">
        <v>158</v>
      </c>
      <c r="E1200" s="89"/>
      <c r="F1200" s="74"/>
      <c r="G1200" s="89"/>
      <c r="H1200" s="75">
        <v>-4142618.5</v>
      </c>
      <c r="I1200" s="75">
        <v>-4346113.0999999996</v>
      </c>
      <c r="J1200" s="75">
        <v>-4740280.7</v>
      </c>
      <c r="K1200" s="75">
        <v>-4958158.1900000004</v>
      </c>
      <c r="L1200" s="75">
        <v>-6192702.29</v>
      </c>
      <c r="M1200" s="75">
        <v>-6436746.5700000003</v>
      </c>
      <c r="N1200" s="75">
        <v>-6468415.04</v>
      </c>
      <c r="O1200" s="75">
        <v>-6776181.1799999997</v>
      </c>
      <c r="P1200" s="75">
        <v>-6626064.0599999996</v>
      </c>
      <c r="Q1200" s="75">
        <v>-6735593</v>
      </c>
      <c r="R1200" s="75">
        <v>-6781617.0899999999</v>
      </c>
      <c r="S1200" s="75">
        <v>-6943908.2800000003</v>
      </c>
      <c r="T1200" s="75">
        <v>-6341675.4900000002</v>
      </c>
      <c r="U1200" s="75"/>
      <c r="V1200" s="75">
        <f t="shared" si="1348"/>
        <v>-6020660.5412500007</v>
      </c>
      <c r="W1200" s="108"/>
      <c r="X1200" s="108"/>
      <c r="Y1200" s="92">
        <f t="shared" si="1362"/>
        <v>0</v>
      </c>
      <c r="Z1200" s="319">
        <f t="shared" si="1362"/>
        <v>0</v>
      </c>
      <c r="AA1200" s="319">
        <f t="shared" si="1362"/>
        <v>0</v>
      </c>
      <c r="AB1200" s="320">
        <f t="shared" si="1356"/>
        <v>-6341675.4900000002</v>
      </c>
      <c r="AC1200" s="309">
        <f t="shared" si="1357"/>
        <v>0</v>
      </c>
      <c r="AD1200" s="319">
        <f t="shared" si="1309"/>
        <v>0</v>
      </c>
      <c r="AE1200" s="326">
        <f t="shared" si="1230"/>
        <v>0</v>
      </c>
      <c r="AF1200" s="320">
        <f t="shared" si="1231"/>
        <v>-6341675.4900000002</v>
      </c>
      <c r="AG1200" s="173">
        <f t="shared" si="1344"/>
        <v>-6341675.4900000002</v>
      </c>
      <c r="AH1200" s="309">
        <f t="shared" si="1358"/>
        <v>0</v>
      </c>
      <c r="AI1200" s="318">
        <f t="shared" si="1355"/>
        <v>0</v>
      </c>
      <c r="AJ1200" s="319">
        <f t="shared" si="1355"/>
        <v>0</v>
      </c>
      <c r="AK1200" s="319">
        <f t="shared" si="1355"/>
        <v>0</v>
      </c>
      <c r="AL1200" s="320">
        <f t="shared" si="1359"/>
        <v>-6020660.5412500007</v>
      </c>
      <c r="AM1200" s="309">
        <f t="shared" si="1360"/>
        <v>0</v>
      </c>
      <c r="AN1200" s="319">
        <f t="shared" si="1233"/>
        <v>0</v>
      </c>
      <c r="AO1200" s="319">
        <f t="shared" si="1234"/>
        <v>0</v>
      </c>
      <c r="AP1200" s="319">
        <f t="shared" si="1391"/>
        <v>-6020660.5412500007</v>
      </c>
      <c r="AQ1200" s="173">
        <f t="shared" si="1353"/>
        <v>-6020660.5412500007</v>
      </c>
      <c r="AR1200" s="309">
        <f t="shared" si="1361"/>
        <v>0</v>
      </c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 s="7"/>
      <c r="BH1200" s="7"/>
      <c r="BI1200" s="7"/>
      <c r="BJ1200" s="7"/>
      <c r="BK1200" s="7"/>
      <c r="BL1200" s="7"/>
      <c r="BN1200" s="74"/>
    </row>
    <row r="1201" spans="1:71" s="16" customFormat="1" ht="12" customHeight="1" x14ac:dyDescent="0.25">
      <c r="A1201" s="122">
        <v>28302012</v>
      </c>
      <c r="B1201" s="87" t="str">
        <f t="shared" si="1342"/>
        <v>28302012</v>
      </c>
      <c r="C1201" s="74" t="s">
        <v>760</v>
      </c>
      <c r="D1201" s="89" t="s">
        <v>158</v>
      </c>
      <c r="E1201" s="89"/>
      <c r="F1201" s="74"/>
      <c r="G1201" s="89"/>
      <c r="H1201" s="75">
        <v>272575.42</v>
      </c>
      <c r="I1201" s="75">
        <v>255799.45</v>
      </c>
      <c r="J1201" s="75">
        <v>181576.17</v>
      </c>
      <c r="K1201" s="75">
        <v>53273.34</v>
      </c>
      <c r="L1201" s="75">
        <v>-159277.74</v>
      </c>
      <c r="M1201" s="75">
        <v>-252936.54</v>
      </c>
      <c r="N1201" s="75">
        <v>-892461.58</v>
      </c>
      <c r="O1201" s="75">
        <v>-1399804.89</v>
      </c>
      <c r="P1201" s="75">
        <v>-1270697.3</v>
      </c>
      <c r="Q1201" s="75">
        <v>-1191405.49</v>
      </c>
      <c r="R1201" s="75">
        <v>-1487890.03</v>
      </c>
      <c r="S1201" s="75">
        <v>-1470263.65</v>
      </c>
      <c r="T1201" s="75">
        <v>-1522115.4</v>
      </c>
      <c r="U1201" s="75"/>
      <c r="V1201" s="75">
        <f t="shared" si="1348"/>
        <v>-688238.1875</v>
      </c>
      <c r="W1201" s="108"/>
      <c r="X1201" s="108"/>
      <c r="Y1201" s="92">
        <f t="shared" si="1362"/>
        <v>0</v>
      </c>
      <c r="Z1201" s="319">
        <f t="shared" si="1362"/>
        <v>0</v>
      </c>
      <c r="AA1201" s="319">
        <f t="shared" si="1362"/>
        <v>0</v>
      </c>
      <c r="AB1201" s="320">
        <f t="shared" si="1356"/>
        <v>-1522115.4</v>
      </c>
      <c r="AC1201" s="309">
        <f t="shared" si="1357"/>
        <v>0</v>
      </c>
      <c r="AD1201" s="319">
        <f t="shared" si="1309"/>
        <v>0</v>
      </c>
      <c r="AE1201" s="326">
        <f t="shared" si="1230"/>
        <v>0</v>
      </c>
      <c r="AF1201" s="320">
        <f t="shared" si="1231"/>
        <v>-1522115.4</v>
      </c>
      <c r="AG1201" s="173">
        <f t="shared" si="1344"/>
        <v>-1522115.4</v>
      </c>
      <c r="AH1201" s="309">
        <f t="shared" si="1358"/>
        <v>0</v>
      </c>
      <c r="AI1201" s="318">
        <f t="shared" si="1355"/>
        <v>0</v>
      </c>
      <c r="AJ1201" s="319">
        <f t="shared" si="1355"/>
        <v>0</v>
      </c>
      <c r="AK1201" s="319">
        <f t="shared" si="1355"/>
        <v>0</v>
      </c>
      <c r="AL1201" s="320">
        <f t="shared" si="1359"/>
        <v>-688238.1875</v>
      </c>
      <c r="AM1201" s="309">
        <f t="shared" si="1360"/>
        <v>0</v>
      </c>
      <c r="AN1201" s="319">
        <f t="shared" si="1233"/>
        <v>0</v>
      </c>
      <c r="AO1201" s="319">
        <f t="shared" si="1234"/>
        <v>0</v>
      </c>
      <c r="AP1201" s="319">
        <f t="shared" si="1391"/>
        <v>-688238.1875</v>
      </c>
      <c r="AQ1201" s="173">
        <f t="shared" si="1353"/>
        <v>-688238.1875</v>
      </c>
      <c r="AR1201" s="309">
        <f t="shared" si="1361"/>
        <v>0</v>
      </c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 s="7"/>
      <c r="BH1201" s="7"/>
      <c r="BI1201" s="7"/>
      <c r="BJ1201" s="7"/>
      <c r="BK1201" s="7"/>
      <c r="BL1201" s="7"/>
      <c r="BN1201" s="74"/>
    </row>
    <row r="1202" spans="1:71" s="16" customFormat="1" ht="12" customHeight="1" x14ac:dyDescent="0.25">
      <c r="A1202" s="122">
        <v>28302021</v>
      </c>
      <c r="B1202" s="87" t="str">
        <f t="shared" si="1342"/>
        <v>28302021</v>
      </c>
      <c r="C1202" s="74" t="s">
        <v>762</v>
      </c>
      <c r="D1202" s="89" t="s">
        <v>1277</v>
      </c>
      <c r="E1202" s="89"/>
      <c r="F1202" s="74"/>
      <c r="G1202" s="89"/>
      <c r="H1202" s="75">
        <v>-8622462.1199999992</v>
      </c>
      <c r="I1202" s="75">
        <v>-8757769.9499999993</v>
      </c>
      <c r="J1202" s="75">
        <v>-8477639.6099999994</v>
      </c>
      <c r="K1202" s="75">
        <v>-4466296.03</v>
      </c>
      <c r="L1202" s="75">
        <v>-4425441.16</v>
      </c>
      <c r="M1202" s="75">
        <v>-4342278.01</v>
      </c>
      <c r="N1202" s="75">
        <v>-4041085.72</v>
      </c>
      <c r="O1202" s="75">
        <v>-3832011.82</v>
      </c>
      <c r="P1202" s="75">
        <v>-3583511.47</v>
      </c>
      <c r="Q1202" s="75">
        <v>-3400778.92</v>
      </c>
      <c r="R1202" s="75">
        <v>-3558906.92</v>
      </c>
      <c r="S1202" s="75">
        <v>-3685897.07</v>
      </c>
      <c r="T1202" s="75">
        <v>-3658433.69</v>
      </c>
      <c r="U1202" s="75"/>
      <c r="V1202" s="75">
        <f t="shared" si="1348"/>
        <v>-4892672.0487500001</v>
      </c>
      <c r="W1202" s="108"/>
      <c r="X1202" s="108"/>
      <c r="Y1202" s="92">
        <f t="shared" si="1362"/>
        <v>0</v>
      </c>
      <c r="Z1202" s="319">
        <f t="shared" si="1362"/>
        <v>-3658433.69</v>
      </c>
      <c r="AA1202" s="319">
        <f t="shared" si="1362"/>
        <v>0</v>
      </c>
      <c r="AB1202" s="320">
        <f t="shared" si="1356"/>
        <v>0</v>
      </c>
      <c r="AC1202" s="309">
        <f t="shared" si="1357"/>
        <v>0</v>
      </c>
      <c r="AD1202" s="319">
        <f t="shared" si="1309"/>
        <v>0</v>
      </c>
      <c r="AE1202" s="326">
        <f t="shared" ref="AE1202:AE1229" si="1392">IF($D1202=AE$5,$T1202,IF($D1202=AE$4, $T1202*$AK$2,0))</f>
        <v>0</v>
      </c>
      <c r="AF1202" s="320">
        <f t="shared" ref="AF1202:AF1229" si="1393">IF($D1202=AF$5,$T1202,IF($D1202=AF$4, $T1202*$AL$2,0))</f>
        <v>0</v>
      </c>
      <c r="AG1202" s="173">
        <f t="shared" si="1344"/>
        <v>0</v>
      </c>
      <c r="AH1202" s="309">
        <f t="shared" si="1358"/>
        <v>0</v>
      </c>
      <c r="AI1202" s="318">
        <f t="shared" si="1355"/>
        <v>0</v>
      </c>
      <c r="AJ1202" s="319">
        <f t="shared" si="1355"/>
        <v>-4892672.0487500001</v>
      </c>
      <c r="AK1202" s="319">
        <f t="shared" si="1355"/>
        <v>0</v>
      </c>
      <c r="AL1202" s="320">
        <f t="shared" si="1359"/>
        <v>0</v>
      </c>
      <c r="AM1202" s="309">
        <f t="shared" si="1360"/>
        <v>0</v>
      </c>
      <c r="AN1202" s="319">
        <f t="shared" si="1233"/>
        <v>0</v>
      </c>
      <c r="AO1202" s="319">
        <f t="shared" si="1234"/>
        <v>0</v>
      </c>
      <c r="AP1202" s="319">
        <f t="shared" si="1391"/>
        <v>0</v>
      </c>
      <c r="AQ1202" s="173">
        <f t="shared" si="1353"/>
        <v>0</v>
      </c>
      <c r="AR1202" s="309">
        <f t="shared" si="1361"/>
        <v>0</v>
      </c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 s="7"/>
      <c r="BH1202" s="7"/>
      <c r="BI1202" s="7"/>
      <c r="BJ1202" s="7"/>
      <c r="BK1202" s="7"/>
      <c r="BL1202" s="7"/>
      <c r="BN1202" s="74"/>
    </row>
    <row r="1203" spans="1:71" s="16" customFormat="1" ht="12" customHeight="1" x14ac:dyDescent="0.25">
      <c r="A1203" s="122">
        <v>28302022</v>
      </c>
      <c r="B1203" s="87" t="str">
        <f t="shared" si="1342"/>
        <v>28302022</v>
      </c>
      <c r="C1203" s="74" t="s">
        <v>761</v>
      </c>
      <c r="D1203" s="89" t="s">
        <v>1277</v>
      </c>
      <c r="E1203" s="89"/>
      <c r="F1203" s="74"/>
      <c r="G1203" s="89"/>
      <c r="H1203" s="75">
        <v>-1549173.2</v>
      </c>
      <c r="I1203" s="75">
        <v>-1773166.76</v>
      </c>
      <c r="J1203" s="75">
        <v>-2108589.2599999998</v>
      </c>
      <c r="K1203" s="75">
        <v>-1320662.82</v>
      </c>
      <c r="L1203" s="75">
        <v>-1424472.75</v>
      </c>
      <c r="M1203" s="75">
        <v>-1360241.1</v>
      </c>
      <c r="N1203" s="75">
        <v>-1179548.9099999999</v>
      </c>
      <c r="O1203" s="75">
        <v>-1070920.32</v>
      </c>
      <c r="P1203" s="75">
        <v>-932261.1</v>
      </c>
      <c r="Q1203" s="75">
        <v>-846650.4</v>
      </c>
      <c r="R1203" s="75">
        <v>-860247.34</v>
      </c>
      <c r="S1203" s="75">
        <v>-1008618.64</v>
      </c>
      <c r="T1203" s="75">
        <v>-1235885.68</v>
      </c>
      <c r="U1203" s="75"/>
      <c r="V1203" s="75">
        <f t="shared" si="1348"/>
        <v>-1273159.07</v>
      </c>
      <c r="W1203" s="108"/>
      <c r="X1203" s="108"/>
      <c r="Y1203" s="92">
        <f t="shared" si="1362"/>
        <v>0</v>
      </c>
      <c r="Z1203" s="319">
        <f t="shared" si="1362"/>
        <v>-1235885.68</v>
      </c>
      <c r="AA1203" s="319">
        <f t="shared" si="1362"/>
        <v>0</v>
      </c>
      <c r="AB1203" s="320">
        <f t="shared" si="1356"/>
        <v>0</v>
      </c>
      <c r="AC1203" s="309">
        <f t="shared" si="1357"/>
        <v>0</v>
      </c>
      <c r="AD1203" s="319">
        <f t="shared" si="1309"/>
        <v>0</v>
      </c>
      <c r="AE1203" s="326">
        <f t="shared" si="1392"/>
        <v>0</v>
      </c>
      <c r="AF1203" s="320">
        <f t="shared" si="1393"/>
        <v>0</v>
      </c>
      <c r="AG1203" s="173">
        <f t="shared" si="1344"/>
        <v>0</v>
      </c>
      <c r="AH1203" s="309">
        <f t="shared" si="1358"/>
        <v>0</v>
      </c>
      <c r="AI1203" s="318">
        <f t="shared" si="1355"/>
        <v>0</v>
      </c>
      <c r="AJ1203" s="319">
        <f t="shared" si="1355"/>
        <v>-1273159.07</v>
      </c>
      <c r="AK1203" s="319">
        <f t="shared" si="1355"/>
        <v>0</v>
      </c>
      <c r="AL1203" s="320">
        <f t="shared" si="1359"/>
        <v>0</v>
      </c>
      <c r="AM1203" s="309">
        <f t="shared" si="1360"/>
        <v>0</v>
      </c>
      <c r="AN1203" s="319">
        <f t="shared" ref="AN1203:AN1229" si="1394">IF($D1203=AN$5,$V1203,IF($D1203=AN$4, $V1203*$AK$1,0))</f>
        <v>0</v>
      </c>
      <c r="AO1203" s="319">
        <f t="shared" ref="AO1203:AO1229" si="1395">IF($D1203=AO$5,$V1203,IF($D1203=AO$4, $V1203*$AK$2,0))</f>
        <v>0</v>
      </c>
      <c r="AP1203" s="319">
        <f t="shared" si="1391"/>
        <v>0</v>
      </c>
      <c r="AQ1203" s="173">
        <f t="shared" si="1353"/>
        <v>0</v>
      </c>
      <c r="AR1203" s="309">
        <f t="shared" si="1361"/>
        <v>0</v>
      </c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 s="7"/>
      <c r="BH1203" s="7"/>
      <c r="BI1203" s="7"/>
      <c r="BJ1203" s="7"/>
      <c r="BK1203" s="7"/>
      <c r="BL1203" s="7"/>
      <c r="BN1203" s="74"/>
    </row>
    <row r="1204" spans="1:71" s="16" customFormat="1" ht="12" customHeight="1" x14ac:dyDescent="0.25">
      <c r="A1204" s="122">
        <v>28302031</v>
      </c>
      <c r="B1204" s="87" t="str">
        <f t="shared" si="1342"/>
        <v>28302031</v>
      </c>
      <c r="C1204" s="74" t="s">
        <v>782</v>
      </c>
      <c r="D1204" s="89" t="s">
        <v>158</v>
      </c>
      <c r="E1204" s="89"/>
      <c r="F1204" s="74"/>
      <c r="G1204" s="89"/>
      <c r="H1204" s="75">
        <v>-977088.84</v>
      </c>
      <c r="I1204" s="75">
        <v>-1066878.6399999999</v>
      </c>
      <c r="J1204" s="75">
        <v>-1274074.73</v>
      </c>
      <c r="K1204" s="75">
        <v>-1189991.8700000001</v>
      </c>
      <c r="L1204" s="75">
        <v>-1247792.27</v>
      </c>
      <c r="M1204" s="75">
        <v>-1183102.04</v>
      </c>
      <c r="N1204" s="75">
        <v>-1482557.02</v>
      </c>
      <c r="O1204" s="75">
        <v>-1391771.17</v>
      </c>
      <c r="P1204" s="75">
        <v>-1541030.4</v>
      </c>
      <c r="Q1204" s="75">
        <v>-1489769.94</v>
      </c>
      <c r="R1204" s="75">
        <v>-1894351.47</v>
      </c>
      <c r="S1204" s="75">
        <v>-2108658.84</v>
      </c>
      <c r="T1204" s="75">
        <v>-2006485.93</v>
      </c>
      <c r="U1204" s="75"/>
      <c r="V1204" s="75">
        <f t="shared" si="1348"/>
        <v>-1446813.8145833334</v>
      </c>
      <c r="W1204" s="108"/>
      <c r="X1204" s="108"/>
      <c r="Y1204" s="92">
        <f t="shared" si="1362"/>
        <v>0</v>
      </c>
      <c r="Z1204" s="319">
        <f t="shared" si="1362"/>
        <v>0</v>
      </c>
      <c r="AA1204" s="319">
        <f t="shared" si="1362"/>
        <v>0</v>
      </c>
      <c r="AB1204" s="320">
        <f t="shared" si="1356"/>
        <v>-2006485.93</v>
      </c>
      <c r="AC1204" s="309">
        <f t="shared" si="1357"/>
        <v>0</v>
      </c>
      <c r="AD1204" s="319">
        <f t="shared" si="1309"/>
        <v>0</v>
      </c>
      <c r="AE1204" s="326">
        <f t="shared" si="1392"/>
        <v>0</v>
      </c>
      <c r="AF1204" s="320">
        <f t="shared" si="1393"/>
        <v>-2006485.93</v>
      </c>
      <c r="AG1204" s="173">
        <f t="shared" si="1344"/>
        <v>-2006485.93</v>
      </c>
      <c r="AH1204" s="309">
        <f t="shared" si="1358"/>
        <v>0</v>
      </c>
      <c r="AI1204" s="318">
        <f t="shared" si="1355"/>
        <v>0</v>
      </c>
      <c r="AJ1204" s="319">
        <f t="shared" si="1355"/>
        <v>0</v>
      </c>
      <c r="AK1204" s="319">
        <f t="shared" si="1355"/>
        <v>0</v>
      </c>
      <c r="AL1204" s="320">
        <f t="shared" si="1359"/>
        <v>-1446813.8145833334</v>
      </c>
      <c r="AM1204" s="309">
        <f t="shared" si="1360"/>
        <v>0</v>
      </c>
      <c r="AN1204" s="319">
        <f t="shared" si="1394"/>
        <v>0</v>
      </c>
      <c r="AO1204" s="319">
        <f t="shared" si="1395"/>
        <v>0</v>
      </c>
      <c r="AP1204" s="319">
        <f t="shared" si="1391"/>
        <v>-1446813.8145833334</v>
      </c>
      <c r="AQ1204" s="173">
        <f t="shared" si="1353"/>
        <v>-1446813.8145833334</v>
      </c>
      <c r="AR1204" s="309">
        <f t="shared" si="1361"/>
        <v>0</v>
      </c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 s="7"/>
      <c r="BH1204" s="7"/>
      <c r="BI1204" s="7"/>
      <c r="BJ1204" s="7"/>
      <c r="BK1204" s="7"/>
      <c r="BL1204" s="7"/>
      <c r="BN1204" s="74"/>
    </row>
    <row r="1205" spans="1:71" s="16" customFormat="1" ht="12" customHeight="1" x14ac:dyDescent="0.25">
      <c r="A1205" s="122">
        <v>28302041</v>
      </c>
      <c r="B1205" s="87" t="str">
        <f t="shared" si="1342"/>
        <v>28302041</v>
      </c>
      <c r="C1205" s="74" t="s">
        <v>788</v>
      </c>
      <c r="D1205" s="89" t="s">
        <v>1277</v>
      </c>
      <c r="E1205" s="89"/>
      <c r="F1205" s="74"/>
      <c r="G1205" s="89"/>
      <c r="H1205" s="75">
        <v>-9840174.5700000003</v>
      </c>
      <c r="I1205" s="75">
        <v>-9755167.7599999998</v>
      </c>
      <c r="J1205" s="75">
        <v>-9670160.9499999993</v>
      </c>
      <c r="K1205" s="75">
        <v>-4934187.13</v>
      </c>
      <c r="L1205" s="75">
        <v>-4849325.41</v>
      </c>
      <c r="M1205" s="75">
        <v>-4764709.5599999996</v>
      </c>
      <c r="N1205" s="75">
        <v>-4682402.6100000003</v>
      </c>
      <c r="O1205" s="75">
        <v>-4600903.8099999996</v>
      </c>
      <c r="P1205" s="75">
        <v>-4517895.76</v>
      </c>
      <c r="Q1205" s="75">
        <v>-4437870.54</v>
      </c>
      <c r="R1205" s="75">
        <v>-4603368.2699999996</v>
      </c>
      <c r="S1205" s="75">
        <v>-5014840.3899999997</v>
      </c>
      <c r="T1205" s="75">
        <v>-5020845.97</v>
      </c>
      <c r="U1205" s="75"/>
      <c r="V1205" s="75">
        <f t="shared" si="1348"/>
        <v>-5771778.5383333331</v>
      </c>
      <c r="W1205" s="81"/>
      <c r="X1205" s="81"/>
      <c r="Y1205" s="92">
        <f t="shared" si="1362"/>
        <v>0</v>
      </c>
      <c r="Z1205" s="319">
        <f t="shared" si="1362"/>
        <v>-5020845.97</v>
      </c>
      <c r="AA1205" s="319">
        <f t="shared" si="1362"/>
        <v>0</v>
      </c>
      <c r="AB1205" s="320">
        <f t="shared" si="1356"/>
        <v>0</v>
      </c>
      <c r="AC1205" s="309">
        <f t="shared" si="1357"/>
        <v>0</v>
      </c>
      <c r="AD1205" s="319">
        <f t="shared" si="1309"/>
        <v>0</v>
      </c>
      <c r="AE1205" s="326">
        <f t="shared" si="1392"/>
        <v>0</v>
      </c>
      <c r="AF1205" s="320">
        <f t="shared" si="1393"/>
        <v>0</v>
      </c>
      <c r="AG1205" s="173">
        <f t="shared" si="1344"/>
        <v>0</v>
      </c>
      <c r="AH1205" s="309">
        <f t="shared" si="1358"/>
        <v>0</v>
      </c>
      <c r="AI1205" s="318">
        <f t="shared" si="1355"/>
        <v>0</v>
      </c>
      <c r="AJ1205" s="319">
        <f t="shared" si="1355"/>
        <v>-5771778.5383333331</v>
      </c>
      <c r="AK1205" s="319">
        <f t="shared" si="1355"/>
        <v>0</v>
      </c>
      <c r="AL1205" s="320">
        <f t="shared" si="1359"/>
        <v>0</v>
      </c>
      <c r="AM1205" s="309">
        <f t="shared" si="1360"/>
        <v>0</v>
      </c>
      <c r="AN1205" s="319">
        <f t="shared" si="1394"/>
        <v>0</v>
      </c>
      <c r="AO1205" s="319">
        <f t="shared" si="1395"/>
        <v>0</v>
      </c>
      <c r="AP1205" s="319">
        <f t="shared" si="1391"/>
        <v>0</v>
      </c>
      <c r="AQ1205" s="173">
        <f t="shared" si="1353"/>
        <v>0</v>
      </c>
      <c r="AR1205" s="309">
        <f t="shared" si="1361"/>
        <v>0</v>
      </c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 s="7"/>
      <c r="BH1205" s="7"/>
      <c r="BI1205" s="7"/>
      <c r="BJ1205" s="7"/>
      <c r="BK1205" s="7"/>
      <c r="BL1205" s="7"/>
      <c r="BN1205" s="74"/>
    </row>
    <row r="1206" spans="1:71" s="16" customFormat="1" ht="12" customHeight="1" x14ac:dyDescent="0.25">
      <c r="A1206" s="122">
        <v>28302051</v>
      </c>
      <c r="B1206" s="87" t="str">
        <f t="shared" si="1342"/>
        <v>28302051</v>
      </c>
      <c r="C1206" s="74" t="s">
        <v>817</v>
      </c>
      <c r="D1206" s="89" t="s">
        <v>1277</v>
      </c>
      <c r="E1206" s="89"/>
      <c r="F1206" s="74"/>
      <c r="G1206" s="89"/>
      <c r="H1206" s="75">
        <v>-1496183.06</v>
      </c>
      <c r="I1206" s="75">
        <v>-1463531.19</v>
      </c>
      <c r="J1206" s="75">
        <v>-1430879.32</v>
      </c>
      <c r="K1206" s="75">
        <v>-395321.36</v>
      </c>
      <c r="L1206" s="75">
        <v>-504127.41</v>
      </c>
      <c r="M1206" s="75">
        <v>-682246.38</v>
      </c>
      <c r="N1206" s="75">
        <v>-910402.54</v>
      </c>
      <c r="O1206" s="75">
        <v>-938487.82</v>
      </c>
      <c r="P1206" s="75">
        <v>-901931.97</v>
      </c>
      <c r="Q1206" s="75">
        <v>-868143.2</v>
      </c>
      <c r="R1206" s="75">
        <v>-891993.09</v>
      </c>
      <c r="S1206" s="75">
        <v>-1017151.5</v>
      </c>
      <c r="T1206" s="75">
        <v>-1199219.58</v>
      </c>
      <c r="U1206" s="75"/>
      <c r="V1206" s="75">
        <f t="shared" si="1348"/>
        <v>-945993.09166666679</v>
      </c>
      <c r="W1206" s="81"/>
      <c r="X1206" s="81"/>
      <c r="Y1206" s="92">
        <f t="shared" si="1362"/>
        <v>0</v>
      </c>
      <c r="Z1206" s="319">
        <f t="shared" si="1362"/>
        <v>-1199219.58</v>
      </c>
      <c r="AA1206" s="319">
        <f t="shared" si="1362"/>
        <v>0</v>
      </c>
      <c r="AB1206" s="320">
        <f t="shared" si="1356"/>
        <v>0</v>
      </c>
      <c r="AC1206" s="309">
        <f t="shared" si="1357"/>
        <v>0</v>
      </c>
      <c r="AD1206" s="319">
        <f t="shared" si="1309"/>
        <v>0</v>
      </c>
      <c r="AE1206" s="326">
        <f t="shared" si="1392"/>
        <v>0</v>
      </c>
      <c r="AF1206" s="320">
        <f t="shared" si="1393"/>
        <v>0</v>
      </c>
      <c r="AG1206" s="173">
        <f t="shared" si="1344"/>
        <v>0</v>
      </c>
      <c r="AH1206" s="309">
        <f t="shared" si="1358"/>
        <v>0</v>
      </c>
      <c r="AI1206" s="318">
        <f t="shared" si="1355"/>
        <v>0</v>
      </c>
      <c r="AJ1206" s="319">
        <f t="shared" si="1355"/>
        <v>-945993.09166666679</v>
      </c>
      <c r="AK1206" s="319">
        <f t="shared" si="1355"/>
        <v>0</v>
      </c>
      <c r="AL1206" s="320">
        <f t="shared" si="1359"/>
        <v>0</v>
      </c>
      <c r="AM1206" s="309">
        <f t="shared" si="1360"/>
        <v>0</v>
      </c>
      <c r="AN1206" s="319">
        <f t="shared" si="1394"/>
        <v>0</v>
      </c>
      <c r="AO1206" s="319">
        <f t="shared" si="1395"/>
        <v>0</v>
      </c>
      <c r="AP1206" s="319">
        <f t="shared" si="1391"/>
        <v>0</v>
      </c>
      <c r="AQ1206" s="173">
        <f t="shared" si="1353"/>
        <v>0</v>
      </c>
      <c r="AR1206" s="309">
        <f t="shared" si="1361"/>
        <v>0</v>
      </c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 s="7"/>
      <c r="BH1206" s="7"/>
      <c r="BI1206" s="7"/>
      <c r="BJ1206" s="7"/>
      <c r="BK1206" s="7"/>
      <c r="BL1206" s="7"/>
      <c r="BN1206" s="74"/>
    </row>
    <row r="1207" spans="1:71" s="16" customFormat="1" ht="12" customHeight="1" x14ac:dyDescent="0.25">
      <c r="A1207" s="122">
        <v>28302061</v>
      </c>
      <c r="B1207" s="87" t="str">
        <f t="shared" si="1342"/>
        <v>28302061</v>
      </c>
      <c r="C1207" s="74" t="s">
        <v>824</v>
      </c>
      <c r="D1207" s="89" t="s">
        <v>865</v>
      </c>
      <c r="E1207" s="89"/>
      <c r="F1207" s="74"/>
      <c r="G1207" s="89"/>
      <c r="H1207" s="75">
        <v>-530083.09</v>
      </c>
      <c r="I1207" s="75">
        <v>-530083.09</v>
      </c>
      <c r="J1207" s="75">
        <v>-530083.09</v>
      </c>
      <c r="K1207" s="75">
        <v>-0.09</v>
      </c>
      <c r="L1207" s="75">
        <v>-0.09</v>
      </c>
      <c r="M1207" s="75">
        <v>-0.09</v>
      </c>
      <c r="N1207" s="75">
        <v>0</v>
      </c>
      <c r="O1207" s="75">
        <v>0</v>
      </c>
      <c r="P1207" s="75">
        <v>0</v>
      </c>
      <c r="Q1207" s="75">
        <v>0</v>
      </c>
      <c r="R1207" s="75">
        <v>0</v>
      </c>
      <c r="S1207" s="75">
        <v>0</v>
      </c>
      <c r="T1207" s="75">
        <v>0</v>
      </c>
      <c r="U1207" s="75"/>
      <c r="V1207" s="75">
        <f t="shared" si="1348"/>
        <v>-110433.99958333334</v>
      </c>
      <c r="W1207" s="81" t="s">
        <v>172</v>
      </c>
      <c r="X1207" s="81"/>
      <c r="Y1207" s="92">
        <f t="shared" si="1362"/>
        <v>0</v>
      </c>
      <c r="Z1207" s="319">
        <f t="shared" si="1362"/>
        <v>0</v>
      </c>
      <c r="AA1207" s="319">
        <f t="shared" si="1362"/>
        <v>0</v>
      </c>
      <c r="AB1207" s="320">
        <f t="shared" si="1356"/>
        <v>0</v>
      </c>
      <c r="AC1207" s="309">
        <f t="shared" si="1357"/>
        <v>0</v>
      </c>
      <c r="AD1207" s="319">
        <f t="shared" si="1309"/>
        <v>0</v>
      </c>
      <c r="AE1207" s="326">
        <f t="shared" si="1392"/>
        <v>0</v>
      </c>
      <c r="AF1207" s="320">
        <f t="shared" si="1393"/>
        <v>0</v>
      </c>
      <c r="AG1207" s="173">
        <f t="shared" si="1344"/>
        <v>0</v>
      </c>
      <c r="AH1207" s="309">
        <f t="shared" si="1358"/>
        <v>0</v>
      </c>
      <c r="AI1207" s="318">
        <f t="shared" si="1355"/>
        <v>0</v>
      </c>
      <c r="AJ1207" s="319">
        <f t="shared" si="1355"/>
        <v>0</v>
      </c>
      <c r="AK1207" s="319">
        <f t="shared" si="1355"/>
        <v>0</v>
      </c>
      <c r="AL1207" s="320">
        <f t="shared" si="1359"/>
        <v>-110433.99958333334</v>
      </c>
      <c r="AM1207" s="309">
        <f t="shared" si="1360"/>
        <v>0</v>
      </c>
      <c r="AN1207" s="319">
        <f t="shared" si="1394"/>
        <v>-110433.99958333334</v>
      </c>
      <c r="AO1207" s="319">
        <f t="shared" si="1395"/>
        <v>0</v>
      </c>
      <c r="AP1207" s="319">
        <f t="shared" si="1391"/>
        <v>0</v>
      </c>
      <c r="AQ1207" s="173">
        <f t="shared" si="1353"/>
        <v>-110433.99958333334</v>
      </c>
      <c r="AR1207" s="309">
        <f t="shared" si="1361"/>
        <v>0</v>
      </c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 s="7"/>
      <c r="BH1207" s="7"/>
      <c r="BI1207" s="7"/>
      <c r="BJ1207" s="7"/>
      <c r="BK1207" s="7"/>
      <c r="BL1207" s="7"/>
      <c r="BN1207" s="74"/>
    </row>
    <row r="1208" spans="1:71" s="16" customFormat="1" ht="12" customHeight="1" x14ac:dyDescent="0.25">
      <c r="A1208" s="197">
        <v>28302072</v>
      </c>
      <c r="B1208" s="184" t="str">
        <f t="shared" si="1342"/>
        <v>28302072</v>
      </c>
      <c r="C1208" s="178" t="s">
        <v>1272</v>
      </c>
      <c r="D1208" s="179" t="s">
        <v>158</v>
      </c>
      <c r="E1208" s="179"/>
      <c r="F1208" s="235">
        <v>44013</v>
      </c>
      <c r="G1208" s="179"/>
      <c r="H1208" s="181"/>
      <c r="I1208" s="181">
        <v>280393.59999999998</v>
      </c>
      <c r="J1208" s="181">
        <v>373858.14</v>
      </c>
      <c r="K1208" s="181">
        <v>467322.67</v>
      </c>
      <c r="L1208" s="181">
        <v>467322.67</v>
      </c>
      <c r="M1208" s="181">
        <v>467322.67</v>
      </c>
      <c r="N1208" s="181">
        <v>467322.67</v>
      </c>
      <c r="O1208" s="181">
        <v>467322.67</v>
      </c>
      <c r="P1208" s="181">
        <v>467322.67</v>
      </c>
      <c r="Q1208" s="181">
        <v>467322.67</v>
      </c>
      <c r="R1208" s="181">
        <v>467322.67</v>
      </c>
      <c r="S1208" s="181">
        <v>467322.67</v>
      </c>
      <c r="T1208" s="181">
        <v>467322.67</v>
      </c>
      <c r="U1208" s="181"/>
      <c r="V1208" s="181">
        <f t="shared" si="1348"/>
        <v>424484.75874999998</v>
      </c>
      <c r="W1208" s="266"/>
      <c r="X1208" s="269"/>
      <c r="Y1208" s="409">
        <f t="shared" si="1362"/>
        <v>0</v>
      </c>
      <c r="Z1208" s="410">
        <f t="shared" si="1362"/>
        <v>0</v>
      </c>
      <c r="AA1208" s="410">
        <f t="shared" si="1362"/>
        <v>0</v>
      </c>
      <c r="AB1208" s="411">
        <f t="shared" si="1356"/>
        <v>467322.67</v>
      </c>
      <c r="AC1208" s="412">
        <f t="shared" si="1357"/>
        <v>0</v>
      </c>
      <c r="AD1208" s="410">
        <f t="shared" ref="AD1208:AD1229" si="1396">IF($D1208=AD$5,$T1208,IF($D1208=AD$4, $T1208*$AK$1,0))</f>
        <v>0</v>
      </c>
      <c r="AE1208" s="413">
        <f t="shared" si="1392"/>
        <v>0</v>
      </c>
      <c r="AF1208" s="411">
        <f t="shared" si="1393"/>
        <v>467322.67</v>
      </c>
      <c r="AG1208" s="414">
        <f t="shared" si="1344"/>
        <v>467322.67</v>
      </c>
      <c r="AH1208" s="412">
        <f t="shared" si="1358"/>
        <v>0</v>
      </c>
      <c r="AI1208" s="415">
        <f t="shared" ref="AI1208:AK1227" si="1397">IF($D1208=AI$5,$V1208,0)</f>
        <v>0</v>
      </c>
      <c r="AJ1208" s="410">
        <f t="shared" si="1397"/>
        <v>0</v>
      </c>
      <c r="AK1208" s="410">
        <f t="shared" si="1397"/>
        <v>0</v>
      </c>
      <c r="AL1208" s="411">
        <f t="shared" si="1359"/>
        <v>424484.75874999998</v>
      </c>
      <c r="AM1208" s="412">
        <f t="shared" si="1360"/>
        <v>0</v>
      </c>
      <c r="AN1208" s="410">
        <f t="shared" si="1394"/>
        <v>0</v>
      </c>
      <c r="AO1208" s="410">
        <f t="shared" si="1395"/>
        <v>0</v>
      </c>
      <c r="AP1208" s="410">
        <f t="shared" si="1391"/>
        <v>424484.75874999998</v>
      </c>
      <c r="AQ1208" s="414">
        <f t="shared" ref="AQ1208" si="1398">SUM(AN1208:AP1208)</f>
        <v>424484.75874999998</v>
      </c>
      <c r="AR1208" s="412">
        <f t="shared" si="1361"/>
        <v>0</v>
      </c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 s="7"/>
      <c r="BH1208" s="7"/>
      <c r="BI1208" s="7"/>
      <c r="BJ1208" s="7"/>
      <c r="BK1208" s="7"/>
      <c r="BL1208" s="7"/>
      <c r="BM1208" s="74"/>
      <c r="BN1208" s="74"/>
      <c r="BO1208" s="74"/>
      <c r="BP1208" s="74"/>
      <c r="BQ1208" s="74"/>
      <c r="BR1208" s="74"/>
      <c r="BS1208" s="74"/>
    </row>
    <row r="1209" spans="1:71" s="16" customFormat="1" ht="12" customHeight="1" x14ac:dyDescent="0.25">
      <c r="A1209" s="145">
        <v>28302081</v>
      </c>
      <c r="B1209" s="145" t="str">
        <f t="shared" si="1342"/>
        <v>28302081</v>
      </c>
      <c r="C1209" s="74" t="s">
        <v>929</v>
      </c>
      <c r="D1209" s="89" t="s">
        <v>1277</v>
      </c>
      <c r="E1209" s="134"/>
      <c r="F1209" s="374">
        <v>42783</v>
      </c>
      <c r="G1209" s="134"/>
      <c r="H1209" s="75">
        <v>-8265353.7699999996</v>
      </c>
      <c r="I1209" s="75">
        <v>-8265353.7699999996</v>
      </c>
      <c r="J1209" s="75">
        <v>-8265353.7699999996</v>
      </c>
      <c r="K1209" s="75">
        <v>-5233909.7699999996</v>
      </c>
      <c r="L1209" s="75">
        <v>-5233909.7699999996</v>
      </c>
      <c r="M1209" s="75">
        <v>-5233909.7699999996</v>
      </c>
      <c r="N1209" s="75">
        <v>-5233909.7699999996</v>
      </c>
      <c r="O1209" s="75">
        <v>-5233909.7699999996</v>
      </c>
      <c r="P1209" s="75">
        <v>-5233909.7699999996</v>
      </c>
      <c r="Q1209" s="75">
        <v>-5233909.7699999996</v>
      </c>
      <c r="R1209" s="75">
        <v>-5233909.7699999996</v>
      </c>
      <c r="S1209" s="75">
        <v>-5233909.7699999996</v>
      </c>
      <c r="T1209" s="75">
        <v>-5233909.7699999996</v>
      </c>
      <c r="U1209" s="75"/>
      <c r="V1209" s="75">
        <f t="shared" si="1348"/>
        <v>-5865460.6033333316</v>
      </c>
      <c r="W1209" s="267"/>
      <c r="X1209" s="267"/>
      <c r="Y1209" s="92">
        <f t="shared" si="1362"/>
        <v>0</v>
      </c>
      <c r="Z1209" s="319">
        <f t="shared" si="1362"/>
        <v>-5233909.7699999996</v>
      </c>
      <c r="AA1209" s="319">
        <f t="shared" si="1362"/>
        <v>0</v>
      </c>
      <c r="AB1209" s="320">
        <f t="shared" si="1356"/>
        <v>0</v>
      </c>
      <c r="AC1209" s="309">
        <f t="shared" si="1357"/>
        <v>0</v>
      </c>
      <c r="AD1209" s="319">
        <f t="shared" si="1396"/>
        <v>0</v>
      </c>
      <c r="AE1209" s="326">
        <f t="shared" si="1392"/>
        <v>0</v>
      </c>
      <c r="AF1209" s="320">
        <f t="shared" si="1393"/>
        <v>0</v>
      </c>
      <c r="AG1209" s="173">
        <f t="shared" si="1344"/>
        <v>0</v>
      </c>
      <c r="AH1209" s="309">
        <f t="shared" si="1358"/>
        <v>0</v>
      </c>
      <c r="AI1209" s="318">
        <f t="shared" si="1397"/>
        <v>0</v>
      </c>
      <c r="AJ1209" s="319">
        <f t="shared" si="1397"/>
        <v>-5865460.6033333316</v>
      </c>
      <c r="AK1209" s="319">
        <f t="shared" si="1397"/>
        <v>0</v>
      </c>
      <c r="AL1209" s="320">
        <f t="shared" si="1359"/>
        <v>0</v>
      </c>
      <c r="AM1209" s="309">
        <f t="shared" si="1360"/>
        <v>0</v>
      </c>
      <c r="AN1209" s="319">
        <f t="shared" si="1394"/>
        <v>0</v>
      </c>
      <c r="AO1209" s="319">
        <f t="shared" si="1395"/>
        <v>0</v>
      </c>
      <c r="AP1209" s="319">
        <f t="shared" si="1391"/>
        <v>0</v>
      </c>
      <c r="AQ1209" s="173">
        <f t="shared" si="1353"/>
        <v>0</v>
      </c>
      <c r="AR1209" s="309">
        <f t="shared" si="1361"/>
        <v>0</v>
      </c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 s="7"/>
      <c r="BH1209" s="7"/>
      <c r="BI1209" s="7"/>
      <c r="BJ1209" s="7"/>
      <c r="BK1209" s="7"/>
      <c r="BL1209" s="7"/>
      <c r="BM1209" s="74"/>
      <c r="BN1209" s="74"/>
      <c r="BO1209" s="74"/>
      <c r="BP1209" s="74"/>
      <c r="BQ1209" s="74"/>
      <c r="BR1209" s="74"/>
      <c r="BS1209" s="74"/>
    </row>
    <row r="1210" spans="1:71" s="16" customFormat="1" ht="12" customHeight="1" x14ac:dyDescent="0.25">
      <c r="A1210" s="197">
        <v>28302082</v>
      </c>
      <c r="B1210" s="184" t="str">
        <f t="shared" si="1342"/>
        <v>28302082</v>
      </c>
      <c r="C1210" s="178" t="s">
        <v>1216</v>
      </c>
      <c r="D1210" s="179" t="s">
        <v>865</v>
      </c>
      <c r="E1210" s="180"/>
      <c r="F1210" s="235">
        <v>43800</v>
      </c>
      <c r="G1210" s="180"/>
      <c r="H1210" s="181">
        <v>-24632920.859999999</v>
      </c>
      <c r="I1210" s="181">
        <v>-24097875.579999998</v>
      </c>
      <c r="J1210" s="181">
        <v>-23774125.579999998</v>
      </c>
      <c r="K1210" s="181">
        <v>-23450375.579999998</v>
      </c>
      <c r="L1210" s="181">
        <v>-23304165.899999999</v>
      </c>
      <c r="M1210" s="181">
        <v>-23304165.899999999</v>
      </c>
      <c r="N1210" s="181">
        <v>-23304165.899999999</v>
      </c>
      <c r="O1210" s="181">
        <v>-23304165.899999999</v>
      </c>
      <c r="P1210" s="181">
        <v>0</v>
      </c>
      <c r="Q1210" s="181">
        <v>0</v>
      </c>
      <c r="R1210" s="181">
        <v>0</v>
      </c>
      <c r="S1210" s="181">
        <v>0</v>
      </c>
      <c r="T1210" s="181">
        <v>0</v>
      </c>
      <c r="U1210" s="181"/>
      <c r="V1210" s="181">
        <f t="shared" si="1348"/>
        <v>-14737958.397500001</v>
      </c>
      <c r="W1210" s="204" t="s">
        <v>1219</v>
      </c>
      <c r="X1210" s="266"/>
      <c r="Y1210" s="409">
        <f t="shared" si="1362"/>
        <v>0</v>
      </c>
      <c r="Z1210" s="410">
        <f t="shared" si="1362"/>
        <v>0</v>
      </c>
      <c r="AA1210" s="410">
        <f t="shared" si="1362"/>
        <v>0</v>
      </c>
      <c r="AB1210" s="411">
        <f t="shared" si="1356"/>
        <v>0</v>
      </c>
      <c r="AC1210" s="412">
        <f t="shared" si="1357"/>
        <v>0</v>
      </c>
      <c r="AD1210" s="410">
        <f t="shared" si="1396"/>
        <v>0</v>
      </c>
      <c r="AE1210" s="413">
        <f t="shared" si="1392"/>
        <v>0</v>
      </c>
      <c r="AF1210" s="411">
        <f t="shared" si="1393"/>
        <v>0</v>
      </c>
      <c r="AG1210" s="414">
        <f t="shared" si="1344"/>
        <v>0</v>
      </c>
      <c r="AH1210" s="412">
        <f t="shared" si="1358"/>
        <v>0</v>
      </c>
      <c r="AI1210" s="415">
        <f t="shared" si="1397"/>
        <v>0</v>
      </c>
      <c r="AJ1210" s="410">
        <f t="shared" si="1397"/>
        <v>0</v>
      </c>
      <c r="AK1210" s="410">
        <f t="shared" si="1397"/>
        <v>0</v>
      </c>
      <c r="AL1210" s="411">
        <f t="shared" si="1359"/>
        <v>-14737958.397500001</v>
      </c>
      <c r="AM1210" s="412">
        <f t="shared" si="1360"/>
        <v>0</v>
      </c>
      <c r="AN1210" s="410">
        <f t="shared" si="1394"/>
        <v>-14737958.397500001</v>
      </c>
      <c r="AO1210" s="410">
        <f t="shared" si="1395"/>
        <v>0</v>
      </c>
      <c r="AP1210" s="410">
        <f t="shared" si="1391"/>
        <v>0</v>
      </c>
      <c r="AQ1210" s="414">
        <f t="shared" ref="AQ1210" si="1399">SUM(AN1210:AP1210)</f>
        <v>-14737958.397500001</v>
      </c>
      <c r="AR1210" s="412">
        <f t="shared" si="1361"/>
        <v>0</v>
      </c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 s="7"/>
      <c r="BH1210" s="7"/>
      <c r="BI1210" s="7"/>
      <c r="BJ1210" s="7"/>
      <c r="BK1210" s="7"/>
      <c r="BL1210" s="7"/>
      <c r="BM1210" s="74"/>
      <c r="BN1210" s="74"/>
      <c r="BO1210" s="74"/>
      <c r="BP1210" s="74"/>
      <c r="BQ1210" s="74"/>
      <c r="BR1210" s="74"/>
      <c r="BS1210" s="74"/>
    </row>
    <row r="1211" spans="1:71" s="16" customFormat="1" ht="12" customHeight="1" x14ac:dyDescent="0.25">
      <c r="A1211" s="197">
        <v>28302091</v>
      </c>
      <c r="B1211" s="197" t="str">
        <f t="shared" si="1342"/>
        <v>28302091</v>
      </c>
      <c r="C1211" s="178" t="s">
        <v>1144</v>
      </c>
      <c r="D1211" s="179" t="s">
        <v>1277</v>
      </c>
      <c r="E1211" s="180"/>
      <c r="F1211" s="235">
        <v>43541</v>
      </c>
      <c r="G1211" s="180"/>
      <c r="H1211" s="181">
        <v>-5987829.2699999996</v>
      </c>
      <c r="I1211" s="181">
        <v>-5987829.2699999996</v>
      </c>
      <c r="J1211" s="181">
        <v>-5987829.2699999996</v>
      </c>
      <c r="K1211" s="181">
        <v>-5987829.2699999996</v>
      </c>
      <c r="L1211" s="181">
        <v>-5987829.2699999996</v>
      </c>
      <c r="M1211" s="181">
        <v>-5987829.2699999996</v>
      </c>
      <c r="N1211" s="181">
        <v>-5987829.2699999996</v>
      </c>
      <c r="O1211" s="181">
        <v>-5987829.2699999996</v>
      </c>
      <c r="P1211" s="181">
        <v>-5987829.2699999996</v>
      </c>
      <c r="Q1211" s="181">
        <v>-5987829.2699999996</v>
      </c>
      <c r="R1211" s="181">
        <v>-5987829.2699999996</v>
      </c>
      <c r="S1211" s="181">
        <v>-5987829.2699999996</v>
      </c>
      <c r="T1211" s="181">
        <v>-5987829.2699999996</v>
      </c>
      <c r="U1211" s="181"/>
      <c r="V1211" s="181">
        <f t="shared" si="1348"/>
        <v>-5987829.2699999986</v>
      </c>
      <c r="W1211" s="266"/>
      <c r="X1211" s="204"/>
      <c r="Y1211" s="409">
        <f t="shared" si="1362"/>
        <v>0</v>
      </c>
      <c r="Z1211" s="410">
        <f t="shared" si="1362"/>
        <v>-5987829.2699999996</v>
      </c>
      <c r="AA1211" s="410">
        <f t="shared" si="1362"/>
        <v>0</v>
      </c>
      <c r="AB1211" s="411">
        <f t="shared" si="1356"/>
        <v>0</v>
      </c>
      <c r="AC1211" s="412">
        <f t="shared" si="1357"/>
        <v>0</v>
      </c>
      <c r="AD1211" s="410">
        <f t="shared" si="1396"/>
        <v>0</v>
      </c>
      <c r="AE1211" s="413">
        <f t="shared" si="1392"/>
        <v>0</v>
      </c>
      <c r="AF1211" s="411">
        <f t="shared" si="1393"/>
        <v>0</v>
      </c>
      <c r="AG1211" s="414">
        <f t="shared" si="1344"/>
        <v>0</v>
      </c>
      <c r="AH1211" s="412">
        <f t="shared" si="1358"/>
        <v>0</v>
      </c>
      <c r="AI1211" s="415">
        <f t="shared" si="1397"/>
        <v>0</v>
      </c>
      <c r="AJ1211" s="410">
        <f t="shared" si="1397"/>
        <v>-5987829.2699999986</v>
      </c>
      <c r="AK1211" s="410">
        <f t="shared" si="1397"/>
        <v>0</v>
      </c>
      <c r="AL1211" s="411">
        <f t="shared" si="1359"/>
        <v>0</v>
      </c>
      <c r="AM1211" s="412">
        <f t="shared" si="1360"/>
        <v>0</v>
      </c>
      <c r="AN1211" s="410">
        <f t="shared" si="1394"/>
        <v>0</v>
      </c>
      <c r="AO1211" s="410">
        <f t="shared" si="1395"/>
        <v>0</v>
      </c>
      <c r="AP1211" s="410">
        <f t="shared" si="1391"/>
        <v>0</v>
      </c>
      <c r="AQ1211" s="414">
        <f t="shared" si="1353"/>
        <v>0</v>
      </c>
      <c r="AR1211" s="412">
        <f t="shared" si="1361"/>
        <v>0</v>
      </c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 s="7"/>
      <c r="BH1211" s="7"/>
      <c r="BI1211" s="7"/>
      <c r="BJ1211" s="7"/>
      <c r="BK1211" s="7"/>
      <c r="BL1211" s="7"/>
      <c r="BM1211" s="74"/>
      <c r="BN1211" s="74"/>
      <c r="BO1211" s="74"/>
      <c r="BP1211" s="74"/>
      <c r="BQ1211" s="74"/>
      <c r="BR1211" s="74"/>
      <c r="BS1211" s="74"/>
    </row>
    <row r="1212" spans="1:71" s="16" customFormat="1" ht="12" customHeight="1" x14ac:dyDescent="0.25">
      <c r="A1212" s="197">
        <v>28302092</v>
      </c>
      <c r="B1212" s="197" t="str">
        <f t="shared" si="1342"/>
        <v>28302092</v>
      </c>
      <c r="C1212" s="178" t="s">
        <v>1273</v>
      </c>
      <c r="D1212" s="179" t="s">
        <v>158</v>
      </c>
      <c r="E1212" s="180"/>
      <c r="F1212" s="235">
        <v>44013</v>
      </c>
      <c r="G1212" s="180"/>
      <c r="H1212" s="181"/>
      <c r="I1212" s="181">
        <v>-280393.59999999998</v>
      </c>
      <c r="J1212" s="181">
        <v>-373858.14</v>
      </c>
      <c r="K1212" s="181">
        <v>-467322.67</v>
      </c>
      <c r="L1212" s="181">
        <v>-467322.67</v>
      </c>
      <c r="M1212" s="181">
        <v>-467322.67</v>
      </c>
      <c r="N1212" s="181">
        <v>-467322.67</v>
      </c>
      <c r="O1212" s="181">
        <v>-467322.67</v>
      </c>
      <c r="P1212" s="181">
        <v>-467322.67</v>
      </c>
      <c r="Q1212" s="181">
        <v>-467322.67</v>
      </c>
      <c r="R1212" s="181">
        <v>-467322.67</v>
      </c>
      <c r="S1212" s="181">
        <v>-467322.67</v>
      </c>
      <c r="T1212" s="181">
        <v>-467322.67</v>
      </c>
      <c r="U1212" s="181"/>
      <c r="V1212" s="181">
        <f t="shared" si="1348"/>
        <v>-424484.75874999998</v>
      </c>
      <c r="W1212" s="266"/>
      <c r="X1212" s="269"/>
      <c r="Y1212" s="409">
        <f t="shared" si="1362"/>
        <v>0</v>
      </c>
      <c r="Z1212" s="410">
        <f t="shared" si="1362"/>
        <v>0</v>
      </c>
      <c r="AA1212" s="410">
        <f t="shared" si="1362"/>
        <v>0</v>
      </c>
      <c r="AB1212" s="411">
        <f t="shared" si="1356"/>
        <v>-467322.67</v>
      </c>
      <c r="AC1212" s="412">
        <f t="shared" si="1357"/>
        <v>0</v>
      </c>
      <c r="AD1212" s="410">
        <f t="shared" si="1396"/>
        <v>0</v>
      </c>
      <c r="AE1212" s="413">
        <f t="shared" si="1392"/>
        <v>0</v>
      </c>
      <c r="AF1212" s="411">
        <f t="shared" si="1393"/>
        <v>-467322.67</v>
      </c>
      <c r="AG1212" s="414">
        <f t="shared" si="1344"/>
        <v>-467322.67</v>
      </c>
      <c r="AH1212" s="412">
        <f t="shared" si="1358"/>
        <v>0</v>
      </c>
      <c r="AI1212" s="415">
        <f t="shared" si="1397"/>
        <v>0</v>
      </c>
      <c r="AJ1212" s="410">
        <f t="shared" si="1397"/>
        <v>0</v>
      </c>
      <c r="AK1212" s="410">
        <f t="shared" si="1397"/>
        <v>0</v>
      </c>
      <c r="AL1212" s="411">
        <f t="shared" si="1359"/>
        <v>-424484.75874999998</v>
      </c>
      <c r="AM1212" s="412">
        <f t="shared" si="1360"/>
        <v>0</v>
      </c>
      <c r="AN1212" s="410">
        <f t="shared" si="1394"/>
        <v>0</v>
      </c>
      <c r="AO1212" s="410">
        <f t="shared" si="1395"/>
        <v>0</v>
      </c>
      <c r="AP1212" s="410">
        <f t="shared" si="1391"/>
        <v>-424484.75874999998</v>
      </c>
      <c r="AQ1212" s="414">
        <f t="shared" ref="AQ1212:AQ1213" si="1400">SUM(AN1212:AP1212)</f>
        <v>-424484.75874999998</v>
      </c>
      <c r="AR1212" s="412">
        <f t="shared" si="1361"/>
        <v>0</v>
      </c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 s="7"/>
      <c r="BH1212" s="7"/>
      <c r="BI1212" s="7"/>
      <c r="BJ1212" s="7"/>
      <c r="BK1212" s="7"/>
      <c r="BL1212" s="7"/>
      <c r="BM1212" s="74"/>
      <c r="BN1212" s="74"/>
      <c r="BO1212" s="74"/>
      <c r="BP1212" s="74"/>
      <c r="BQ1212" s="74"/>
      <c r="BR1212" s="74"/>
      <c r="BS1212" s="74"/>
    </row>
    <row r="1213" spans="1:71" s="16" customFormat="1" ht="12" customHeight="1" x14ac:dyDescent="0.25">
      <c r="A1213" s="197">
        <v>28302121</v>
      </c>
      <c r="B1213" s="197" t="str">
        <f t="shared" si="1342"/>
        <v>28302121</v>
      </c>
      <c r="C1213" s="178" t="s">
        <v>1250</v>
      </c>
      <c r="D1213" s="179" t="s">
        <v>1277</v>
      </c>
      <c r="E1213" s="180"/>
      <c r="F1213" s="235">
        <v>43938</v>
      </c>
      <c r="G1213" s="180"/>
      <c r="H1213" s="181">
        <v>0</v>
      </c>
      <c r="I1213" s="181">
        <v>0</v>
      </c>
      <c r="J1213" s="181">
        <v>0</v>
      </c>
      <c r="K1213" s="181">
        <v>-1121027.22</v>
      </c>
      <c r="L1213" s="181">
        <v>-2187258.96</v>
      </c>
      <c r="M1213" s="181">
        <v>-2237137.5099999998</v>
      </c>
      <c r="N1213" s="181">
        <v>-2348250.2000000002</v>
      </c>
      <c r="O1213" s="181">
        <v>-4685578.21</v>
      </c>
      <c r="P1213" s="181">
        <v>-2382815.71</v>
      </c>
      <c r="Q1213" s="181">
        <v>-2382797.59</v>
      </c>
      <c r="R1213" s="181">
        <v>-2394112.7599999998</v>
      </c>
      <c r="S1213" s="181">
        <v>-2394112.7599999998</v>
      </c>
      <c r="T1213" s="181">
        <v>-2394112.7599999998</v>
      </c>
      <c r="U1213" s="181"/>
      <c r="V1213" s="181">
        <f t="shared" si="1348"/>
        <v>-1944178.9416666662</v>
      </c>
      <c r="W1213" s="266"/>
      <c r="X1213" s="266"/>
      <c r="Y1213" s="409">
        <f t="shared" ref="Y1213:AA1229" si="1401">IF($D1213=Y$5,$T1213,0)</f>
        <v>0</v>
      </c>
      <c r="Z1213" s="410">
        <f t="shared" si="1401"/>
        <v>-2394112.7599999998</v>
      </c>
      <c r="AA1213" s="410">
        <f t="shared" si="1401"/>
        <v>0</v>
      </c>
      <c r="AB1213" s="411">
        <f t="shared" si="1356"/>
        <v>0</v>
      </c>
      <c r="AC1213" s="412">
        <f t="shared" si="1357"/>
        <v>0</v>
      </c>
      <c r="AD1213" s="410">
        <f t="shared" si="1396"/>
        <v>0</v>
      </c>
      <c r="AE1213" s="413">
        <f t="shared" si="1392"/>
        <v>0</v>
      </c>
      <c r="AF1213" s="411">
        <f t="shared" si="1393"/>
        <v>0</v>
      </c>
      <c r="AG1213" s="414">
        <f t="shared" si="1344"/>
        <v>0</v>
      </c>
      <c r="AH1213" s="412">
        <f t="shared" si="1358"/>
        <v>0</v>
      </c>
      <c r="AI1213" s="415">
        <f t="shared" si="1397"/>
        <v>0</v>
      </c>
      <c r="AJ1213" s="410">
        <f t="shared" si="1397"/>
        <v>-1944178.9416666662</v>
      </c>
      <c r="AK1213" s="410">
        <f t="shared" si="1397"/>
        <v>0</v>
      </c>
      <c r="AL1213" s="411">
        <f t="shared" si="1359"/>
        <v>0</v>
      </c>
      <c r="AM1213" s="412">
        <f t="shared" si="1360"/>
        <v>0</v>
      </c>
      <c r="AN1213" s="410">
        <f t="shared" si="1394"/>
        <v>0</v>
      </c>
      <c r="AO1213" s="410">
        <f t="shared" si="1395"/>
        <v>0</v>
      </c>
      <c r="AP1213" s="410">
        <f t="shared" si="1391"/>
        <v>0</v>
      </c>
      <c r="AQ1213" s="414">
        <f t="shared" si="1400"/>
        <v>0</v>
      </c>
      <c r="AR1213" s="412">
        <f t="shared" si="1361"/>
        <v>0</v>
      </c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 s="7"/>
      <c r="BH1213" s="7"/>
      <c r="BI1213" s="7"/>
      <c r="BJ1213" s="7"/>
      <c r="BK1213" s="7"/>
      <c r="BL1213" s="7"/>
      <c r="BN1213" s="74"/>
    </row>
    <row r="1214" spans="1:71" s="16" customFormat="1" ht="12" customHeight="1" x14ac:dyDescent="0.25">
      <c r="A1214" s="197">
        <v>28302123</v>
      </c>
      <c r="B1214" s="197" t="str">
        <f t="shared" si="1342"/>
        <v>28302123</v>
      </c>
      <c r="C1214" s="178" t="s">
        <v>1242</v>
      </c>
      <c r="D1214" s="179" t="s">
        <v>158</v>
      </c>
      <c r="E1214" s="180"/>
      <c r="F1214" s="235">
        <v>43891</v>
      </c>
      <c r="G1214" s="180"/>
      <c r="H1214" s="181">
        <v>-1243262.3700000001</v>
      </c>
      <c r="I1214" s="181">
        <v>-1413924.96</v>
      </c>
      <c r="J1214" s="181">
        <v>-1649465.79</v>
      </c>
      <c r="K1214" s="181">
        <v>-1956867.15</v>
      </c>
      <c r="L1214" s="181">
        <v>-356604.99</v>
      </c>
      <c r="M1214" s="181">
        <v>-461611.71</v>
      </c>
      <c r="N1214" s="181">
        <v>-579672.87</v>
      </c>
      <c r="O1214" s="181">
        <v>-705904.5</v>
      </c>
      <c r="P1214" s="181">
        <v>-839015.52</v>
      </c>
      <c r="Q1214" s="181">
        <v>-972161.19</v>
      </c>
      <c r="R1214" s="181">
        <v>-1105328.49</v>
      </c>
      <c r="S1214" s="181">
        <v>-1239491.82</v>
      </c>
      <c r="T1214" s="181">
        <v>-1376377.59</v>
      </c>
      <c r="U1214" s="181"/>
      <c r="V1214" s="181">
        <f t="shared" si="1348"/>
        <v>-1049155.7475000001</v>
      </c>
      <c r="W1214" s="266"/>
      <c r="X1214" s="266"/>
      <c r="Y1214" s="409">
        <f t="shared" si="1401"/>
        <v>0</v>
      </c>
      <c r="Z1214" s="410">
        <f t="shared" si="1401"/>
        <v>0</v>
      </c>
      <c r="AA1214" s="410">
        <f t="shared" si="1401"/>
        <v>0</v>
      </c>
      <c r="AB1214" s="411">
        <f t="shared" si="1356"/>
        <v>-1376377.59</v>
      </c>
      <c r="AC1214" s="412">
        <f t="shared" si="1357"/>
        <v>0</v>
      </c>
      <c r="AD1214" s="410">
        <f t="shared" si="1396"/>
        <v>0</v>
      </c>
      <c r="AE1214" s="413">
        <f t="shared" si="1392"/>
        <v>0</v>
      </c>
      <c r="AF1214" s="411">
        <f t="shared" si="1393"/>
        <v>-1376377.59</v>
      </c>
      <c r="AG1214" s="414">
        <f t="shared" si="1344"/>
        <v>-1376377.59</v>
      </c>
      <c r="AH1214" s="412">
        <f t="shared" si="1358"/>
        <v>0</v>
      </c>
      <c r="AI1214" s="415">
        <f t="shared" si="1397"/>
        <v>0</v>
      </c>
      <c r="AJ1214" s="410">
        <f t="shared" si="1397"/>
        <v>0</v>
      </c>
      <c r="AK1214" s="410">
        <f t="shared" si="1397"/>
        <v>0</v>
      </c>
      <c r="AL1214" s="411">
        <f t="shared" si="1359"/>
        <v>-1049155.7475000001</v>
      </c>
      <c r="AM1214" s="412">
        <f t="shared" si="1360"/>
        <v>0</v>
      </c>
      <c r="AN1214" s="410">
        <f t="shared" si="1394"/>
        <v>0</v>
      </c>
      <c r="AO1214" s="410">
        <f t="shared" si="1395"/>
        <v>0</v>
      </c>
      <c r="AP1214" s="410">
        <f t="shared" si="1391"/>
        <v>-1049155.7475000001</v>
      </c>
      <c r="AQ1214" s="414">
        <f t="shared" ref="AQ1214:AQ1220" si="1402">SUM(AN1214:AP1214)</f>
        <v>-1049155.7475000001</v>
      </c>
      <c r="AR1214" s="412">
        <f t="shared" si="1361"/>
        <v>0</v>
      </c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 s="7"/>
      <c r="BH1214" s="7"/>
      <c r="BI1214" s="7"/>
      <c r="BJ1214" s="7"/>
      <c r="BK1214" s="7"/>
      <c r="BL1214" s="7"/>
      <c r="BN1214" s="74"/>
    </row>
    <row r="1215" spans="1:71" s="16" customFormat="1" ht="12" customHeight="1" x14ac:dyDescent="0.25">
      <c r="A1215" s="197">
        <v>28302131</v>
      </c>
      <c r="B1215" s="197" t="str">
        <f t="shared" si="1342"/>
        <v>28302131</v>
      </c>
      <c r="C1215" s="178" t="s">
        <v>1274</v>
      </c>
      <c r="D1215" s="179" t="s">
        <v>158</v>
      </c>
      <c r="E1215" s="180"/>
      <c r="F1215" s="235">
        <v>44013</v>
      </c>
      <c r="G1215" s="180"/>
      <c r="H1215" s="181"/>
      <c r="I1215" s="181">
        <v>-634521.61</v>
      </c>
      <c r="J1215" s="181">
        <v>-846028.81</v>
      </c>
      <c r="K1215" s="181">
        <v>-1057536.02</v>
      </c>
      <c r="L1215" s="181">
        <v>-1153055.3999999999</v>
      </c>
      <c r="M1215" s="181">
        <v>-1153055.3999999999</v>
      </c>
      <c r="N1215" s="181">
        <v>-1153055.3999999999</v>
      </c>
      <c r="O1215" s="181">
        <v>-1153055.3999999999</v>
      </c>
      <c r="P1215" s="181">
        <v>-1153055.3999999999</v>
      </c>
      <c r="Q1215" s="181">
        <v>-1153055.3999999999</v>
      </c>
      <c r="R1215" s="181">
        <v>-1153055.3999999999</v>
      </c>
      <c r="S1215" s="181">
        <v>-1153055.3999999999</v>
      </c>
      <c r="T1215" s="181">
        <v>-1153055.3999999999</v>
      </c>
      <c r="U1215" s="181"/>
      <c r="V1215" s="181">
        <f t="shared" si="1348"/>
        <v>-1028254.7783333334</v>
      </c>
      <c r="W1215" s="204"/>
      <c r="X1215" s="266"/>
      <c r="Y1215" s="409">
        <f t="shared" si="1401"/>
        <v>0</v>
      </c>
      <c r="Z1215" s="410">
        <f t="shared" si="1401"/>
        <v>0</v>
      </c>
      <c r="AA1215" s="410">
        <f t="shared" si="1401"/>
        <v>0</v>
      </c>
      <c r="AB1215" s="411">
        <f t="shared" si="1356"/>
        <v>-1153055.3999999999</v>
      </c>
      <c r="AC1215" s="412">
        <f t="shared" si="1357"/>
        <v>0</v>
      </c>
      <c r="AD1215" s="410">
        <f t="shared" si="1396"/>
        <v>0</v>
      </c>
      <c r="AE1215" s="413">
        <f t="shared" si="1392"/>
        <v>0</v>
      </c>
      <c r="AF1215" s="411">
        <f t="shared" si="1393"/>
        <v>-1153055.3999999999</v>
      </c>
      <c r="AG1215" s="414">
        <f t="shared" si="1344"/>
        <v>-1153055.3999999999</v>
      </c>
      <c r="AH1215" s="412">
        <f t="shared" si="1358"/>
        <v>0</v>
      </c>
      <c r="AI1215" s="415">
        <f t="shared" si="1397"/>
        <v>0</v>
      </c>
      <c r="AJ1215" s="410">
        <f t="shared" si="1397"/>
        <v>0</v>
      </c>
      <c r="AK1215" s="410">
        <f t="shared" si="1397"/>
        <v>0</v>
      </c>
      <c r="AL1215" s="411">
        <f t="shared" si="1359"/>
        <v>-1028254.7783333334</v>
      </c>
      <c r="AM1215" s="412">
        <f t="shared" si="1360"/>
        <v>0</v>
      </c>
      <c r="AN1215" s="410">
        <f t="shared" si="1394"/>
        <v>0</v>
      </c>
      <c r="AO1215" s="410">
        <f t="shared" si="1395"/>
        <v>0</v>
      </c>
      <c r="AP1215" s="410">
        <f t="shared" si="1391"/>
        <v>-1028254.7783333334</v>
      </c>
      <c r="AQ1215" s="414">
        <f t="shared" ref="AQ1215" si="1403">SUM(AN1215:AP1215)</f>
        <v>-1028254.7783333334</v>
      </c>
      <c r="AR1215" s="412">
        <f t="shared" si="1361"/>
        <v>0</v>
      </c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 s="7"/>
      <c r="BH1215" s="7"/>
      <c r="BI1215" s="7"/>
      <c r="BJ1215" s="7"/>
      <c r="BK1215" s="7"/>
      <c r="BL1215" s="7"/>
      <c r="BN1215" s="74"/>
    </row>
    <row r="1216" spans="1:71" s="16" customFormat="1" ht="12" customHeight="1" x14ac:dyDescent="0.25">
      <c r="A1216" s="197">
        <v>28302133</v>
      </c>
      <c r="B1216" s="197" t="str">
        <f t="shared" si="1342"/>
        <v>28302133</v>
      </c>
      <c r="C1216" s="178" t="s">
        <v>1243</v>
      </c>
      <c r="D1216" s="179" t="s">
        <v>158</v>
      </c>
      <c r="E1216" s="180"/>
      <c r="F1216" s="235">
        <v>43891</v>
      </c>
      <c r="G1216" s="180"/>
      <c r="H1216" s="181">
        <v>-34917.54</v>
      </c>
      <c r="I1216" s="181">
        <v>-19550.580000000002</v>
      </c>
      <c r="J1216" s="181">
        <v>-24265.29</v>
      </c>
      <c r="K1216" s="181">
        <v>-29858.639999999999</v>
      </c>
      <c r="L1216" s="181">
        <v>-2996.28</v>
      </c>
      <c r="M1216" s="181">
        <v>-4246.41</v>
      </c>
      <c r="N1216" s="181">
        <v>-5816.37</v>
      </c>
      <c r="O1216" s="181">
        <v>-7728.21</v>
      </c>
      <c r="P1216" s="181">
        <v>-10000.620000000001</v>
      </c>
      <c r="Q1216" s="181">
        <v>-12633.6</v>
      </c>
      <c r="R1216" s="181">
        <v>-15627.15</v>
      </c>
      <c r="S1216" s="181">
        <v>-18984.21</v>
      </c>
      <c r="T1216" s="181">
        <v>-22711.919999999998</v>
      </c>
      <c r="U1216" s="181"/>
      <c r="V1216" s="181">
        <f t="shared" si="1348"/>
        <v>-15043.507500000002</v>
      </c>
      <c r="W1216" s="266"/>
      <c r="X1216" s="266"/>
      <c r="Y1216" s="409">
        <f t="shared" si="1401"/>
        <v>0</v>
      </c>
      <c r="Z1216" s="410">
        <f t="shared" si="1401"/>
        <v>0</v>
      </c>
      <c r="AA1216" s="410">
        <f t="shared" si="1401"/>
        <v>0</v>
      </c>
      <c r="AB1216" s="411">
        <f t="shared" si="1356"/>
        <v>-22711.919999999998</v>
      </c>
      <c r="AC1216" s="412">
        <f t="shared" si="1357"/>
        <v>0</v>
      </c>
      <c r="AD1216" s="410">
        <f t="shared" si="1396"/>
        <v>0</v>
      </c>
      <c r="AE1216" s="413">
        <f t="shared" si="1392"/>
        <v>0</v>
      </c>
      <c r="AF1216" s="411">
        <f t="shared" si="1393"/>
        <v>-22711.919999999998</v>
      </c>
      <c r="AG1216" s="414">
        <f t="shared" si="1344"/>
        <v>-22711.919999999998</v>
      </c>
      <c r="AH1216" s="412">
        <f t="shared" si="1358"/>
        <v>0</v>
      </c>
      <c r="AI1216" s="415">
        <f t="shared" si="1397"/>
        <v>0</v>
      </c>
      <c r="AJ1216" s="410">
        <f t="shared" si="1397"/>
        <v>0</v>
      </c>
      <c r="AK1216" s="410">
        <f t="shared" si="1397"/>
        <v>0</v>
      </c>
      <c r="AL1216" s="411">
        <f t="shared" si="1359"/>
        <v>-15043.507500000002</v>
      </c>
      <c r="AM1216" s="412">
        <f t="shared" si="1360"/>
        <v>0</v>
      </c>
      <c r="AN1216" s="410">
        <f t="shared" si="1394"/>
        <v>0</v>
      </c>
      <c r="AO1216" s="410">
        <f t="shared" si="1395"/>
        <v>0</v>
      </c>
      <c r="AP1216" s="410">
        <f t="shared" si="1391"/>
        <v>-15043.507500000002</v>
      </c>
      <c r="AQ1216" s="414">
        <f t="shared" si="1402"/>
        <v>-15043.507500000002</v>
      </c>
      <c r="AR1216" s="412">
        <f t="shared" si="1361"/>
        <v>0</v>
      </c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 s="7"/>
      <c r="BH1216" s="7"/>
      <c r="BI1216" s="7"/>
      <c r="BJ1216" s="7"/>
      <c r="BK1216" s="7"/>
      <c r="BL1216" s="7"/>
      <c r="BN1216" s="74"/>
    </row>
    <row r="1217" spans="1:66" s="16" customFormat="1" ht="12" customHeight="1" x14ac:dyDescent="0.25">
      <c r="A1217" s="197">
        <v>28302141</v>
      </c>
      <c r="B1217" s="197" t="str">
        <f t="shared" si="1342"/>
        <v>28302141</v>
      </c>
      <c r="C1217" s="178" t="s">
        <v>1275</v>
      </c>
      <c r="D1217" s="179" t="s">
        <v>158</v>
      </c>
      <c r="E1217" s="180"/>
      <c r="F1217" s="235">
        <v>44013</v>
      </c>
      <c r="G1217" s="180"/>
      <c r="H1217" s="181"/>
      <c r="I1217" s="181">
        <v>634521.61</v>
      </c>
      <c r="J1217" s="181">
        <v>846028.81</v>
      </c>
      <c r="K1217" s="181">
        <v>1057536.02</v>
      </c>
      <c r="L1217" s="181">
        <v>1153055.3999999999</v>
      </c>
      <c r="M1217" s="181">
        <v>1153055.3999999999</v>
      </c>
      <c r="N1217" s="181">
        <v>1153055.3999999999</v>
      </c>
      <c r="O1217" s="181">
        <v>1153055.3999999999</v>
      </c>
      <c r="P1217" s="181">
        <v>1153055.3999999999</v>
      </c>
      <c r="Q1217" s="181">
        <v>1153055.3999999999</v>
      </c>
      <c r="R1217" s="181">
        <v>1153055.3999999999</v>
      </c>
      <c r="S1217" s="181">
        <v>1153055.3999999999</v>
      </c>
      <c r="T1217" s="181">
        <v>1153055.3999999999</v>
      </c>
      <c r="U1217" s="181"/>
      <c r="V1217" s="181">
        <f t="shared" si="1348"/>
        <v>1028254.7783333334</v>
      </c>
      <c r="W1217" s="204"/>
      <c r="X1217" s="266"/>
      <c r="Y1217" s="409">
        <f t="shared" si="1401"/>
        <v>0</v>
      </c>
      <c r="Z1217" s="410">
        <f t="shared" si="1401"/>
        <v>0</v>
      </c>
      <c r="AA1217" s="410">
        <f t="shared" si="1401"/>
        <v>0</v>
      </c>
      <c r="AB1217" s="411">
        <f t="shared" si="1356"/>
        <v>1153055.3999999999</v>
      </c>
      <c r="AC1217" s="421">
        <f t="shared" si="1357"/>
        <v>0</v>
      </c>
      <c r="AD1217" s="410">
        <f t="shared" si="1396"/>
        <v>0</v>
      </c>
      <c r="AE1217" s="410">
        <f t="shared" si="1392"/>
        <v>0</v>
      </c>
      <c r="AF1217" s="411">
        <f t="shared" si="1393"/>
        <v>1153055.3999999999</v>
      </c>
      <c r="AG1217" s="414">
        <f t="shared" si="1344"/>
        <v>1153055.3999999999</v>
      </c>
      <c r="AH1217" s="412">
        <f t="shared" si="1358"/>
        <v>0</v>
      </c>
      <c r="AI1217" s="415">
        <f t="shared" si="1397"/>
        <v>0</v>
      </c>
      <c r="AJ1217" s="410">
        <f t="shared" si="1397"/>
        <v>0</v>
      </c>
      <c r="AK1217" s="410">
        <f t="shared" si="1397"/>
        <v>0</v>
      </c>
      <c r="AL1217" s="411">
        <f t="shared" si="1359"/>
        <v>1028254.7783333334</v>
      </c>
      <c r="AM1217" s="412">
        <f t="shared" si="1360"/>
        <v>0</v>
      </c>
      <c r="AN1217" s="410">
        <f t="shared" si="1394"/>
        <v>0</v>
      </c>
      <c r="AO1217" s="410">
        <f t="shared" si="1395"/>
        <v>0</v>
      </c>
      <c r="AP1217" s="410">
        <f t="shared" si="1391"/>
        <v>1028254.7783333334</v>
      </c>
      <c r="AQ1217" s="414">
        <f t="shared" ref="AQ1217" si="1404">SUM(AN1217:AP1217)</f>
        <v>1028254.7783333334</v>
      </c>
      <c r="AR1217" s="412">
        <f t="shared" si="1361"/>
        <v>0</v>
      </c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 s="7"/>
      <c r="BH1217" s="7"/>
      <c r="BI1217" s="7"/>
      <c r="BJ1217" s="7"/>
      <c r="BK1217" s="7"/>
      <c r="BL1217" s="7"/>
      <c r="BN1217" s="74"/>
    </row>
    <row r="1218" spans="1:66" s="16" customFormat="1" ht="12" customHeight="1" x14ac:dyDescent="0.25">
      <c r="A1218" s="197">
        <v>28302143</v>
      </c>
      <c r="B1218" s="197" t="str">
        <f t="shared" si="1342"/>
        <v>28302143</v>
      </c>
      <c r="C1218" s="178" t="s">
        <v>1244</v>
      </c>
      <c r="D1218" s="179" t="s">
        <v>158</v>
      </c>
      <c r="E1218" s="180"/>
      <c r="F1218" s="235">
        <v>43891</v>
      </c>
      <c r="G1218" s="180"/>
      <c r="H1218" s="181">
        <v>-379895.88</v>
      </c>
      <c r="I1218" s="181">
        <v>-182573.58</v>
      </c>
      <c r="J1218" s="181">
        <v>-206713.08</v>
      </c>
      <c r="K1218" s="181">
        <v>-232337.7</v>
      </c>
      <c r="L1218" s="181">
        <v>0</v>
      </c>
      <c r="M1218" s="181">
        <v>0</v>
      </c>
      <c r="N1218" s="181">
        <v>0</v>
      </c>
      <c r="O1218" s="181">
        <v>0</v>
      </c>
      <c r="P1218" s="181">
        <v>0</v>
      </c>
      <c r="Q1218" s="181">
        <v>0</v>
      </c>
      <c r="R1218" s="181">
        <v>0</v>
      </c>
      <c r="S1218" s="181">
        <v>0</v>
      </c>
      <c r="T1218" s="181">
        <v>0</v>
      </c>
      <c r="U1218" s="181"/>
      <c r="V1218" s="181">
        <f t="shared" si="1348"/>
        <v>-67631.025000000009</v>
      </c>
      <c r="W1218" s="266"/>
      <c r="X1218" s="266"/>
      <c r="Y1218" s="409">
        <f t="shared" si="1401"/>
        <v>0</v>
      </c>
      <c r="Z1218" s="410">
        <f t="shared" si="1401"/>
        <v>0</v>
      </c>
      <c r="AA1218" s="410">
        <f t="shared" si="1401"/>
        <v>0</v>
      </c>
      <c r="AB1218" s="411">
        <f t="shared" si="1356"/>
        <v>0</v>
      </c>
      <c r="AC1218" s="421">
        <f t="shared" si="1357"/>
        <v>0</v>
      </c>
      <c r="AD1218" s="410">
        <f t="shared" si="1396"/>
        <v>0</v>
      </c>
      <c r="AE1218" s="410">
        <f t="shared" si="1392"/>
        <v>0</v>
      </c>
      <c r="AF1218" s="411">
        <f t="shared" si="1393"/>
        <v>0</v>
      </c>
      <c r="AG1218" s="414">
        <f t="shared" si="1344"/>
        <v>0</v>
      </c>
      <c r="AH1218" s="412">
        <f t="shared" si="1358"/>
        <v>0</v>
      </c>
      <c r="AI1218" s="415">
        <f t="shared" si="1397"/>
        <v>0</v>
      </c>
      <c r="AJ1218" s="410">
        <f t="shared" si="1397"/>
        <v>0</v>
      </c>
      <c r="AK1218" s="410">
        <f t="shared" si="1397"/>
        <v>0</v>
      </c>
      <c r="AL1218" s="411">
        <f t="shared" si="1359"/>
        <v>-67631.025000000009</v>
      </c>
      <c r="AM1218" s="412">
        <f t="shared" si="1360"/>
        <v>0</v>
      </c>
      <c r="AN1218" s="410">
        <f t="shared" si="1394"/>
        <v>0</v>
      </c>
      <c r="AO1218" s="410">
        <f t="shared" si="1395"/>
        <v>0</v>
      </c>
      <c r="AP1218" s="410">
        <f t="shared" si="1391"/>
        <v>-67631.025000000009</v>
      </c>
      <c r="AQ1218" s="414">
        <f t="shared" si="1402"/>
        <v>-67631.025000000009</v>
      </c>
      <c r="AR1218" s="412">
        <f t="shared" si="1361"/>
        <v>0</v>
      </c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 s="7"/>
      <c r="BH1218" s="7"/>
      <c r="BI1218" s="7"/>
      <c r="BJ1218" s="7"/>
      <c r="BK1218" s="7"/>
      <c r="BL1218" s="7"/>
      <c r="BN1218" s="74"/>
    </row>
    <row r="1219" spans="1:66" s="16" customFormat="1" ht="12" customHeight="1" x14ac:dyDescent="0.25">
      <c r="A1219" s="197">
        <v>28302151</v>
      </c>
      <c r="B1219" s="197" t="str">
        <f t="shared" si="1342"/>
        <v>28302151</v>
      </c>
      <c r="C1219" s="178" t="s">
        <v>1216</v>
      </c>
      <c r="D1219" s="179" t="s">
        <v>865</v>
      </c>
      <c r="E1219" s="180"/>
      <c r="F1219" s="235">
        <v>44228</v>
      </c>
      <c r="G1219" s="180"/>
      <c r="H1219" s="181"/>
      <c r="I1219" s="181"/>
      <c r="J1219" s="181"/>
      <c r="K1219" s="181"/>
      <c r="L1219" s="181"/>
      <c r="M1219" s="181"/>
      <c r="N1219" s="181"/>
      <c r="O1219" s="181"/>
      <c r="P1219" s="181">
        <v>-23304165.899999999</v>
      </c>
      <c r="Q1219" s="181">
        <v>-23304165.899999999</v>
      </c>
      <c r="R1219" s="181">
        <v>-23304165.899999999</v>
      </c>
      <c r="S1219" s="181">
        <v>-23304165.899999999</v>
      </c>
      <c r="T1219" s="181">
        <v>-23304165.899999999</v>
      </c>
      <c r="U1219" s="181"/>
      <c r="V1219" s="181">
        <f t="shared" ref="V1219" si="1405">(H1219+T1219+SUM(I1219:S1219)*2)/24</f>
        <v>-8739062.2125000004</v>
      </c>
      <c r="W1219" s="204" t="s">
        <v>1219</v>
      </c>
      <c r="X1219" s="266"/>
      <c r="Y1219" s="409">
        <f t="shared" si="1401"/>
        <v>0</v>
      </c>
      <c r="Z1219" s="410">
        <f t="shared" si="1401"/>
        <v>0</v>
      </c>
      <c r="AA1219" s="410">
        <f t="shared" si="1401"/>
        <v>0</v>
      </c>
      <c r="AB1219" s="411">
        <f t="shared" ref="AB1219" si="1406">T1219-SUM(Y1219:AA1219)</f>
        <v>-23304165.899999999</v>
      </c>
      <c r="AC1219" s="421">
        <f t="shared" ref="AC1219" si="1407">T1219-SUM(Y1219:AA1219)-AB1219</f>
        <v>0</v>
      </c>
      <c r="AD1219" s="410">
        <f t="shared" si="1396"/>
        <v>-23304165.899999999</v>
      </c>
      <c r="AE1219" s="410">
        <f t="shared" si="1392"/>
        <v>0</v>
      </c>
      <c r="AF1219" s="411">
        <f t="shared" si="1393"/>
        <v>0</v>
      </c>
      <c r="AG1219" s="414">
        <f t="shared" ref="AG1219" si="1408">SUM(AD1219:AF1219)</f>
        <v>-23304165.899999999</v>
      </c>
      <c r="AH1219" s="412">
        <f t="shared" ref="AH1219" si="1409">AG1219-AB1219</f>
        <v>0</v>
      </c>
      <c r="AI1219" s="415">
        <f t="shared" si="1397"/>
        <v>0</v>
      </c>
      <c r="AJ1219" s="410">
        <f t="shared" si="1397"/>
        <v>0</v>
      </c>
      <c r="AK1219" s="410">
        <f t="shared" si="1397"/>
        <v>0</v>
      </c>
      <c r="AL1219" s="411">
        <f t="shared" ref="AL1219" si="1410">V1219-SUM(AI1219:AK1219)</f>
        <v>-8739062.2125000004</v>
      </c>
      <c r="AM1219" s="412">
        <f t="shared" ref="AM1219" si="1411">V1219-SUM(AI1219:AK1219)-AL1219</f>
        <v>0</v>
      </c>
      <c r="AN1219" s="410">
        <f t="shared" si="1394"/>
        <v>-8739062.2125000004</v>
      </c>
      <c r="AO1219" s="410">
        <f t="shared" si="1395"/>
        <v>0</v>
      </c>
      <c r="AP1219" s="410">
        <f t="shared" si="1391"/>
        <v>0</v>
      </c>
      <c r="AQ1219" s="414">
        <f t="shared" ref="AQ1219" si="1412">SUM(AN1219:AP1219)</f>
        <v>-8739062.2125000004</v>
      </c>
      <c r="AR1219" s="412">
        <f t="shared" ref="AR1219" si="1413">AQ1219-AL1219</f>
        <v>0</v>
      </c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 s="7"/>
      <c r="BH1219" s="7"/>
      <c r="BI1219" s="7"/>
      <c r="BJ1219" s="7"/>
      <c r="BK1219" s="7"/>
      <c r="BL1219" s="7"/>
      <c r="BN1219" s="74"/>
    </row>
    <row r="1220" spans="1:66" s="16" customFormat="1" ht="12" customHeight="1" x14ac:dyDescent="0.25">
      <c r="A1220" s="197">
        <v>28302153</v>
      </c>
      <c r="B1220" s="197" t="str">
        <f t="shared" si="1342"/>
        <v>28302153</v>
      </c>
      <c r="C1220" s="178" t="s">
        <v>1188</v>
      </c>
      <c r="D1220" s="179" t="s">
        <v>1279</v>
      </c>
      <c r="E1220" s="180"/>
      <c r="F1220" s="235">
        <v>43891</v>
      </c>
      <c r="G1220" s="180"/>
      <c r="H1220" s="181">
        <v>-7389645.6900000004</v>
      </c>
      <c r="I1220" s="181">
        <v>-7909180.6500000004</v>
      </c>
      <c r="J1220" s="181">
        <v>-8445299.3100000005</v>
      </c>
      <c r="K1220" s="181">
        <v>-8964907.7699999996</v>
      </c>
      <c r="L1220" s="181">
        <v>0</v>
      </c>
      <c r="M1220" s="181">
        <v>0</v>
      </c>
      <c r="N1220" s="181">
        <v>0</v>
      </c>
      <c r="O1220" s="181">
        <v>0</v>
      </c>
      <c r="P1220" s="181">
        <v>0</v>
      </c>
      <c r="Q1220" s="181">
        <v>0</v>
      </c>
      <c r="R1220" s="181">
        <v>0</v>
      </c>
      <c r="S1220" s="181">
        <v>0</v>
      </c>
      <c r="T1220" s="181">
        <v>0</v>
      </c>
      <c r="U1220" s="181"/>
      <c r="V1220" s="181">
        <f t="shared" si="1348"/>
        <v>-2417850.8812500001</v>
      </c>
      <c r="W1220" s="266" t="s">
        <v>1317</v>
      </c>
      <c r="X1220" s="266" t="s">
        <v>1319</v>
      </c>
      <c r="Y1220" s="422">
        <f t="shared" si="1401"/>
        <v>0</v>
      </c>
      <c r="Z1220" s="410">
        <f t="shared" si="1401"/>
        <v>0</v>
      </c>
      <c r="AA1220" s="410">
        <f t="shared" si="1401"/>
        <v>0</v>
      </c>
      <c r="AB1220" s="411">
        <f t="shared" si="1356"/>
        <v>0</v>
      </c>
      <c r="AC1220" s="421">
        <f t="shared" si="1357"/>
        <v>0</v>
      </c>
      <c r="AD1220" s="410">
        <f t="shared" si="1396"/>
        <v>0</v>
      </c>
      <c r="AE1220" s="410">
        <f t="shared" si="1392"/>
        <v>0</v>
      </c>
      <c r="AF1220" s="411">
        <f t="shared" si="1393"/>
        <v>0</v>
      </c>
      <c r="AG1220" s="423">
        <f t="shared" si="1344"/>
        <v>0</v>
      </c>
      <c r="AH1220" s="424">
        <f t="shared" si="1358"/>
        <v>0</v>
      </c>
      <c r="AI1220" s="422">
        <f t="shared" si="1397"/>
        <v>0</v>
      </c>
      <c r="AJ1220" s="410">
        <f t="shared" si="1397"/>
        <v>0</v>
      </c>
      <c r="AK1220" s="410">
        <f t="shared" si="1397"/>
        <v>0</v>
      </c>
      <c r="AL1220" s="411">
        <f t="shared" si="1359"/>
        <v>-2417850.8812500001</v>
      </c>
      <c r="AM1220" s="412">
        <f t="shared" si="1360"/>
        <v>0</v>
      </c>
      <c r="AN1220" s="410">
        <f t="shared" si="1394"/>
        <v>-1594330.8710962501</v>
      </c>
      <c r="AO1220" s="410">
        <f t="shared" si="1395"/>
        <v>-823520.01015375007</v>
      </c>
      <c r="AP1220" s="410">
        <f t="shared" si="1391"/>
        <v>0</v>
      </c>
      <c r="AQ1220" s="414">
        <f t="shared" si="1402"/>
        <v>-2417850.8812500001</v>
      </c>
      <c r="AR1220" s="412">
        <f t="shared" si="1361"/>
        <v>0</v>
      </c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 s="7"/>
      <c r="BH1220" s="7"/>
      <c r="BI1220" s="7"/>
      <c r="BJ1220" s="7"/>
      <c r="BK1220" s="7"/>
      <c r="BL1220" s="7"/>
      <c r="BN1220" s="74"/>
    </row>
    <row r="1221" spans="1:66" s="16" customFormat="1" ht="12" customHeight="1" x14ac:dyDescent="0.25">
      <c r="A1221" s="197">
        <v>28302161</v>
      </c>
      <c r="B1221" s="197" t="str">
        <f t="shared" si="1342"/>
        <v>28302161</v>
      </c>
      <c r="C1221" s="178" t="s">
        <v>1367</v>
      </c>
      <c r="D1221" s="179" t="s">
        <v>158</v>
      </c>
      <c r="E1221" s="180"/>
      <c r="F1221" s="235">
        <v>44105</v>
      </c>
      <c r="G1221" s="180"/>
      <c r="H1221" s="181"/>
      <c r="I1221" s="181"/>
      <c r="J1221" s="181"/>
      <c r="K1221" s="181"/>
      <c r="L1221" s="181">
        <v>1291.5</v>
      </c>
      <c r="M1221" s="181">
        <v>-190520.4</v>
      </c>
      <c r="N1221" s="181">
        <v>-188165.25</v>
      </c>
      <c r="O1221" s="181">
        <v>-185810.1</v>
      </c>
      <c r="P1221" s="181">
        <v>-183454.95</v>
      </c>
      <c r="Q1221" s="181">
        <v>-181099.8</v>
      </c>
      <c r="R1221" s="181">
        <v>-178744.65</v>
      </c>
      <c r="S1221" s="181">
        <v>-176389.5</v>
      </c>
      <c r="T1221" s="181">
        <v>-174034.35</v>
      </c>
      <c r="U1221" s="181"/>
      <c r="V1221" s="181">
        <f t="shared" ref="V1221" si="1414">(H1221+T1221+SUM(I1221:S1221)*2)/24</f>
        <v>-114159.19374999999</v>
      </c>
      <c r="W1221" s="266"/>
      <c r="X1221" s="266"/>
      <c r="Y1221" s="422">
        <f t="shared" si="1401"/>
        <v>0</v>
      </c>
      <c r="Z1221" s="410">
        <f t="shared" si="1401"/>
        <v>0</v>
      </c>
      <c r="AA1221" s="410">
        <f t="shared" si="1401"/>
        <v>0</v>
      </c>
      <c r="AB1221" s="411">
        <f t="shared" ref="AB1221" si="1415">T1221-SUM(Y1221:AA1221)</f>
        <v>-174034.35</v>
      </c>
      <c r="AC1221" s="421">
        <f t="shared" ref="AC1221" si="1416">T1221-SUM(Y1221:AA1221)-AB1221</f>
        <v>0</v>
      </c>
      <c r="AD1221" s="410">
        <f t="shared" si="1396"/>
        <v>0</v>
      </c>
      <c r="AE1221" s="410">
        <f t="shared" si="1392"/>
        <v>0</v>
      </c>
      <c r="AF1221" s="411">
        <f t="shared" si="1393"/>
        <v>-174034.35</v>
      </c>
      <c r="AG1221" s="423">
        <f t="shared" ref="AG1221" si="1417">SUM(AD1221:AF1221)</f>
        <v>-174034.35</v>
      </c>
      <c r="AH1221" s="424">
        <f t="shared" ref="AH1221" si="1418">AG1221-AB1221</f>
        <v>0</v>
      </c>
      <c r="AI1221" s="422">
        <f t="shared" si="1397"/>
        <v>0</v>
      </c>
      <c r="AJ1221" s="410">
        <f t="shared" si="1397"/>
        <v>0</v>
      </c>
      <c r="AK1221" s="410">
        <f t="shared" si="1397"/>
        <v>0</v>
      </c>
      <c r="AL1221" s="411">
        <f t="shared" ref="AL1221" si="1419">V1221-SUM(AI1221:AK1221)</f>
        <v>-114159.19374999999</v>
      </c>
      <c r="AM1221" s="412">
        <f t="shared" ref="AM1221" si="1420">V1221-SUM(AI1221:AK1221)-AL1221</f>
        <v>0</v>
      </c>
      <c r="AN1221" s="410">
        <f t="shared" si="1394"/>
        <v>0</v>
      </c>
      <c r="AO1221" s="410">
        <f t="shared" si="1395"/>
        <v>0</v>
      </c>
      <c r="AP1221" s="410">
        <f t="shared" si="1391"/>
        <v>-114159.19374999999</v>
      </c>
      <c r="AQ1221" s="414">
        <f t="shared" ref="AQ1221" si="1421">SUM(AN1221:AP1221)</f>
        <v>-114159.19374999999</v>
      </c>
      <c r="AR1221" s="412">
        <f t="shared" ref="AR1221" si="1422">AQ1221-AL1221</f>
        <v>0</v>
      </c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 s="7"/>
      <c r="BH1221" s="7"/>
      <c r="BI1221" s="7"/>
      <c r="BJ1221" s="7"/>
      <c r="BK1221" s="7"/>
      <c r="BL1221" s="7"/>
      <c r="BN1221" s="74"/>
    </row>
    <row r="1222" spans="1:66" s="16" customFormat="1" ht="12" customHeight="1" x14ac:dyDescent="0.25">
      <c r="A1222" s="197">
        <v>28302162</v>
      </c>
      <c r="B1222" s="197" t="str">
        <f t="shared" ref="B1222:B1232" si="1423">TEXT(A1222,"##")</f>
        <v>28302162</v>
      </c>
      <c r="C1222" s="178" t="s">
        <v>1368</v>
      </c>
      <c r="D1222" s="179" t="s">
        <v>1277</v>
      </c>
      <c r="E1222" s="180"/>
      <c r="F1222" s="235">
        <v>44105</v>
      </c>
      <c r="G1222" s="180"/>
      <c r="H1222" s="181"/>
      <c r="I1222" s="181"/>
      <c r="J1222" s="181"/>
      <c r="K1222" s="181"/>
      <c r="L1222" s="181">
        <v>-12519.99</v>
      </c>
      <c r="M1222" s="181">
        <v>-25039.98</v>
      </c>
      <c r="N1222" s="181">
        <v>-37559.97</v>
      </c>
      <c r="O1222" s="181">
        <v>-50079.96</v>
      </c>
      <c r="P1222" s="181">
        <v>-62599.95</v>
      </c>
      <c r="Q1222" s="181">
        <v>-75119.94</v>
      </c>
      <c r="R1222" s="181">
        <v>-87639.93</v>
      </c>
      <c r="S1222" s="181">
        <v>-100159.92</v>
      </c>
      <c r="T1222" s="181">
        <v>-112679.91</v>
      </c>
      <c r="U1222" s="181"/>
      <c r="V1222" s="181">
        <f t="shared" ref="V1222" si="1424">(H1222+T1222+SUM(I1222:S1222)*2)/24</f>
        <v>-42254.966249999998</v>
      </c>
      <c r="W1222" s="266"/>
      <c r="X1222" s="266"/>
      <c r="Y1222" s="422">
        <f t="shared" si="1401"/>
        <v>0</v>
      </c>
      <c r="Z1222" s="410">
        <f t="shared" si="1401"/>
        <v>-112679.91</v>
      </c>
      <c r="AA1222" s="410">
        <f t="shared" si="1401"/>
        <v>0</v>
      </c>
      <c r="AB1222" s="411">
        <f t="shared" ref="AB1222" si="1425">T1222-SUM(Y1222:AA1222)</f>
        <v>0</v>
      </c>
      <c r="AC1222" s="421">
        <f t="shared" ref="AC1222" si="1426">T1222-SUM(Y1222:AA1222)-AB1222</f>
        <v>0</v>
      </c>
      <c r="AD1222" s="410">
        <f t="shared" si="1396"/>
        <v>0</v>
      </c>
      <c r="AE1222" s="410">
        <f t="shared" si="1392"/>
        <v>0</v>
      </c>
      <c r="AF1222" s="411">
        <f t="shared" si="1393"/>
        <v>0</v>
      </c>
      <c r="AG1222" s="423">
        <f t="shared" ref="AG1222" si="1427">SUM(AD1222:AF1222)</f>
        <v>0</v>
      </c>
      <c r="AH1222" s="424">
        <f t="shared" ref="AH1222" si="1428">AG1222-AB1222</f>
        <v>0</v>
      </c>
      <c r="AI1222" s="422">
        <f t="shared" si="1397"/>
        <v>0</v>
      </c>
      <c r="AJ1222" s="410">
        <f t="shared" si="1397"/>
        <v>-42254.966249999998</v>
      </c>
      <c r="AK1222" s="410">
        <f t="shared" si="1397"/>
        <v>0</v>
      </c>
      <c r="AL1222" s="411">
        <f t="shared" ref="AL1222" si="1429">V1222-SUM(AI1222:AK1222)</f>
        <v>0</v>
      </c>
      <c r="AM1222" s="412">
        <f t="shared" ref="AM1222" si="1430">V1222-SUM(AI1222:AK1222)-AL1222</f>
        <v>0</v>
      </c>
      <c r="AN1222" s="410">
        <f t="shared" si="1394"/>
        <v>0</v>
      </c>
      <c r="AO1222" s="410">
        <f t="shared" si="1395"/>
        <v>0</v>
      </c>
      <c r="AP1222" s="410">
        <f t="shared" si="1391"/>
        <v>0</v>
      </c>
      <c r="AQ1222" s="414">
        <f t="shared" ref="AQ1222" si="1431">SUM(AN1222:AP1222)</f>
        <v>0</v>
      </c>
      <c r="AR1222" s="412">
        <f t="shared" ref="AR1222" si="1432">AQ1222-AL1222</f>
        <v>0</v>
      </c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 s="7"/>
      <c r="BH1222" s="7"/>
      <c r="BI1222" s="7"/>
      <c r="BJ1222" s="7"/>
      <c r="BK1222" s="7"/>
      <c r="BL1222" s="7"/>
      <c r="BN1222" s="74"/>
    </row>
    <row r="1223" spans="1:66" s="16" customFormat="1" ht="12" customHeight="1" x14ac:dyDescent="0.25">
      <c r="A1223" s="197">
        <v>28302171</v>
      </c>
      <c r="B1223" s="197" t="str">
        <f t="shared" si="1423"/>
        <v>28302171</v>
      </c>
      <c r="C1223" s="178" t="s">
        <v>1369</v>
      </c>
      <c r="D1223" s="179" t="s">
        <v>865</v>
      </c>
      <c r="E1223" s="180"/>
      <c r="F1223" s="235">
        <v>44105</v>
      </c>
      <c r="G1223" s="180"/>
      <c r="H1223" s="181"/>
      <c r="I1223" s="181"/>
      <c r="J1223" s="181"/>
      <c r="K1223" s="181"/>
      <c r="L1223" s="181">
        <v>-7379552.46</v>
      </c>
      <c r="M1223" s="181">
        <v>-7052260.5300000003</v>
      </c>
      <c r="N1223" s="181">
        <v>-6919135.6500000004</v>
      </c>
      <c r="O1223" s="181">
        <v>-6786010.7699999996</v>
      </c>
      <c r="P1223" s="181">
        <v>-6652885.8899999997</v>
      </c>
      <c r="Q1223" s="181">
        <v>-6519761.0099999998</v>
      </c>
      <c r="R1223" s="181">
        <v>-6386636.1299999999</v>
      </c>
      <c r="S1223" s="181">
        <v>-6253511.25</v>
      </c>
      <c r="T1223" s="181">
        <v>-6120386.3700000001</v>
      </c>
      <c r="U1223" s="181"/>
      <c r="V1223" s="181">
        <f t="shared" ref="V1223" si="1433">(H1223+T1223+SUM(I1223:S1223)*2)/24</f>
        <v>-4750828.90625</v>
      </c>
      <c r="W1223" s="266" t="s">
        <v>2</v>
      </c>
      <c r="X1223" s="266"/>
      <c r="Y1223" s="422">
        <f t="shared" si="1401"/>
        <v>0</v>
      </c>
      <c r="Z1223" s="410">
        <f t="shared" si="1401"/>
        <v>0</v>
      </c>
      <c r="AA1223" s="410">
        <f t="shared" si="1401"/>
        <v>0</v>
      </c>
      <c r="AB1223" s="411">
        <f t="shared" ref="AB1223" si="1434">T1223-SUM(Y1223:AA1223)</f>
        <v>-6120386.3700000001</v>
      </c>
      <c r="AC1223" s="421">
        <f t="shared" ref="AC1223" si="1435">T1223-SUM(Y1223:AA1223)-AB1223</f>
        <v>0</v>
      </c>
      <c r="AD1223" s="410">
        <f t="shared" si="1396"/>
        <v>-6120386.3700000001</v>
      </c>
      <c r="AE1223" s="410">
        <f t="shared" si="1392"/>
        <v>0</v>
      </c>
      <c r="AF1223" s="411">
        <f t="shared" si="1393"/>
        <v>0</v>
      </c>
      <c r="AG1223" s="423">
        <f t="shared" ref="AG1223" si="1436">SUM(AD1223:AF1223)</f>
        <v>-6120386.3700000001</v>
      </c>
      <c r="AH1223" s="424">
        <f t="shared" ref="AH1223" si="1437">AG1223-AB1223</f>
        <v>0</v>
      </c>
      <c r="AI1223" s="422">
        <f t="shared" si="1397"/>
        <v>0</v>
      </c>
      <c r="AJ1223" s="410">
        <f t="shared" si="1397"/>
        <v>0</v>
      </c>
      <c r="AK1223" s="410">
        <f t="shared" si="1397"/>
        <v>0</v>
      </c>
      <c r="AL1223" s="411">
        <f t="shared" ref="AL1223" si="1438">V1223-SUM(AI1223:AK1223)</f>
        <v>-4750828.90625</v>
      </c>
      <c r="AM1223" s="412">
        <f t="shared" ref="AM1223" si="1439">V1223-SUM(AI1223:AK1223)-AL1223</f>
        <v>0</v>
      </c>
      <c r="AN1223" s="410">
        <f t="shared" si="1394"/>
        <v>-4750828.90625</v>
      </c>
      <c r="AO1223" s="410">
        <f t="shared" si="1395"/>
        <v>0</v>
      </c>
      <c r="AP1223" s="410">
        <f t="shared" si="1391"/>
        <v>0</v>
      </c>
      <c r="AQ1223" s="414">
        <f t="shared" ref="AQ1223" si="1440">SUM(AN1223:AP1223)</f>
        <v>-4750828.90625</v>
      </c>
      <c r="AR1223" s="412">
        <f t="shared" ref="AR1223" si="1441">AQ1223-AL1223</f>
        <v>0</v>
      </c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 s="7"/>
      <c r="BH1223" s="7"/>
      <c r="BI1223" s="7"/>
      <c r="BJ1223" s="7"/>
      <c r="BK1223" s="7"/>
      <c r="BL1223" s="7"/>
      <c r="BN1223" s="74"/>
    </row>
    <row r="1224" spans="1:66" s="16" customFormat="1" ht="12" customHeight="1" x14ac:dyDescent="0.25">
      <c r="A1224" s="197">
        <v>28302172</v>
      </c>
      <c r="B1224" s="197" t="str">
        <f t="shared" si="1423"/>
        <v>28302172</v>
      </c>
      <c r="C1224" s="178" t="s">
        <v>1370</v>
      </c>
      <c r="D1224" s="179" t="s">
        <v>158</v>
      </c>
      <c r="E1224" s="180"/>
      <c r="F1224" s="235">
        <v>44105</v>
      </c>
      <c r="G1224" s="180"/>
      <c r="H1224" s="181"/>
      <c r="I1224" s="181"/>
      <c r="J1224" s="181"/>
      <c r="K1224" s="181"/>
      <c r="L1224" s="181">
        <v>-16199.19</v>
      </c>
      <c r="M1224" s="181">
        <v>-75250.559999999998</v>
      </c>
      <c r="N1224" s="181">
        <v>-112734.72</v>
      </c>
      <c r="O1224" s="181">
        <v>-150126.48000000001</v>
      </c>
      <c r="P1224" s="181">
        <v>-187425.84</v>
      </c>
      <c r="Q1224" s="181">
        <v>-224632.59</v>
      </c>
      <c r="R1224" s="181">
        <v>-261746.94</v>
      </c>
      <c r="S1224" s="181">
        <v>-298768.89</v>
      </c>
      <c r="T1224" s="181">
        <v>-335698.44</v>
      </c>
      <c r="U1224" s="181"/>
      <c r="V1224" s="181">
        <f t="shared" ref="V1224" si="1442">(H1224+T1224+SUM(I1224:S1224)*2)/24</f>
        <v>-124561.2025</v>
      </c>
      <c r="W1224" s="266"/>
      <c r="X1224" s="266"/>
      <c r="Y1224" s="422">
        <f t="shared" si="1401"/>
        <v>0</v>
      </c>
      <c r="Z1224" s="410">
        <f t="shared" si="1401"/>
        <v>0</v>
      </c>
      <c r="AA1224" s="410">
        <f t="shared" si="1401"/>
        <v>0</v>
      </c>
      <c r="AB1224" s="411">
        <f t="shared" ref="AB1224" si="1443">T1224-SUM(Y1224:AA1224)</f>
        <v>-335698.44</v>
      </c>
      <c r="AC1224" s="421">
        <f t="shared" ref="AC1224" si="1444">T1224-SUM(Y1224:AA1224)-AB1224</f>
        <v>0</v>
      </c>
      <c r="AD1224" s="410">
        <f t="shared" si="1396"/>
        <v>0</v>
      </c>
      <c r="AE1224" s="410">
        <f t="shared" si="1392"/>
        <v>0</v>
      </c>
      <c r="AF1224" s="411">
        <f t="shared" si="1393"/>
        <v>-335698.44</v>
      </c>
      <c r="AG1224" s="423">
        <f t="shared" ref="AG1224" si="1445">SUM(AD1224:AF1224)</f>
        <v>-335698.44</v>
      </c>
      <c r="AH1224" s="424">
        <f t="shared" ref="AH1224" si="1446">AG1224-AB1224</f>
        <v>0</v>
      </c>
      <c r="AI1224" s="422">
        <f t="shared" si="1397"/>
        <v>0</v>
      </c>
      <c r="AJ1224" s="410">
        <f t="shared" si="1397"/>
        <v>0</v>
      </c>
      <c r="AK1224" s="410">
        <f t="shared" si="1397"/>
        <v>0</v>
      </c>
      <c r="AL1224" s="411">
        <f t="shared" ref="AL1224" si="1447">V1224-SUM(AI1224:AK1224)</f>
        <v>-124561.2025</v>
      </c>
      <c r="AM1224" s="412">
        <f t="shared" ref="AM1224" si="1448">V1224-SUM(AI1224:AK1224)-AL1224</f>
        <v>0</v>
      </c>
      <c r="AN1224" s="410">
        <f t="shared" si="1394"/>
        <v>0</v>
      </c>
      <c r="AO1224" s="410">
        <f t="shared" si="1395"/>
        <v>0</v>
      </c>
      <c r="AP1224" s="410">
        <f t="shared" si="1391"/>
        <v>-124561.2025</v>
      </c>
      <c r="AQ1224" s="414">
        <f t="shared" ref="AQ1224" si="1449">SUM(AN1224:AP1224)</f>
        <v>-124561.2025</v>
      </c>
      <c r="AR1224" s="412">
        <f t="shared" si="1361"/>
        <v>0</v>
      </c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 s="7"/>
      <c r="BH1224" s="7"/>
      <c r="BI1224" s="7"/>
      <c r="BJ1224" s="7"/>
      <c r="BK1224" s="7"/>
      <c r="BL1224" s="7"/>
      <c r="BN1224" s="74"/>
    </row>
    <row r="1225" spans="1:66" s="16" customFormat="1" ht="12" customHeight="1" x14ac:dyDescent="0.25">
      <c r="A1225" s="197">
        <v>28302181</v>
      </c>
      <c r="B1225" s="197" t="str">
        <f t="shared" si="1423"/>
        <v>28302181</v>
      </c>
      <c r="C1225" s="178" t="s">
        <v>1371</v>
      </c>
      <c r="D1225" s="179" t="s">
        <v>158</v>
      </c>
      <c r="E1225" s="180"/>
      <c r="F1225" s="235">
        <v>44105</v>
      </c>
      <c r="G1225" s="180"/>
      <c r="H1225" s="181"/>
      <c r="I1225" s="181"/>
      <c r="J1225" s="181"/>
      <c r="K1225" s="181"/>
      <c r="L1225" s="181">
        <v>-8126.22</v>
      </c>
      <c r="M1225" s="181">
        <v>-22521.23</v>
      </c>
      <c r="N1225" s="181">
        <v>-36492.86</v>
      </c>
      <c r="O1225" s="181">
        <v>-50041.11</v>
      </c>
      <c r="P1225" s="181">
        <v>-63165.97</v>
      </c>
      <c r="Q1225" s="181">
        <v>-75867.460000000006</v>
      </c>
      <c r="R1225" s="181">
        <v>-88145.56</v>
      </c>
      <c r="S1225" s="181">
        <v>-100000.27</v>
      </c>
      <c r="T1225" s="181">
        <v>-111431.61</v>
      </c>
      <c r="U1225" s="181"/>
      <c r="V1225" s="181">
        <f t="shared" ref="V1225" si="1450">(H1225+T1225+SUM(I1225:S1225)*2)/24</f>
        <v>-41673.04041666667</v>
      </c>
      <c r="W1225" s="266"/>
      <c r="X1225" s="266"/>
      <c r="Y1225" s="422">
        <f t="shared" si="1401"/>
        <v>0</v>
      </c>
      <c r="Z1225" s="410">
        <f t="shared" si="1401"/>
        <v>0</v>
      </c>
      <c r="AA1225" s="410">
        <f t="shared" si="1401"/>
        <v>0</v>
      </c>
      <c r="AB1225" s="411">
        <f t="shared" ref="AB1225" si="1451">T1225-SUM(Y1225:AA1225)</f>
        <v>-111431.61</v>
      </c>
      <c r="AC1225" s="421">
        <f t="shared" ref="AC1225" si="1452">T1225-SUM(Y1225:AA1225)-AB1225</f>
        <v>0</v>
      </c>
      <c r="AD1225" s="410">
        <f t="shared" si="1396"/>
        <v>0</v>
      </c>
      <c r="AE1225" s="410">
        <f t="shared" si="1392"/>
        <v>0</v>
      </c>
      <c r="AF1225" s="411">
        <f t="shared" si="1393"/>
        <v>-111431.61</v>
      </c>
      <c r="AG1225" s="423">
        <f t="shared" ref="AG1225" si="1453">SUM(AD1225:AF1225)</f>
        <v>-111431.61</v>
      </c>
      <c r="AH1225" s="424">
        <f t="shared" ref="AH1225" si="1454">AG1225-AB1225</f>
        <v>0</v>
      </c>
      <c r="AI1225" s="422">
        <f t="shared" si="1397"/>
        <v>0</v>
      </c>
      <c r="AJ1225" s="410">
        <f t="shared" si="1397"/>
        <v>0</v>
      </c>
      <c r="AK1225" s="410">
        <f t="shared" si="1397"/>
        <v>0</v>
      </c>
      <c r="AL1225" s="411">
        <f t="shared" ref="AL1225" si="1455">V1225-SUM(AI1225:AK1225)</f>
        <v>-41673.04041666667</v>
      </c>
      <c r="AM1225" s="421">
        <f t="shared" ref="AM1225" si="1456">V1225-SUM(AI1225:AK1225)-AL1225</f>
        <v>0</v>
      </c>
      <c r="AN1225" s="410">
        <f t="shared" si="1394"/>
        <v>0</v>
      </c>
      <c r="AO1225" s="410">
        <f t="shared" si="1395"/>
        <v>0</v>
      </c>
      <c r="AP1225" s="410">
        <f t="shared" si="1391"/>
        <v>-41673.04041666667</v>
      </c>
      <c r="AQ1225" s="414">
        <f t="shared" ref="AQ1225" si="1457">SUM(AN1225:AP1225)</f>
        <v>-41673.04041666667</v>
      </c>
      <c r="AR1225" s="412">
        <f t="shared" si="1361"/>
        <v>0</v>
      </c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 s="7"/>
      <c r="BH1225" s="7"/>
      <c r="BI1225" s="7"/>
      <c r="BJ1225" s="7"/>
      <c r="BK1225" s="7"/>
      <c r="BL1225" s="7"/>
      <c r="BN1225" s="74"/>
    </row>
    <row r="1226" spans="1:66" s="16" customFormat="1" ht="12" customHeight="1" x14ac:dyDescent="0.25">
      <c r="A1226" s="197">
        <v>28302182</v>
      </c>
      <c r="B1226" s="197" t="str">
        <f t="shared" si="1423"/>
        <v>28302182</v>
      </c>
      <c r="C1226" s="178" t="s">
        <v>1372</v>
      </c>
      <c r="D1226" s="179" t="s">
        <v>158</v>
      </c>
      <c r="E1226" s="180"/>
      <c r="F1226" s="235">
        <v>44105</v>
      </c>
      <c r="G1226" s="180"/>
      <c r="H1226" s="181"/>
      <c r="I1226" s="181"/>
      <c r="J1226" s="181" t="s">
        <v>1384</v>
      </c>
      <c r="K1226" s="181"/>
      <c r="L1226" s="181">
        <v>775.32</v>
      </c>
      <c r="M1226" s="181">
        <v>-87032.82</v>
      </c>
      <c r="N1226" s="181">
        <v>-86257.5</v>
      </c>
      <c r="O1226" s="181">
        <v>-85482.18</v>
      </c>
      <c r="P1226" s="181">
        <v>-84706.86</v>
      </c>
      <c r="Q1226" s="181">
        <v>-83931.54</v>
      </c>
      <c r="R1226" s="181">
        <v>-83156.22</v>
      </c>
      <c r="S1226" s="181">
        <v>-82380.899999999994</v>
      </c>
      <c r="T1226" s="181">
        <v>-81605.58</v>
      </c>
      <c r="U1226" s="181"/>
      <c r="V1226" s="181">
        <f t="shared" ref="V1226:V1228" si="1458">(H1226+T1226+SUM(I1226:S1226)*2)/24</f>
        <v>-52747.957499999997</v>
      </c>
      <c r="W1226" s="266"/>
      <c r="X1226" s="266"/>
      <c r="Y1226" s="422">
        <f t="shared" si="1401"/>
        <v>0</v>
      </c>
      <c r="Z1226" s="410">
        <f t="shared" si="1401"/>
        <v>0</v>
      </c>
      <c r="AA1226" s="410">
        <f t="shared" si="1401"/>
        <v>0</v>
      </c>
      <c r="AB1226" s="411">
        <f t="shared" ref="AB1226:AB1228" si="1459">T1226-SUM(Y1226:AA1226)</f>
        <v>-81605.58</v>
      </c>
      <c r="AC1226" s="421">
        <f t="shared" ref="AC1226:AC1228" si="1460">T1226-SUM(Y1226:AA1226)-AB1226</f>
        <v>0</v>
      </c>
      <c r="AD1226" s="410">
        <f t="shared" si="1396"/>
        <v>0</v>
      </c>
      <c r="AE1226" s="410">
        <f t="shared" si="1392"/>
        <v>0</v>
      </c>
      <c r="AF1226" s="411">
        <f t="shared" si="1393"/>
        <v>-81605.58</v>
      </c>
      <c r="AG1226" s="423">
        <f t="shared" ref="AG1226:AG1228" si="1461">SUM(AD1226:AF1226)</f>
        <v>-81605.58</v>
      </c>
      <c r="AH1226" s="424">
        <f t="shared" ref="AH1226:AH1228" si="1462">AG1226-AB1226</f>
        <v>0</v>
      </c>
      <c r="AI1226" s="422">
        <f t="shared" si="1397"/>
        <v>0</v>
      </c>
      <c r="AJ1226" s="410">
        <f t="shared" si="1397"/>
        <v>0</v>
      </c>
      <c r="AK1226" s="410">
        <f t="shared" si="1397"/>
        <v>0</v>
      </c>
      <c r="AL1226" s="411">
        <f t="shared" ref="AL1226:AL1228" si="1463">V1226-SUM(AI1226:AK1226)</f>
        <v>-52747.957499999997</v>
      </c>
      <c r="AM1226" s="421">
        <f t="shared" ref="AM1226:AM1228" si="1464">V1226-SUM(AI1226:AK1226)-AL1226</f>
        <v>0</v>
      </c>
      <c r="AN1226" s="410">
        <f t="shared" si="1394"/>
        <v>0</v>
      </c>
      <c r="AO1226" s="410">
        <f t="shared" si="1395"/>
        <v>0</v>
      </c>
      <c r="AP1226" s="410">
        <f t="shared" si="1391"/>
        <v>-52747.957499999997</v>
      </c>
      <c r="AQ1226" s="414">
        <f t="shared" ref="AQ1226:AQ1228" si="1465">SUM(AN1226:AP1226)</f>
        <v>-52747.957499999997</v>
      </c>
      <c r="AR1226" s="412">
        <f t="shared" si="1361"/>
        <v>0</v>
      </c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 s="7"/>
      <c r="BH1226" s="7"/>
      <c r="BI1226" s="7"/>
      <c r="BJ1226" s="7"/>
      <c r="BK1226" s="7"/>
      <c r="BL1226" s="7"/>
      <c r="BN1226" s="74"/>
    </row>
    <row r="1227" spans="1:66" s="16" customFormat="1" ht="12" customHeight="1" x14ac:dyDescent="0.25">
      <c r="A1227" s="197">
        <v>28302191</v>
      </c>
      <c r="B1227" s="197" t="str">
        <f t="shared" si="1423"/>
        <v>28302191</v>
      </c>
      <c r="C1227" s="178" t="s">
        <v>1401</v>
      </c>
      <c r="D1227" s="179" t="s">
        <v>865</v>
      </c>
      <c r="E1227" s="180"/>
      <c r="F1227" s="235">
        <v>44228</v>
      </c>
      <c r="G1227" s="180"/>
      <c r="H1227" s="181"/>
      <c r="I1227" s="181"/>
      <c r="J1227" s="181"/>
      <c r="K1227" s="181"/>
      <c r="L1227" s="181"/>
      <c r="M1227" s="181"/>
      <c r="N1227" s="181"/>
      <c r="O1227" s="181"/>
      <c r="P1227" s="181">
        <v>-77723.81</v>
      </c>
      <c r="Q1227" s="181">
        <v>-139026</v>
      </c>
      <c r="R1227" s="181">
        <v>-207574.12</v>
      </c>
      <c r="S1227" s="181">
        <v>-249677.83</v>
      </c>
      <c r="T1227" s="181">
        <v>-318806.92</v>
      </c>
      <c r="U1227" s="181"/>
      <c r="V1227" s="181">
        <f t="shared" ref="V1227" si="1466">(H1227+T1227+SUM(I1227:S1227)*2)/24</f>
        <v>-69450.434999999998</v>
      </c>
      <c r="W1227" s="266" t="s">
        <v>1312</v>
      </c>
      <c r="X1227" s="266"/>
      <c r="Y1227" s="422">
        <f t="shared" si="1401"/>
        <v>0</v>
      </c>
      <c r="Z1227" s="410">
        <f t="shared" si="1401"/>
        <v>0</v>
      </c>
      <c r="AA1227" s="410">
        <f t="shared" si="1401"/>
        <v>0</v>
      </c>
      <c r="AB1227" s="411">
        <f t="shared" ref="AB1227" si="1467">T1227-SUM(Y1227:AA1227)</f>
        <v>-318806.92</v>
      </c>
      <c r="AC1227" s="421">
        <f t="shared" ref="AC1227" si="1468">T1227-SUM(Y1227:AA1227)-AB1227</f>
        <v>0</v>
      </c>
      <c r="AD1227" s="410">
        <f t="shared" si="1396"/>
        <v>-318806.92</v>
      </c>
      <c r="AE1227" s="410">
        <f t="shared" si="1392"/>
        <v>0</v>
      </c>
      <c r="AF1227" s="411">
        <f t="shared" si="1393"/>
        <v>0</v>
      </c>
      <c r="AG1227" s="423">
        <f t="shared" ref="AG1227" si="1469">SUM(AD1227:AF1227)</f>
        <v>-318806.92</v>
      </c>
      <c r="AH1227" s="424">
        <f t="shared" ref="AH1227" si="1470">AG1227-AB1227</f>
        <v>0</v>
      </c>
      <c r="AI1227" s="422">
        <f t="shared" si="1397"/>
        <v>0</v>
      </c>
      <c r="AJ1227" s="410">
        <f t="shared" si="1397"/>
        <v>0</v>
      </c>
      <c r="AK1227" s="410">
        <f t="shared" si="1397"/>
        <v>0</v>
      </c>
      <c r="AL1227" s="411">
        <f t="shared" ref="AL1227" si="1471">V1227-SUM(AI1227:AK1227)</f>
        <v>-69450.434999999998</v>
      </c>
      <c r="AM1227" s="421">
        <f t="shared" ref="AM1227" si="1472">V1227-SUM(AI1227:AK1227)-AL1227</f>
        <v>0</v>
      </c>
      <c r="AN1227" s="410">
        <f t="shared" si="1394"/>
        <v>-69450.434999999998</v>
      </c>
      <c r="AO1227" s="410">
        <f t="shared" si="1395"/>
        <v>0</v>
      </c>
      <c r="AP1227" s="410">
        <f t="shared" si="1391"/>
        <v>0</v>
      </c>
      <c r="AQ1227" s="414">
        <f t="shared" ref="AQ1227" si="1473">SUM(AN1227:AP1227)</f>
        <v>-69450.434999999998</v>
      </c>
      <c r="AR1227" s="412">
        <f t="shared" ref="AR1227" si="1474">AQ1227-AL1227</f>
        <v>0</v>
      </c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 s="7"/>
      <c r="BH1227" s="7"/>
      <c r="BI1227" s="7"/>
      <c r="BJ1227" s="7"/>
      <c r="BK1227" s="7"/>
      <c r="BL1227" s="7"/>
      <c r="BN1227" s="74"/>
    </row>
    <row r="1228" spans="1:66" s="16" customFormat="1" ht="12" customHeight="1" x14ac:dyDescent="0.25">
      <c r="A1228" s="197">
        <v>28302192</v>
      </c>
      <c r="B1228" s="197" t="str">
        <f t="shared" si="1423"/>
        <v>28302192</v>
      </c>
      <c r="C1228" s="178" t="s">
        <v>1369</v>
      </c>
      <c r="D1228" s="179" t="s">
        <v>866</v>
      </c>
      <c r="E1228" s="180"/>
      <c r="F1228" s="235">
        <v>44105</v>
      </c>
      <c r="G1228" s="180"/>
      <c r="H1228" s="181"/>
      <c r="I1228" s="181"/>
      <c r="J1228" s="181"/>
      <c r="K1228" s="181"/>
      <c r="L1228" s="181">
        <v>-3625085.73</v>
      </c>
      <c r="M1228" s="181">
        <v>-3468501.75</v>
      </c>
      <c r="N1228" s="181">
        <v>-3400501.23</v>
      </c>
      <c r="O1228" s="181">
        <v>-3332500.71</v>
      </c>
      <c r="P1228" s="181">
        <v>-3264500.19</v>
      </c>
      <c r="Q1228" s="181">
        <v>-3196499.67</v>
      </c>
      <c r="R1228" s="181">
        <v>-3128499.15</v>
      </c>
      <c r="S1228" s="181">
        <v>-3060498.63</v>
      </c>
      <c r="T1228" s="181">
        <v>-2992498.11</v>
      </c>
      <c r="U1228" s="181"/>
      <c r="V1228" s="181">
        <f t="shared" si="1458"/>
        <v>-2331069.67625</v>
      </c>
      <c r="W1228" s="266"/>
      <c r="X1228" s="266" t="s">
        <v>534</v>
      </c>
      <c r="Y1228" s="422">
        <f t="shared" si="1401"/>
        <v>0</v>
      </c>
      <c r="Z1228" s="410">
        <f t="shared" si="1401"/>
        <v>0</v>
      </c>
      <c r="AA1228" s="410">
        <f t="shared" si="1401"/>
        <v>0</v>
      </c>
      <c r="AB1228" s="411">
        <f t="shared" si="1459"/>
        <v>-2992498.11</v>
      </c>
      <c r="AC1228" s="421">
        <f t="shared" si="1460"/>
        <v>0</v>
      </c>
      <c r="AD1228" s="410">
        <f t="shared" si="1396"/>
        <v>0</v>
      </c>
      <c r="AE1228" s="410">
        <f t="shared" si="1392"/>
        <v>-2992498.11</v>
      </c>
      <c r="AF1228" s="411">
        <f t="shared" si="1393"/>
        <v>0</v>
      </c>
      <c r="AG1228" s="423">
        <f t="shared" si="1461"/>
        <v>-2992498.11</v>
      </c>
      <c r="AH1228" s="424">
        <f t="shared" si="1462"/>
        <v>0</v>
      </c>
      <c r="AI1228" s="422">
        <f t="shared" ref="AI1228:AK1229" si="1475">IF($D1228=AI$5,$V1228,0)</f>
        <v>0</v>
      </c>
      <c r="AJ1228" s="410">
        <f t="shared" si="1475"/>
        <v>0</v>
      </c>
      <c r="AK1228" s="410">
        <f t="shared" si="1475"/>
        <v>0</v>
      </c>
      <c r="AL1228" s="411">
        <f t="shared" si="1463"/>
        <v>-2331069.67625</v>
      </c>
      <c r="AM1228" s="421">
        <f t="shared" si="1464"/>
        <v>0</v>
      </c>
      <c r="AN1228" s="410">
        <f t="shared" si="1394"/>
        <v>0</v>
      </c>
      <c r="AO1228" s="410">
        <f t="shared" si="1395"/>
        <v>-2331069.67625</v>
      </c>
      <c r="AP1228" s="410">
        <f t="shared" si="1391"/>
        <v>0</v>
      </c>
      <c r="AQ1228" s="414">
        <f t="shared" si="1465"/>
        <v>-2331069.67625</v>
      </c>
      <c r="AR1228" s="412">
        <f t="shared" si="1361"/>
        <v>0</v>
      </c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 s="7"/>
      <c r="BH1228" s="7"/>
      <c r="BI1228" s="7"/>
      <c r="BJ1228" s="7"/>
      <c r="BK1228" s="7"/>
      <c r="BL1228" s="7"/>
      <c r="BN1228" s="74"/>
    </row>
    <row r="1229" spans="1:66" s="16" customFormat="1" ht="12" customHeight="1" x14ac:dyDescent="0.25">
      <c r="A1229" s="197">
        <v>28302201</v>
      </c>
      <c r="B1229" s="197" t="str">
        <f t="shared" si="1423"/>
        <v>28302201</v>
      </c>
      <c r="C1229" s="178" t="s">
        <v>1402</v>
      </c>
      <c r="D1229" s="179" t="s">
        <v>1277</v>
      </c>
      <c r="E1229" s="180"/>
      <c r="F1229" s="235">
        <v>44228</v>
      </c>
      <c r="G1229" s="180"/>
      <c r="H1229" s="181"/>
      <c r="I1229" s="181"/>
      <c r="J1229" s="181"/>
      <c r="K1229" s="181"/>
      <c r="L1229" s="181"/>
      <c r="M1229" s="181"/>
      <c r="N1229" s="181"/>
      <c r="O1229" s="181"/>
      <c r="P1229" s="181">
        <v>-2785663.53</v>
      </c>
      <c r="Q1229" s="181">
        <v>-2704853.63</v>
      </c>
      <c r="R1229" s="181">
        <v>-2732853.72</v>
      </c>
      <c r="S1229" s="181">
        <v>-2699351.67</v>
      </c>
      <c r="T1229" s="181">
        <v>-2849024.23</v>
      </c>
      <c r="U1229" s="181"/>
      <c r="V1229" s="181">
        <f t="shared" ref="V1229" si="1476">(H1229+T1229+SUM(I1229:S1229)*2)/24</f>
        <v>-1028936.2220833334</v>
      </c>
      <c r="W1229" s="266"/>
      <c r="X1229" s="266"/>
      <c r="Y1229" s="422">
        <f t="shared" si="1401"/>
        <v>0</v>
      </c>
      <c r="Z1229" s="410">
        <f t="shared" si="1401"/>
        <v>-2849024.23</v>
      </c>
      <c r="AA1229" s="410">
        <f t="shared" si="1401"/>
        <v>0</v>
      </c>
      <c r="AB1229" s="411">
        <f t="shared" ref="AB1229" si="1477">T1229-SUM(Y1229:AA1229)</f>
        <v>0</v>
      </c>
      <c r="AC1229" s="421">
        <f t="shared" ref="AC1229" si="1478">T1229-SUM(Y1229:AA1229)-AB1229</f>
        <v>0</v>
      </c>
      <c r="AD1229" s="410">
        <f t="shared" si="1396"/>
        <v>0</v>
      </c>
      <c r="AE1229" s="410">
        <f t="shared" si="1392"/>
        <v>0</v>
      </c>
      <c r="AF1229" s="411">
        <f t="shared" si="1393"/>
        <v>0</v>
      </c>
      <c r="AG1229" s="423">
        <f t="shared" ref="AG1229" si="1479">SUM(AD1229:AF1229)</f>
        <v>0</v>
      </c>
      <c r="AH1229" s="424">
        <f t="shared" ref="AH1229" si="1480">AG1229-AB1229</f>
        <v>0</v>
      </c>
      <c r="AI1229" s="422">
        <f t="shared" si="1475"/>
        <v>0</v>
      </c>
      <c r="AJ1229" s="410">
        <f t="shared" si="1475"/>
        <v>-1028936.2220833334</v>
      </c>
      <c r="AK1229" s="410">
        <f t="shared" si="1475"/>
        <v>0</v>
      </c>
      <c r="AL1229" s="411">
        <f t="shared" ref="AL1229" si="1481">V1229-SUM(AI1229:AK1229)</f>
        <v>0</v>
      </c>
      <c r="AM1229" s="421">
        <f t="shared" ref="AM1229" si="1482">V1229-SUM(AI1229:AK1229)-AL1229</f>
        <v>0</v>
      </c>
      <c r="AN1229" s="410">
        <f t="shared" si="1394"/>
        <v>0</v>
      </c>
      <c r="AO1229" s="410">
        <f t="shared" si="1395"/>
        <v>0</v>
      </c>
      <c r="AP1229" s="410">
        <f t="shared" si="1391"/>
        <v>0</v>
      </c>
      <c r="AQ1229" s="414">
        <f t="shared" ref="AQ1229" si="1483">SUM(AN1229:AP1229)</f>
        <v>0</v>
      </c>
      <c r="AR1229" s="412">
        <f t="shared" ref="AR1229" si="1484">AQ1229-AL1229</f>
        <v>0</v>
      </c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 s="7"/>
      <c r="BH1229" s="7"/>
      <c r="BI1229" s="7"/>
      <c r="BJ1229" s="7"/>
      <c r="BK1229" s="7"/>
      <c r="BL1229" s="7"/>
      <c r="BN1229" s="74"/>
    </row>
    <row r="1230" spans="1:66" s="16" customFormat="1" ht="12" customHeight="1" x14ac:dyDescent="0.25">
      <c r="A1230" s="197">
        <v>28302202</v>
      </c>
      <c r="B1230" s="197" t="str">
        <f t="shared" si="1423"/>
        <v>28302202</v>
      </c>
      <c r="C1230" s="178" t="s">
        <v>1371</v>
      </c>
      <c r="D1230" s="179" t="s">
        <v>158</v>
      </c>
      <c r="E1230" s="180"/>
      <c r="F1230" s="235">
        <v>44105</v>
      </c>
      <c r="G1230" s="180"/>
      <c r="H1230" s="181"/>
      <c r="I1230" s="181"/>
      <c r="J1230" s="181"/>
      <c r="K1230" s="181"/>
      <c r="L1230" s="181">
        <v>-6617.8</v>
      </c>
      <c r="M1230" s="181">
        <v>-13046.51</v>
      </c>
      <c r="N1230" s="181">
        <v>-19286.150000000001</v>
      </c>
      <c r="O1230" s="181">
        <v>-25336.71</v>
      </c>
      <c r="P1230" s="181">
        <v>-31198.19</v>
      </c>
      <c r="Q1230" s="181">
        <v>-36870.58</v>
      </c>
      <c r="R1230" s="181">
        <v>-42353.9</v>
      </c>
      <c r="S1230" s="181">
        <v>-47648.14</v>
      </c>
      <c r="T1230" s="181">
        <v>-52753.3</v>
      </c>
      <c r="U1230" s="181"/>
      <c r="V1230" s="181">
        <f t="shared" ref="V1230" si="1485">(H1230+T1230+SUM(I1230:S1230)*2)/24</f>
        <v>-20727.88583333333</v>
      </c>
      <c r="W1230" s="266"/>
      <c r="X1230" s="266"/>
      <c r="Y1230" s="425">
        <f t="shared" ref="Y1230:AA1232" si="1486">IF($D1230=Y$5,$T1230,0)</f>
        <v>0</v>
      </c>
      <c r="Z1230" s="410">
        <f t="shared" si="1486"/>
        <v>0</v>
      </c>
      <c r="AA1230" s="410">
        <f t="shared" si="1486"/>
        <v>0</v>
      </c>
      <c r="AB1230" s="411">
        <f t="shared" ref="AB1230" si="1487">T1230-SUM(Y1230:AA1230)</f>
        <v>-52753.3</v>
      </c>
      <c r="AC1230" s="421">
        <f t="shared" si="1357"/>
        <v>0</v>
      </c>
      <c r="AD1230" s="410">
        <f t="shared" ref="AD1230:AD1232" si="1488">IF($D1230=AD$5,$T1230,IF($D1230=AD$4, $T1230*$AK$1,0))</f>
        <v>0</v>
      </c>
      <c r="AE1230" s="410">
        <f t="shared" ref="AE1230:AE1232" si="1489">IF($D1230=AE$5,$T1230,IF($D1230=AE$4, $T1230*$AK$2,0))</f>
        <v>0</v>
      </c>
      <c r="AF1230" s="411">
        <f t="shared" ref="AF1230:AF1232" si="1490">IF($D1230=AF$5,$T1230,IF($D1230=AF$4, $T1230*$AL$2,0))</f>
        <v>-52753.3</v>
      </c>
      <c r="AG1230" s="423">
        <f t="shared" ref="AG1230" si="1491">SUM(AD1230:AF1230)</f>
        <v>-52753.3</v>
      </c>
      <c r="AH1230" s="424">
        <f t="shared" si="1358"/>
        <v>0</v>
      </c>
      <c r="AI1230" s="422">
        <f t="shared" ref="AI1230:AK1232" si="1492">IF($D1230=AI$5,$V1230,0)</f>
        <v>0</v>
      </c>
      <c r="AJ1230" s="410">
        <f t="shared" si="1492"/>
        <v>0</v>
      </c>
      <c r="AK1230" s="410">
        <f t="shared" si="1492"/>
        <v>0</v>
      </c>
      <c r="AL1230" s="411">
        <f t="shared" ref="AL1230" si="1493">V1230-SUM(AI1230:AK1230)</f>
        <v>-20727.88583333333</v>
      </c>
      <c r="AM1230" s="421">
        <f t="shared" si="1360"/>
        <v>0</v>
      </c>
      <c r="AN1230" s="410">
        <f t="shared" ref="AN1230:AN1232" si="1494">IF($D1230=AN$5,$V1230,IF($D1230=AN$4, $V1230*$AK$1,0))</f>
        <v>0</v>
      </c>
      <c r="AO1230" s="410">
        <f t="shared" ref="AO1230:AO1232" si="1495">IF($D1230=AO$5,$V1230,IF($D1230=AO$4, $V1230*$AK$2,0))</f>
        <v>0</v>
      </c>
      <c r="AP1230" s="410">
        <f t="shared" ref="AP1230:AP1232" si="1496">IF($D1230=AP$5,$V1230,IF($D1230=AP$4, $V1230*$AL$2,0))</f>
        <v>-20727.88583333333</v>
      </c>
      <c r="AQ1230" s="414">
        <f t="shared" ref="AQ1230" si="1497">SUM(AN1230:AP1230)</f>
        <v>-20727.88583333333</v>
      </c>
      <c r="AR1230" s="412">
        <f t="shared" si="1361"/>
        <v>0</v>
      </c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 s="7"/>
      <c r="BH1230" s="7"/>
      <c r="BI1230" s="7"/>
      <c r="BJ1230" s="7"/>
      <c r="BK1230" s="7"/>
      <c r="BL1230" s="7"/>
      <c r="BN1230" s="74"/>
    </row>
    <row r="1231" spans="1:66" s="16" customFormat="1" ht="12" customHeight="1" x14ac:dyDescent="0.25">
      <c r="A1231" s="197">
        <v>28302211</v>
      </c>
      <c r="B1231" s="197" t="str">
        <f t="shared" si="1423"/>
        <v>28302211</v>
      </c>
      <c r="C1231" s="178" t="s">
        <v>1418</v>
      </c>
      <c r="D1231" s="179" t="s">
        <v>1277</v>
      </c>
      <c r="E1231" s="180"/>
      <c r="F1231" s="235">
        <v>44256</v>
      </c>
      <c r="G1231" s="180"/>
      <c r="H1231" s="181"/>
      <c r="I1231" s="181"/>
      <c r="J1231" s="181"/>
      <c r="K1231" s="181"/>
      <c r="L1231" s="181"/>
      <c r="M1231" s="181"/>
      <c r="N1231" s="181"/>
      <c r="O1231" s="181"/>
      <c r="P1231" s="181"/>
      <c r="Q1231" s="181">
        <v>-313734.34000000003</v>
      </c>
      <c r="R1231" s="181">
        <v>-313734.34000000003</v>
      </c>
      <c r="S1231" s="181">
        <v>-433101.83</v>
      </c>
      <c r="T1231" s="181">
        <v>-773502.15</v>
      </c>
      <c r="U1231" s="181"/>
      <c r="V1231" s="426">
        <f t="shared" ref="V1231:V1232" si="1498">(H1231+T1231+SUM(I1231:S1231)*2)/24</f>
        <v>-120610.13208333333</v>
      </c>
      <c r="W1231" s="266"/>
      <c r="X1231" s="266"/>
      <c r="Y1231" s="425">
        <f t="shared" si="1486"/>
        <v>0</v>
      </c>
      <c r="Z1231" s="410">
        <f t="shared" si="1486"/>
        <v>-773502.15</v>
      </c>
      <c r="AA1231" s="410">
        <f t="shared" si="1486"/>
        <v>0</v>
      </c>
      <c r="AB1231" s="411">
        <f t="shared" ref="AB1231:AB1232" si="1499">T1231-SUM(Y1231:AA1231)</f>
        <v>0</v>
      </c>
      <c r="AC1231" s="421">
        <f t="shared" ref="AC1231:AC1232" si="1500">T1231-SUM(Y1231:AA1231)-AB1231</f>
        <v>0</v>
      </c>
      <c r="AD1231" s="410">
        <f t="shared" si="1488"/>
        <v>0</v>
      </c>
      <c r="AE1231" s="410">
        <f t="shared" si="1489"/>
        <v>0</v>
      </c>
      <c r="AF1231" s="411">
        <f t="shared" si="1490"/>
        <v>0</v>
      </c>
      <c r="AG1231" s="423">
        <f t="shared" ref="AG1231:AG1232" si="1501">SUM(AD1231:AF1231)</f>
        <v>0</v>
      </c>
      <c r="AH1231" s="424">
        <f t="shared" ref="AH1231:AH1232" si="1502">AG1231-AB1231</f>
        <v>0</v>
      </c>
      <c r="AI1231" s="422">
        <f t="shared" si="1492"/>
        <v>0</v>
      </c>
      <c r="AJ1231" s="410">
        <f t="shared" si="1492"/>
        <v>-120610.13208333333</v>
      </c>
      <c r="AK1231" s="410">
        <f t="shared" si="1492"/>
        <v>0</v>
      </c>
      <c r="AL1231" s="411">
        <f t="shared" ref="AL1231:AL1232" si="1503">V1231-SUM(AI1231:AK1231)</f>
        <v>0</v>
      </c>
      <c r="AM1231" s="421">
        <f t="shared" ref="AM1231:AM1232" si="1504">V1231-SUM(AI1231:AK1231)-AL1231</f>
        <v>0</v>
      </c>
      <c r="AN1231" s="410">
        <f t="shared" si="1494"/>
        <v>0</v>
      </c>
      <c r="AO1231" s="410">
        <f t="shared" si="1495"/>
        <v>0</v>
      </c>
      <c r="AP1231" s="410">
        <f t="shared" si="1496"/>
        <v>0</v>
      </c>
      <c r="AQ1231" s="414">
        <f t="shared" ref="AQ1231:AQ1232" si="1505">SUM(AN1231:AP1231)</f>
        <v>0</v>
      </c>
      <c r="AR1231" s="412">
        <f t="shared" si="1361"/>
        <v>0</v>
      </c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 s="7"/>
      <c r="BH1231" s="7"/>
      <c r="BI1231" s="7"/>
      <c r="BJ1231" s="7"/>
      <c r="BK1231" s="7"/>
      <c r="BL1231" s="7"/>
      <c r="BN1231" s="74"/>
    </row>
    <row r="1232" spans="1:66" s="16" customFormat="1" ht="12" customHeight="1" thickBot="1" x14ac:dyDescent="0.3">
      <c r="A1232" s="427">
        <v>28302212</v>
      </c>
      <c r="B1232" s="427" t="str">
        <f t="shared" si="1423"/>
        <v>28302212</v>
      </c>
      <c r="C1232" s="407" t="s">
        <v>1419</v>
      </c>
      <c r="D1232" s="407" t="s">
        <v>1277</v>
      </c>
      <c r="E1232" s="428"/>
      <c r="F1232" s="429">
        <v>44256</v>
      </c>
      <c r="G1232" s="428"/>
      <c r="H1232" s="430"/>
      <c r="I1232" s="430"/>
      <c r="J1232" s="430"/>
      <c r="K1232" s="430"/>
      <c r="L1232" s="430"/>
      <c r="M1232" s="430"/>
      <c r="N1232" s="430"/>
      <c r="O1232" s="430"/>
      <c r="P1232" s="430"/>
      <c r="Q1232" s="430">
        <v>-116174.33</v>
      </c>
      <c r="R1232" s="430">
        <v>-116174.33</v>
      </c>
      <c r="S1232" s="430">
        <v>-175768.53</v>
      </c>
      <c r="T1232" s="430">
        <v>-197596.22</v>
      </c>
      <c r="U1232" s="430"/>
      <c r="V1232" s="431">
        <f t="shared" si="1498"/>
        <v>-42242.941666666666</v>
      </c>
      <c r="W1232" s="432"/>
      <c r="X1232" s="432"/>
      <c r="Y1232" s="433">
        <f t="shared" si="1486"/>
        <v>0</v>
      </c>
      <c r="Z1232" s="434">
        <f t="shared" si="1486"/>
        <v>-197596.22</v>
      </c>
      <c r="AA1232" s="434">
        <f t="shared" si="1486"/>
        <v>0</v>
      </c>
      <c r="AB1232" s="435">
        <f t="shared" si="1499"/>
        <v>0</v>
      </c>
      <c r="AC1232" s="436">
        <f t="shared" si="1500"/>
        <v>0</v>
      </c>
      <c r="AD1232" s="434">
        <f t="shared" si="1488"/>
        <v>0</v>
      </c>
      <c r="AE1232" s="434">
        <f t="shared" si="1489"/>
        <v>0</v>
      </c>
      <c r="AF1232" s="435">
        <f t="shared" si="1490"/>
        <v>0</v>
      </c>
      <c r="AG1232" s="437">
        <f t="shared" si="1501"/>
        <v>0</v>
      </c>
      <c r="AH1232" s="438">
        <f t="shared" si="1502"/>
        <v>0</v>
      </c>
      <c r="AI1232" s="439">
        <f t="shared" si="1492"/>
        <v>0</v>
      </c>
      <c r="AJ1232" s="434">
        <f t="shared" si="1492"/>
        <v>-42242.941666666666</v>
      </c>
      <c r="AK1232" s="434">
        <f t="shared" si="1492"/>
        <v>0</v>
      </c>
      <c r="AL1232" s="435">
        <f t="shared" si="1503"/>
        <v>0</v>
      </c>
      <c r="AM1232" s="436">
        <f t="shared" si="1504"/>
        <v>0</v>
      </c>
      <c r="AN1232" s="434">
        <f t="shared" si="1494"/>
        <v>0</v>
      </c>
      <c r="AO1232" s="434">
        <f t="shared" si="1495"/>
        <v>0</v>
      </c>
      <c r="AP1232" s="434">
        <f t="shared" si="1496"/>
        <v>0</v>
      </c>
      <c r="AQ1232" s="440">
        <f t="shared" si="1505"/>
        <v>0</v>
      </c>
      <c r="AR1232" s="412">
        <f t="shared" si="1361"/>
        <v>0</v>
      </c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 s="7"/>
      <c r="BH1232" s="7"/>
      <c r="BI1232" s="7"/>
      <c r="BJ1232" s="7"/>
      <c r="BK1232" s="7"/>
      <c r="BL1232" s="7"/>
      <c r="BN1232" s="74"/>
    </row>
    <row r="1233" spans="1:66" s="16" customFormat="1" ht="15" customHeight="1" x14ac:dyDescent="0.25">
      <c r="A1233" s="113" t="s">
        <v>833</v>
      </c>
      <c r="B1233" s="113"/>
      <c r="C1233" s="114"/>
      <c r="D1233" s="114"/>
      <c r="E1233" s="114"/>
      <c r="F1233" s="114"/>
      <c r="G1233" s="114"/>
      <c r="H1233" s="287">
        <f t="shared" ref="H1233:T1233" si="1506">SUM(H707:H1232)</f>
        <v>-13274986699.110022</v>
      </c>
      <c r="I1233" s="287">
        <f t="shared" si="1506"/>
        <v>-13265915360.240004</v>
      </c>
      <c r="J1233" s="287">
        <f t="shared" si="1506"/>
        <v>-13380227737.180017</v>
      </c>
      <c r="K1233" s="287">
        <f t="shared" si="1506"/>
        <v>-13376389989.86002</v>
      </c>
      <c r="L1233" s="287">
        <f t="shared" si="1506"/>
        <v>-12706120748.379995</v>
      </c>
      <c r="M1233" s="287">
        <f t="shared" si="1506"/>
        <v>-12750332429.439997</v>
      </c>
      <c r="N1233" s="287">
        <f t="shared" si="1506"/>
        <v>-12895415604.320002</v>
      </c>
      <c r="O1233" s="287">
        <f t="shared" si="1506"/>
        <v>-12899994561.069994</v>
      </c>
      <c r="P1233" s="287">
        <f t="shared" si="1506"/>
        <v>-12953749104.860001</v>
      </c>
      <c r="Q1233" s="287">
        <f t="shared" si="1506"/>
        <v>-12857517952.800007</v>
      </c>
      <c r="R1233" s="287">
        <f t="shared" si="1506"/>
        <v>-12810863677.919987</v>
      </c>
      <c r="S1233" s="287">
        <f t="shared" si="1506"/>
        <v>-12826854362.379988</v>
      </c>
      <c r="T1233" s="287">
        <f t="shared" si="1506"/>
        <v>-12984697013.390001</v>
      </c>
      <c r="U1233" s="287"/>
      <c r="V1233" s="287">
        <f>SUM(V707:V1232)</f>
        <v>-12987768615.39168</v>
      </c>
      <c r="W1233" s="301"/>
      <c r="X1233" s="301"/>
      <c r="Y1233" s="287">
        <f>SUM(Y707:Y1232)</f>
        <v>0</v>
      </c>
      <c r="Z1233" s="287">
        <f>SUM(Z707:Z1232)</f>
        <v>-626339442.75000024</v>
      </c>
      <c r="AA1233" s="287">
        <f>SUM(AA707:AA1232)</f>
        <v>-9066089449.460001</v>
      </c>
      <c r="AB1233" s="287">
        <f>SUM(AB707:AB1232)</f>
        <v>-3292268121.1799989</v>
      </c>
      <c r="AC1233" s="309">
        <f>T1233-SUM(Y1233:AA1233)-AB1233</f>
        <v>0</v>
      </c>
      <c r="AD1233" s="287">
        <f>SUM(AD707:AD1232)</f>
        <v>-1847215069.7262518</v>
      </c>
      <c r="AE1233" s="287">
        <f>SUM(AE707:AE1232)</f>
        <v>-696350501.35374796</v>
      </c>
      <c r="AF1233" s="287">
        <f>SUM(AF707:AF1232)</f>
        <v>-748702550.0999999</v>
      </c>
      <c r="AG1233" s="287">
        <f>SUM(AG707:AG1232)</f>
        <v>-3292268121.1799989</v>
      </c>
      <c r="AH1233" s="309">
        <f>AG1233-AB1233</f>
        <v>0</v>
      </c>
      <c r="AI1233" s="287">
        <f>SUM(AI707:AI1232)</f>
        <v>0</v>
      </c>
      <c r="AJ1233" s="287">
        <f>SUM(AJ707:AJ1232)</f>
        <v>-650962959.23291659</v>
      </c>
      <c r="AK1233" s="287">
        <f>SUM(AK707:AK1232)</f>
        <v>-8970187485.8462543</v>
      </c>
      <c r="AL1233" s="287">
        <f>SUM(AL707:AL1232)</f>
        <v>-3366618170.3124981</v>
      </c>
      <c r="AM1233" s="309">
        <f>V1233-SUM(AI1233:AK1233)-AL1233</f>
        <v>-1.1444091796875E-5</v>
      </c>
      <c r="AN1233" s="287">
        <f>SUM(AN707:AN1232)</f>
        <v>-1803338419.4581232</v>
      </c>
      <c r="AO1233" s="287">
        <f>SUM(AO707:AO1232)</f>
        <v>-684440536.4522934</v>
      </c>
      <c r="AP1233" s="287">
        <f>SUM(AP707:AP1232)</f>
        <v>-878839214.40208328</v>
      </c>
      <c r="AQ1233" s="287">
        <f>SUM(AQ707:AQ1232)</f>
        <v>-3366618170.3124981</v>
      </c>
      <c r="AR1233" s="309">
        <f t="shared" si="1361"/>
        <v>0</v>
      </c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 s="7"/>
      <c r="BH1233" s="7"/>
      <c r="BI1233" s="7"/>
      <c r="BJ1233" s="7"/>
      <c r="BK1233" s="7"/>
      <c r="BL1233" s="7"/>
      <c r="BN1233" s="74"/>
    </row>
    <row r="1234" spans="1:66" ht="11.25" customHeight="1" x14ac:dyDescent="0.25"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5"/>
      <c r="S1234" s="75"/>
      <c r="T1234" s="75"/>
      <c r="U1234" s="115"/>
      <c r="V1234" s="75"/>
      <c r="W1234"/>
      <c r="X1234" s="116"/>
      <c r="AH1234" s="309"/>
      <c r="AI1234" s="23"/>
      <c r="AJ1234" s="23"/>
      <c r="AK1234" s="23"/>
      <c r="AL1234" s="23"/>
      <c r="AM1234" s="290"/>
      <c r="AN1234" s="23"/>
      <c r="AO1234" s="23"/>
      <c r="AP1234" s="23"/>
      <c r="AQ1234" s="23"/>
      <c r="AR1234" s="309"/>
      <c r="BG1234" s="7"/>
      <c r="BH1234" s="7"/>
      <c r="BI1234" s="7"/>
      <c r="BJ1234" s="7"/>
      <c r="BK1234" s="7"/>
      <c r="BL1234" s="7"/>
    </row>
    <row r="1235" spans="1:66" ht="13.5" thickBot="1" x14ac:dyDescent="0.35"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 s="68"/>
      <c r="W1235" s="59"/>
      <c r="X1235" s="496" t="s">
        <v>1290</v>
      </c>
      <c r="Y1235" s="117">
        <f>Y706</f>
        <v>949373087.56999934</v>
      </c>
      <c r="Z1235" s="117">
        <f>Z1233</f>
        <v>-626339442.75000024</v>
      </c>
      <c r="AA1235" s="117">
        <f>AA706+AA1233</f>
        <v>-9001900343.4400005</v>
      </c>
      <c r="AB1235" s="117">
        <f>AB706+AB1233</f>
        <v>8678866698.6199932</v>
      </c>
      <c r="AC1235" s="350"/>
      <c r="AD1235" s="117">
        <f>AD706+AD1233</f>
        <v>5304663723.3933086</v>
      </c>
      <c r="AE1235" s="117">
        <f>AE706+AE1233</f>
        <v>2446318474.6866903</v>
      </c>
      <c r="AF1235" s="117">
        <f>AF706+AF1233</f>
        <v>927884500.54000044</v>
      </c>
      <c r="AG1235" s="117">
        <f>AG706+AG1233</f>
        <v>8678866698.6199951</v>
      </c>
      <c r="AH1235" s="309"/>
      <c r="AI1235" s="117">
        <f>AI706</f>
        <v>960791886.78791606</v>
      </c>
      <c r="AJ1235" s="117">
        <f>AJ1233</f>
        <v>-650962959.23291659</v>
      </c>
      <c r="AK1235" s="117">
        <f>AK706+AK1233</f>
        <v>-8903162134.3050041</v>
      </c>
      <c r="AL1235" s="117">
        <f>AL706+AL1233</f>
        <v>8593333206.7500057</v>
      </c>
      <c r="AM1235" s="350"/>
      <c r="AN1235" s="117">
        <f>AN706+AN1233</f>
        <v>5292401161.4390497</v>
      </c>
      <c r="AO1235" s="117">
        <f>AO706+AO1233</f>
        <v>2384330802.2846994</v>
      </c>
      <c r="AP1235" s="117">
        <f>AP706+AP1233</f>
        <v>916601243.02625144</v>
      </c>
      <c r="AQ1235" s="117">
        <f>AQ706+AQ1233</f>
        <v>8593333206.7500057</v>
      </c>
      <c r="AR1235" s="309"/>
      <c r="BG1235" s="7"/>
      <c r="BH1235" s="7"/>
      <c r="BI1235" s="7"/>
      <c r="BJ1235" s="7"/>
      <c r="BK1235" s="7"/>
      <c r="BL1235" s="7"/>
    </row>
    <row r="1236" spans="1:66" ht="11.25" customHeight="1" thickTop="1" x14ac:dyDescent="0.35">
      <c r="H1236" s="220"/>
      <c r="I1236"/>
      <c r="J1236"/>
      <c r="L1236" s="312"/>
      <c r="M1236" s="220"/>
      <c r="O1236"/>
      <c r="Q1236" s="220"/>
      <c r="R1236"/>
      <c r="S1236"/>
      <c r="T1236"/>
      <c r="U1236" s="68"/>
      <c r="V1236" s="241"/>
      <c r="AH1236" s="309"/>
      <c r="AI1236" s="72"/>
      <c r="AJ1236" s="72"/>
      <c r="AK1236" s="72"/>
      <c r="AL1236" s="72"/>
      <c r="AM1236" s="158"/>
      <c r="AN1236" s="72"/>
      <c r="AO1236" s="72"/>
      <c r="AP1236" s="72"/>
      <c r="AQ1236" s="72"/>
      <c r="AR1236" s="309"/>
    </row>
    <row r="1237" spans="1:66" ht="11.25" customHeight="1" x14ac:dyDescent="0.3">
      <c r="C1237"/>
      <c r="D1237" s="48"/>
      <c r="E1237" s="48"/>
      <c r="F1237" s="48"/>
      <c r="G1237" s="48"/>
      <c r="H1237" s="362"/>
      <c r="I1237"/>
      <c r="J1237"/>
      <c r="L1237" s="300"/>
      <c r="M1237" s="362"/>
      <c r="O1237"/>
      <c r="Q1237" s="362"/>
      <c r="R1237" s="26"/>
      <c r="S1237"/>
      <c r="T1237"/>
      <c r="U1237" s="68"/>
      <c r="V1237" s="241"/>
      <c r="AB1237" s="22" t="s">
        <v>1287</v>
      </c>
      <c r="AC1237" s="345"/>
      <c r="AD1237" s="118">
        <f>AD1235/AG1235</f>
        <v>0.61121617690438657</v>
      </c>
      <c r="AE1237" s="118">
        <f>AE1235/AG1235</f>
        <v>0.2818707280151766</v>
      </c>
      <c r="AF1237" s="118">
        <f>AF1235/AG1235</f>
        <v>0.1069130950804373</v>
      </c>
      <c r="AG1237" s="51"/>
      <c r="AH1237" s="309"/>
      <c r="AI1237" s="72"/>
      <c r="AJ1237" s="72"/>
      <c r="AK1237" s="51" t="s">
        <v>968</v>
      </c>
      <c r="AL1237" s="51"/>
      <c r="AM1237" s="345"/>
      <c r="AN1237" s="118">
        <f>AN1235/AQ1235</f>
        <v>0.61587291381671361</v>
      </c>
      <c r="AO1237" s="118">
        <f>AO1235/AQ1235</f>
        <v>0.27746285927931008</v>
      </c>
      <c r="AP1237" s="118">
        <f>AP1235/AQ1235</f>
        <v>0.10666422690397566</v>
      </c>
      <c r="AQ1237" s="51"/>
      <c r="AR1237" s="309"/>
    </row>
    <row r="1238" spans="1:66" customFormat="1" ht="12" customHeight="1" x14ac:dyDescent="0.25"/>
    <row r="1239" spans="1:66" customFormat="1" ht="11.25" customHeight="1" x14ac:dyDescent="0.3">
      <c r="X1239" s="362"/>
    </row>
    <row r="1240" spans="1:66" customFormat="1" ht="12" customHeight="1" x14ac:dyDescent="0.25"/>
    <row r="1241" spans="1:66" customFormat="1" ht="13.15" customHeight="1" x14ac:dyDescent="0.35">
      <c r="Y1241" s="220"/>
    </row>
    <row r="1242" spans="1:66" customFormat="1" ht="15.65" customHeight="1" x14ac:dyDescent="0.3">
      <c r="Y1242" s="362"/>
    </row>
    <row r="1243" spans="1:66" customFormat="1" x14ac:dyDescent="0.25"/>
    <row r="1244" spans="1:66" customFormat="1" ht="11.5" customHeight="1" x14ac:dyDescent="0.25"/>
    <row r="1245" spans="1:66" customFormat="1" ht="11.25" customHeight="1" x14ac:dyDescent="0.25"/>
    <row r="1246" spans="1:66" customFormat="1" ht="11.25" customHeight="1" x14ac:dyDescent="0.25"/>
    <row r="1247" spans="1:66" customFormat="1" ht="12" customHeight="1" x14ac:dyDescent="0.25"/>
    <row r="1248" spans="1:66" customFormat="1" ht="12" customHeight="1" x14ac:dyDescent="0.25"/>
    <row r="1249" spans="1:43" customFormat="1" x14ac:dyDescent="0.25"/>
    <row r="1250" spans="1:43" customFormat="1" x14ac:dyDescent="0.25"/>
    <row r="1251" spans="1:43" customFormat="1" x14ac:dyDescent="0.25"/>
    <row r="1252" spans="1:43" customFormat="1" x14ac:dyDescent="0.25"/>
    <row r="1253" spans="1:43" customFormat="1" x14ac:dyDescent="0.25"/>
    <row r="1254" spans="1:43" customFormat="1" x14ac:dyDescent="0.25"/>
    <row r="1255" spans="1:43" customFormat="1" x14ac:dyDescent="0.25"/>
    <row r="1256" spans="1:43" x14ac:dyDescent="0.25">
      <c r="A1256" s="22"/>
      <c r="B1256" s="22"/>
      <c r="C1256" s="7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I1256" s="22"/>
      <c r="AJ1256" s="22"/>
      <c r="AK1256" s="22"/>
      <c r="AL1256" s="22"/>
      <c r="AM1256" s="157"/>
      <c r="AN1256"/>
      <c r="AO1256"/>
      <c r="AP1256"/>
      <c r="AQ1256" s="22"/>
    </row>
    <row r="1257" spans="1:43" x14ac:dyDescent="0.25">
      <c r="A1257" s="22"/>
      <c r="B1257" s="22"/>
      <c r="C1257" s="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I1257" s="22"/>
      <c r="AJ1257" s="22"/>
      <c r="AK1257" s="22"/>
      <c r="AL1257" s="22"/>
      <c r="AM1257" s="157"/>
      <c r="AN1257"/>
      <c r="AO1257"/>
      <c r="AP1257"/>
      <c r="AQ1257" s="22"/>
    </row>
    <row r="1258" spans="1:43" x14ac:dyDescent="0.25">
      <c r="A1258" s="22"/>
      <c r="B1258" s="22"/>
      <c r="C1258" s="7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I1258" s="22"/>
      <c r="AJ1258" s="22"/>
      <c r="AK1258" s="22"/>
      <c r="AL1258" s="22"/>
      <c r="AM1258" s="157"/>
      <c r="AN1258" s="22"/>
      <c r="AO1258" s="22"/>
      <c r="AP1258" s="22"/>
      <c r="AQ1258" s="22"/>
    </row>
    <row r="1259" spans="1:43" x14ac:dyDescent="0.25">
      <c r="A1259" s="22"/>
      <c r="B1259" s="22"/>
      <c r="C1259" s="7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I1259" s="22"/>
      <c r="AJ1259" s="22"/>
      <c r="AK1259" s="22"/>
      <c r="AL1259" s="22"/>
      <c r="AM1259" s="157"/>
      <c r="AN1259" s="22"/>
      <c r="AO1259" s="22"/>
      <c r="AP1259" s="22"/>
      <c r="AQ1259" s="22"/>
    </row>
    <row r="1260" spans="1:43" x14ac:dyDescent="0.25">
      <c r="A1260" s="22"/>
      <c r="B1260" s="22"/>
      <c r="C1260" s="7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I1260" s="22"/>
      <c r="AJ1260" s="22"/>
      <c r="AK1260" s="22"/>
      <c r="AL1260" s="22"/>
      <c r="AM1260" s="157"/>
      <c r="AN1260" s="22"/>
      <c r="AO1260" s="22"/>
      <c r="AP1260" s="22"/>
      <c r="AQ1260" s="22"/>
    </row>
    <row r="1261" spans="1:43" x14ac:dyDescent="0.25">
      <c r="A1261" s="22"/>
      <c r="B1261" s="22"/>
      <c r="C1261" s="7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I1261" s="22"/>
      <c r="AJ1261" s="22"/>
      <c r="AK1261" s="22"/>
      <c r="AL1261" s="22"/>
      <c r="AM1261" s="157"/>
      <c r="AN1261" s="22"/>
      <c r="AO1261" s="22"/>
      <c r="AP1261" s="22"/>
      <c r="AQ1261" s="22"/>
    </row>
    <row r="1262" spans="1:43" x14ac:dyDescent="0.25">
      <c r="A1262" s="22"/>
      <c r="B1262" s="22"/>
      <c r="C1262" s="7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I1262" s="22"/>
      <c r="AJ1262" s="22"/>
      <c r="AK1262" s="22"/>
      <c r="AL1262" s="22"/>
      <c r="AM1262" s="157"/>
      <c r="AN1262" s="22"/>
      <c r="AO1262" s="22"/>
      <c r="AP1262" s="22"/>
      <c r="AQ1262" s="22"/>
    </row>
    <row r="1263" spans="1:43" x14ac:dyDescent="0.25">
      <c r="A1263" s="22"/>
      <c r="B1263" s="22"/>
      <c r="C1263" s="7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I1263" s="22"/>
      <c r="AJ1263" s="22"/>
      <c r="AK1263" s="22"/>
      <c r="AL1263" s="22"/>
      <c r="AM1263" s="157"/>
      <c r="AN1263" s="22"/>
      <c r="AO1263" s="22"/>
      <c r="AP1263" s="22"/>
      <c r="AQ1263" s="22"/>
    </row>
    <row r="1264" spans="1:43" x14ac:dyDescent="0.25">
      <c r="C1264" s="7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I1264" s="22"/>
      <c r="AJ1264" s="22"/>
      <c r="AK1264" s="22"/>
      <c r="AL1264" s="22"/>
      <c r="AM1264" s="157"/>
      <c r="AN1264" s="22"/>
      <c r="AO1264" s="22"/>
      <c r="AP1264" s="22"/>
      <c r="AQ1264" s="22"/>
    </row>
    <row r="1265" spans="3:43" x14ac:dyDescent="0.25">
      <c r="C1265" s="7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I1265" s="22"/>
      <c r="AJ1265" s="22"/>
      <c r="AK1265" s="22"/>
      <c r="AL1265" s="22"/>
      <c r="AM1265" s="157"/>
      <c r="AN1265" s="22"/>
      <c r="AO1265" s="22"/>
      <c r="AP1265" s="22"/>
      <c r="AQ1265" s="22"/>
    </row>
    <row r="1266" spans="3:43" x14ac:dyDescent="0.25"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I1266" s="22"/>
      <c r="AJ1266" s="22"/>
      <c r="AK1266" s="22"/>
      <c r="AL1266" s="22"/>
      <c r="AM1266" s="157"/>
      <c r="AN1266" s="22"/>
      <c r="AO1266" s="22"/>
      <c r="AP1266" s="22"/>
      <c r="AQ1266" s="22"/>
    </row>
    <row r="1267" spans="3:43" x14ac:dyDescent="0.25"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I1267" s="22"/>
      <c r="AJ1267" s="22"/>
      <c r="AK1267" s="22"/>
      <c r="AL1267" s="22"/>
      <c r="AM1267" s="157"/>
      <c r="AN1267" s="22"/>
      <c r="AO1267" s="22"/>
      <c r="AP1267" s="22"/>
      <c r="AQ1267" s="22"/>
    </row>
    <row r="1268" spans="3:43" x14ac:dyDescent="0.25"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I1268" s="22"/>
      <c r="AJ1268" s="22"/>
      <c r="AK1268" s="22"/>
      <c r="AL1268" s="22"/>
      <c r="AM1268" s="157"/>
      <c r="AN1268" s="22"/>
      <c r="AO1268" s="22"/>
      <c r="AP1268" s="22"/>
      <c r="AQ1268" s="22"/>
    </row>
    <row r="1269" spans="3:43" x14ac:dyDescent="0.25"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I1269" s="72"/>
      <c r="AJ1269" s="72"/>
      <c r="AK1269" s="72"/>
      <c r="AL1269" s="72"/>
      <c r="AM1269" s="158"/>
      <c r="AN1269" s="72"/>
      <c r="AO1269" s="72"/>
      <c r="AP1269" s="72"/>
      <c r="AQ1269" s="72"/>
    </row>
    <row r="1270" spans="3:43" x14ac:dyDescent="0.25"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I1270" s="72"/>
      <c r="AJ1270" s="72"/>
      <c r="AK1270" s="72"/>
      <c r="AL1270" s="72"/>
      <c r="AM1270" s="158"/>
      <c r="AN1270" s="72"/>
      <c r="AO1270" s="72"/>
      <c r="AP1270" s="72"/>
      <c r="AQ1270" s="72"/>
    </row>
    <row r="1271" spans="3:43" x14ac:dyDescent="0.25"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I1271" s="72"/>
      <c r="AJ1271" s="72"/>
      <c r="AK1271" s="72"/>
      <c r="AL1271" s="72"/>
      <c r="AM1271" s="158"/>
      <c r="AN1271" s="72"/>
      <c r="AO1271" s="72"/>
      <c r="AP1271" s="72"/>
      <c r="AQ1271" s="72"/>
    </row>
    <row r="1272" spans="3:43" x14ac:dyDescent="0.25"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I1272" s="72"/>
      <c r="AJ1272" s="72"/>
      <c r="AK1272" s="72"/>
      <c r="AL1272" s="72"/>
      <c r="AM1272" s="158"/>
      <c r="AN1272" s="72"/>
      <c r="AO1272" s="72"/>
      <c r="AP1272" s="72"/>
      <c r="AQ1272" s="72"/>
    </row>
    <row r="1273" spans="3:43" x14ac:dyDescent="0.25">
      <c r="AI1273" s="72"/>
      <c r="AJ1273" s="72"/>
      <c r="AK1273" s="72"/>
      <c r="AL1273" s="72"/>
      <c r="AM1273" s="158"/>
      <c r="AN1273" s="72"/>
      <c r="AO1273" s="72"/>
      <c r="AP1273" s="72"/>
      <c r="AQ1273" s="72"/>
    </row>
    <row r="1274" spans="3:43" x14ac:dyDescent="0.25">
      <c r="AI1274" s="72"/>
      <c r="AJ1274" s="72"/>
      <c r="AK1274" s="72"/>
      <c r="AL1274" s="72"/>
      <c r="AM1274" s="158"/>
      <c r="AN1274" s="72"/>
      <c r="AO1274" s="72"/>
      <c r="AP1274" s="72"/>
      <c r="AQ1274" s="72"/>
    </row>
    <row r="1275" spans="3:43" x14ac:dyDescent="0.25">
      <c r="AI1275" s="72"/>
      <c r="AJ1275" s="72"/>
      <c r="AK1275" s="72"/>
      <c r="AL1275" s="72"/>
      <c r="AM1275" s="158"/>
      <c r="AN1275" s="72"/>
      <c r="AO1275" s="72"/>
      <c r="AP1275" s="72"/>
      <c r="AQ1275" s="72"/>
    </row>
    <row r="1276" spans="3:43" x14ac:dyDescent="0.25">
      <c r="AI1276" s="72"/>
      <c r="AJ1276" s="72"/>
      <c r="AK1276" s="72"/>
      <c r="AL1276" s="72"/>
      <c r="AM1276" s="158"/>
      <c r="AN1276" s="72"/>
      <c r="AO1276" s="72"/>
      <c r="AP1276" s="72"/>
      <c r="AQ1276" s="72"/>
    </row>
    <row r="1277" spans="3:43" x14ac:dyDescent="0.25">
      <c r="AI1277" s="72"/>
      <c r="AJ1277" s="72"/>
      <c r="AK1277" s="72"/>
      <c r="AL1277" s="72"/>
      <c r="AM1277" s="158"/>
      <c r="AN1277" s="72"/>
      <c r="AO1277" s="72"/>
      <c r="AP1277" s="72"/>
      <c r="AQ1277" s="72"/>
    </row>
    <row r="1278" spans="3:43" x14ac:dyDescent="0.25">
      <c r="AI1278" s="72"/>
      <c r="AJ1278" s="72"/>
      <c r="AK1278" s="72"/>
      <c r="AL1278" s="72"/>
      <c r="AM1278" s="158"/>
      <c r="AN1278" s="72"/>
      <c r="AO1278" s="72"/>
      <c r="AP1278" s="72"/>
      <c r="AQ1278" s="72"/>
    </row>
    <row r="1279" spans="3:43" x14ac:dyDescent="0.25">
      <c r="AI1279" s="72"/>
      <c r="AJ1279" s="72"/>
      <c r="AK1279" s="72"/>
      <c r="AL1279" s="72"/>
      <c r="AM1279" s="158"/>
      <c r="AN1279" s="72"/>
      <c r="AO1279" s="72"/>
      <c r="AP1279" s="72"/>
      <c r="AQ1279" s="72"/>
    </row>
    <row r="1280" spans="3:43" x14ac:dyDescent="0.25">
      <c r="AI1280" s="72"/>
      <c r="AJ1280" s="72"/>
      <c r="AK1280" s="72"/>
      <c r="AL1280" s="72"/>
      <c r="AM1280" s="158"/>
      <c r="AN1280" s="72"/>
      <c r="AO1280" s="72"/>
      <c r="AP1280" s="72"/>
      <c r="AQ1280" s="72"/>
    </row>
    <row r="1281" spans="35:43" x14ac:dyDescent="0.25">
      <c r="AI1281" s="72"/>
      <c r="AJ1281" s="72"/>
      <c r="AK1281" s="72"/>
      <c r="AL1281" s="72"/>
      <c r="AM1281" s="158"/>
      <c r="AN1281" s="72"/>
      <c r="AO1281" s="72"/>
      <c r="AP1281" s="72"/>
      <c r="AQ1281" s="72"/>
    </row>
    <row r="1282" spans="35:43" x14ac:dyDescent="0.25">
      <c r="AI1282" s="72"/>
      <c r="AJ1282" s="72"/>
      <c r="AK1282" s="72"/>
      <c r="AL1282" s="72"/>
      <c r="AM1282" s="158"/>
      <c r="AN1282" s="72"/>
      <c r="AO1282" s="72"/>
      <c r="AP1282" s="72"/>
      <c r="AQ1282" s="72"/>
    </row>
    <row r="1283" spans="35:43" x14ac:dyDescent="0.25">
      <c r="AI1283" s="72"/>
      <c r="AJ1283" s="72"/>
      <c r="AK1283" s="72"/>
      <c r="AL1283" s="72"/>
      <c r="AM1283" s="158"/>
      <c r="AN1283" s="72"/>
      <c r="AO1283" s="72"/>
      <c r="AP1283" s="72"/>
      <c r="AQ1283" s="72"/>
    </row>
    <row r="1284" spans="35:43" x14ac:dyDescent="0.25">
      <c r="AI1284" s="72"/>
      <c r="AJ1284" s="72"/>
      <c r="AK1284" s="72"/>
      <c r="AL1284" s="72"/>
      <c r="AM1284" s="158"/>
      <c r="AN1284" s="72"/>
      <c r="AO1284" s="72"/>
      <c r="AP1284" s="72"/>
      <c r="AQ1284" s="72"/>
    </row>
    <row r="1285" spans="35:43" x14ac:dyDescent="0.25">
      <c r="AI1285" s="72"/>
      <c r="AJ1285" s="72"/>
      <c r="AK1285" s="72"/>
      <c r="AL1285" s="72"/>
      <c r="AM1285" s="158"/>
      <c r="AN1285" s="72"/>
      <c r="AO1285" s="72"/>
      <c r="AP1285" s="72"/>
      <c r="AQ1285" s="72"/>
    </row>
    <row r="1286" spans="35:43" x14ac:dyDescent="0.25">
      <c r="AI1286" s="72"/>
      <c r="AJ1286" s="72"/>
      <c r="AK1286" s="72"/>
      <c r="AL1286" s="72"/>
      <c r="AM1286" s="158"/>
      <c r="AN1286" s="72"/>
      <c r="AO1286" s="72"/>
      <c r="AP1286" s="72"/>
      <c r="AQ1286" s="72"/>
    </row>
    <row r="1287" spans="35:43" x14ac:dyDescent="0.25">
      <c r="AI1287" s="72"/>
      <c r="AJ1287" s="72"/>
      <c r="AK1287" s="72"/>
      <c r="AL1287" s="72"/>
      <c r="AM1287" s="158"/>
      <c r="AN1287" s="72"/>
      <c r="AO1287" s="72"/>
      <c r="AP1287" s="72"/>
      <c r="AQ1287" s="72"/>
    </row>
    <row r="1288" spans="35:43" x14ac:dyDescent="0.25">
      <c r="AI1288" s="72"/>
      <c r="AJ1288" s="72"/>
      <c r="AK1288" s="72"/>
      <c r="AL1288" s="72"/>
      <c r="AM1288" s="158"/>
      <c r="AN1288" s="72"/>
      <c r="AO1288" s="72"/>
      <c r="AP1288" s="72"/>
      <c r="AQ1288" s="72"/>
    </row>
    <row r="1289" spans="35:43" x14ac:dyDescent="0.25">
      <c r="AI1289" s="72"/>
      <c r="AJ1289" s="72"/>
      <c r="AK1289" s="72"/>
      <c r="AL1289" s="72"/>
      <c r="AM1289" s="158"/>
      <c r="AN1289" s="72"/>
      <c r="AO1289" s="72"/>
      <c r="AP1289" s="72"/>
      <c r="AQ1289" s="72"/>
    </row>
    <row r="1290" spans="35:43" x14ac:dyDescent="0.25">
      <c r="AI1290" s="72"/>
      <c r="AJ1290" s="72"/>
      <c r="AK1290" s="72"/>
      <c r="AL1290" s="72"/>
      <c r="AM1290" s="158"/>
      <c r="AN1290" s="72"/>
      <c r="AO1290" s="72"/>
      <c r="AP1290" s="72"/>
      <c r="AQ1290" s="72"/>
    </row>
    <row r="1291" spans="35:43" x14ac:dyDescent="0.25">
      <c r="AI1291" s="72"/>
      <c r="AJ1291" s="72"/>
      <c r="AK1291" s="72"/>
      <c r="AL1291" s="72"/>
      <c r="AM1291" s="158"/>
      <c r="AN1291" s="72"/>
      <c r="AO1291" s="72"/>
      <c r="AP1291" s="72"/>
      <c r="AQ1291" s="72"/>
    </row>
    <row r="1292" spans="35:43" x14ac:dyDescent="0.25">
      <c r="AI1292" s="72"/>
      <c r="AJ1292" s="72"/>
      <c r="AK1292" s="72"/>
      <c r="AL1292" s="72"/>
      <c r="AM1292" s="158"/>
      <c r="AN1292" s="72"/>
      <c r="AO1292" s="72"/>
      <c r="AP1292" s="72"/>
      <c r="AQ1292" s="72"/>
    </row>
    <row r="1293" spans="35:43" x14ac:dyDescent="0.25">
      <c r="AI1293" s="72"/>
      <c r="AJ1293" s="72"/>
      <c r="AK1293" s="72"/>
      <c r="AL1293" s="72"/>
      <c r="AM1293" s="158"/>
      <c r="AN1293" s="72"/>
      <c r="AO1293" s="72"/>
      <c r="AP1293" s="72"/>
      <c r="AQ1293" s="72"/>
    </row>
    <row r="1294" spans="35:43" x14ac:dyDescent="0.25">
      <c r="AI1294" s="72"/>
      <c r="AJ1294" s="72"/>
      <c r="AK1294" s="72"/>
      <c r="AL1294" s="72"/>
      <c r="AM1294" s="158"/>
      <c r="AN1294" s="72"/>
      <c r="AO1294" s="72"/>
      <c r="AP1294" s="72"/>
      <c r="AQ1294" s="72"/>
    </row>
    <row r="1295" spans="35:43" x14ac:dyDescent="0.25">
      <c r="AI1295" s="72"/>
      <c r="AJ1295" s="72"/>
      <c r="AK1295" s="72"/>
      <c r="AL1295" s="72"/>
      <c r="AM1295" s="158"/>
      <c r="AN1295" s="72"/>
      <c r="AO1295" s="72"/>
      <c r="AP1295" s="72"/>
      <c r="AQ1295" s="72"/>
    </row>
    <row r="1296" spans="35:43" x14ac:dyDescent="0.25">
      <c r="AI1296" s="72"/>
      <c r="AJ1296" s="72"/>
      <c r="AK1296" s="72"/>
      <c r="AL1296" s="72"/>
      <c r="AM1296" s="158"/>
      <c r="AN1296" s="72"/>
      <c r="AO1296" s="72"/>
      <c r="AP1296" s="72"/>
      <c r="AQ1296" s="72"/>
    </row>
    <row r="1297" spans="35:43" x14ac:dyDescent="0.25">
      <c r="AI1297" s="72"/>
      <c r="AJ1297" s="72"/>
      <c r="AK1297" s="72"/>
      <c r="AL1297" s="72"/>
      <c r="AM1297" s="158"/>
      <c r="AN1297" s="72"/>
      <c r="AO1297" s="72"/>
      <c r="AP1297" s="72"/>
      <c r="AQ1297" s="72"/>
    </row>
    <row r="1298" spans="35:43" x14ac:dyDescent="0.25">
      <c r="AI1298" s="72"/>
      <c r="AJ1298" s="72"/>
      <c r="AK1298" s="72"/>
      <c r="AL1298" s="72"/>
      <c r="AM1298" s="158"/>
      <c r="AN1298" s="72"/>
      <c r="AO1298" s="72"/>
      <c r="AP1298" s="72"/>
      <c r="AQ1298" s="72"/>
    </row>
    <row r="1299" spans="35:43" x14ac:dyDescent="0.25">
      <c r="AI1299" s="72"/>
      <c r="AJ1299" s="72"/>
      <c r="AK1299" s="72"/>
      <c r="AL1299" s="72"/>
      <c r="AM1299" s="158"/>
      <c r="AN1299" s="72"/>
      <c r="AO1299" s="72"/>
      <c r="AP1299" s="72"/>
      <c r="AQ1299" s="72"/>
    </row>
    <row r="1300" spans="35:43" x14ac:dyDescent="0.25">
      <c r="AI1300" s="72"/>
      <c r="AJ1300" s="72"/>
      <c r="AK1300" s="72"/>
      <c r="AL1300" s="72"/>
      <c r="AM1300" s="158"/>
      <c r="AN1300" s="72"/>
      <c r="AO1300" s="72"/>
      <c r="AP1300" s="72"/>
      <c r="AQ1300" s="72"/>
    </row>
    <row r="1301" spans="35:43" x14ac:dyDescent="0.25">
      <c r="AI1301" s="72"/>
      <c r="AJ1301" s="72"/>
      <c r="AK1301" s="72"/>
      <c r="AL1301" s="72"/>
      <c r="AM1301" s="158"/>
      <c r="AN1301" s="72"/>
      <c r="AO1301" s="72"/>
      <c r="AP1301" s="72"/>
      <c r="AQ1301" s="72"/>
    </row>
    <row r="1302" spans="35:43" x14ac:dyDescent="0.25">
      <c r="AI1302" s="72"/>
      <c r="AJ1302" s="72"/>
      <c r="AK1302" s="72"/>
      <c r="AL1302" s="72"/>
      <c r="AM1302" s="158"/>
      <c r="AN1302" s="72"/>
      <c r="AO1302" s="72"/>
      <c r="AP1302" s="72"/>
      <c r="AQ1302" s="72"/>
    </row>
    <row r="1303" spans="35:43" x14ac:dyDescent="0.25">
      <c r="AI1303" s="72"/>
      <c r="AJ1303" s="72"/>
      <c r="AK1303" s="72"/>
      <c r="AL1303" s="72"/>
      <c r="AM1303" s="158"/>
      <c r="AN1303" s="72"/>
      <c r="AO1303" s="72"/>
      <c r="AP1303" s="72"/>
      <c r="AQ1303" s="72"/>
    </row>
    <row r="1304" spans="35:43" x14ac:dyDescent="0.25">
      <c r="AI1304" s="72"/>
      <c r="AJ1304" s="72"/>
      <c r="AK1304" s="72"/>
      <c r="AL1304" s="72"/>
      <c r="AM1304" s="158"/>
      <c r="AN1304" s="72"/>
      <c r="AO1304" s="72"/>
      <c r="AP1304" s="72"/>
      <c r="AQ1304" s="72"/>
    </row>
    <row r="1305" spans="35:43" x14ac:dyDescent="0.25">
      <c r="AI1305" s="72"/>
      <c r="AJ1305" s="72"/>
      <c r="AK1305" s="72"/>
      <c r="AL1305" s="72"/>
      <c r="AM1305" s="158"/>
      <c r="AN1305" s="72"/>
      <c r="AO1305" s="72"/>
      <c r="AP1305" s="72"/>
      <c r="AQ1305" s="72"/>
    </row>
    <row r="1306" spans="35:43" x14ac:dyDescent="0.25">
      <c r="AI1306" s="72"/>
      <c r="AJ1306" s="72"/>
      <c r="AK1306" s="72"/>
      <c r="AL1306" s="72"/>
      <c r="AM1306" s="158"/>
      <c r="AN1306" s="72"/>
      <c r="AO1306" s="72"/>
      <c r="AP1306" s="72"/>
      <c r="AQ1306" s="72"/>
    </row>
    <row r="1307" spans="35:43" x14ac:dyDescent="0.25">
      <c r="AI1307" s="72"/>
      <c r="AJ1307" s="72"/>
      <c r="AK1307" s="72"/>
      <c r="AL1307" s="72"/>
      <c r="AM1307" s="158"/>
      <c r="AN1307" s="72"/>
      <c r="AO1307" s="72"/>
      <c r="AP1307" s="72"/>
      <c r="AQ1307" s="72"/>
    </row>
    <row r="1308" spans="35:43" x14ac:dyDescent="0.25">
      <c r="AI1308" s="72"/>
      <c r="AJ1308" s="72"/>
      <c r="AK1308" s="72"/>
      <c r="AL1308" s="72"/>
      <c r="AM1308" s="158"/>
      <c r="AN1308" s="72"/>
      <c r="AO1308" s="72"/>
      <c r="AP1308" s="72"/>
      <c r="AQ1308" s="72"/>
    </row>
    <row r="1309" spans="35:43" x14ac:dyDescent="0.25">
      <c r="AI1309" s="72"/>
      <c r="AJ1309" s="72"/>
      <c r="AK1309" s="72"/>
      <c r="AL1309" s="72"/>
      <c r="AM1309" s="158"/>
      <c r="AN1309" s="72"/>
      <c r="AO1309" s="72"/>
      <c r="AP1309" s="72"/>
      <c r="AQ1309" s="72"/>
    </row>
    <row r="1310" spans="35:43" x14ac:dyDescent="0.25">
      <c r="AI1310" s="72"/>
      <c r="AJ1310" s="72"/>
      <c r="AK1310" s="72"/>
      <c r="AL1310" s="72"/>
      <c r="AM1310" s="158"/>
      <c r="AN1310" s="72"/>
      <c r="AO1310" s="72"/>
      <c r="AP1310" s="72"/>
      <c r="AQ1310" s="72"/>
    </row>
    <row r="1311" spans="35:43" x14ac:dyDescent="0.25">
      <c r="AI1311" s="72"/>
      <c r="AJ1311" s="72"/>
      <c r="AK1311" s="72"/>
      <c r="AL1311" s="72"/>
      <c r="AM1311" s="158"/>
      <c r="AN1311" s="72"/>
      <c r="AO1311" s="72"/>
      <c r="AP1311" s="72"/>
      <c r="AQ1311" s="72"/>
    </row>
    <row r="1312" spans="35:43" x14ac:dyDescent="0.25">
      <c r="AI1312" s="72"/>
      <c r="AJ1312" s="72"/>
      <c r="AK1312" s="72"/>
      <c r="AL1312" s="72"/>
      <c r="AM1312" s="158"/>
      <c r="AN1312" s="72"/>
      <c r="AO1312" s="72"/>
      <c r="AP1312" s="72"/>
      <c r="AQ1312" s="72"/>
    </row>
    <row r="1313" spans="35:43" x14ac:dyDescent="0.25">
      <c r="AI1313" s="72"/>
      <c r="AJ1313" s="72"/>
      <c r="AK1313" s="72"/>
      <c r="AL1313" s="72"/>
      <c r="AM1313" s="158"/>
      <c r="AN1313" s="72"/>
      <c r="AO1313" s="72"/>
      <c r="AP1313" s="72"/>
      <c r="AQ1313" s="72"/>
    </row>
    <row r="1314" spans="35:43" x14ac:dyDescent="0.25">
      <c r="AI1314" s="72"/>
      <c r="AJ1314" s="72"/>
      <c r="AK1314" s="72"/>
      <c r="AL1314" s="72"/>
      <c r="AM1314" s="158"/>
      <c r="AN1314" s="72"/>
      <c r="AO1314" s="72"/>
      <c r="AP1314" s="72"/>
      <c r="AQ1314" s="72"/>
    </row>
    <row r="1315" spans="35:43" x14ac:dyDescent="0.25">
      <c r="AI1315" s="72"/>
      <c r="AJ1315" s="72"/>
      <c r="AK1315" s="72"/>
      <c r="AL1315" s="72"/>
      <c r="AM1315" s="158"/>
      <c r="AN1315" s="72"/>
      <c r="AO1315" s="72"/>
      <c r="AP1315" s="72"/>
      <c r="AQ1315" s="72"/>
    </row>
    <row r="1316" spans="35:43" x14ac:dyDescent="0.25">
      <c r="AI1316" s="72"/>
      <c r="AJ1316" s="72"/>
      <c r="AK1316" s="72"/>
      <c r="AL1316" s="72"/>
      <c r="AM1316" s="158"/>
      <c r="AN1316" s="72"/>
      <c r="AO1316" s="72"/>
      <c r="AP1316" s="72"/>
      <c r="AQ1316" s="72"/>
    </row>
    <row r="1317" spans="35:43" x14ac:dyDescent="0.25">
      <c r="AI1317" s="72"/>
      <c r="AJ1317" s="72"/>
      <c r="AK1317" s="72"/>
      <c r="AL1317" s="72"/>
      <c r="AM1317" s="158"/>
      <c r="AN1317" s="72"/>
      <c r="AO1317" s="72"/>
      <c r="AP1317" s="72"/>
      <c r="AQ1317" s="72"/>
    </row>
    <row r="1318" spans="35:43" x14ac:dyDescent="0.25">
      <c r="AI1318" s="72"/>
      <c r="AJ1318" s="72"/>
      <c r="AK1318" s="72"/>
      <c r="AL1318" s="72"/>
      <c r="AM1318" s="158"/>
      <c r="AN1318" s="72"/>
      <c r="AO1318" s="72"/>
      <c r="AP1318" s="72"/>
      <c r="AQ1318" s="72"/>
    </row>
    <row r="1319" spans="35:43" x14ac:dyDescent="0.25">
      <c r="AI1319" s="72"/>
      <c r="AJ1319" s="72"/>
      <c r="AK1319" s="72"/>
      <c r="AL1319" s="72"/>
      <c r="AM1319" s="158"/>
      <c r="AN1319" s="72"/>
      <c r="AO1319" s="72"/>
      <c r="AP1319" s="72"/>
      <c r="AQ1319" s="72"/>
    </row>
    <row r="1320" spans="35:43" x14ac:dyDescent="0.25">
      <c r="AI1320" s="72"/>
      <c r="AJ1320" s="72"/>
      <c r="AK1320" s="72"/>
      <c r="AL1320" s="72"/>
      <c r="AM1320" s="158"/>
      <c r="AN1320" s="72"/>
      <c r="AO1320" s="72"/>
      <c r="AP1320" s="72"/>
      <c r="AQ1320" s="72"/>
    </row>
    <row r="1321" spans="35:43" x14ac:dyDescent="0.25">
      <c r="AI1321" s="72"/>
      <c r="AJ1321" s="72"/>
      <c r="AK1321" s="72"/>
      <c r="AL1321" s="72"/>
      <c r="AM1321" s="158"/>
      <c r="AN1321" s="72"/>
      <c r="AO1321" s="72"/>
      <c r="AP1321" s="72"/>
      <c r="AQ1321" s="72"/>
    </row>
    <row r="1322" spans="35:43" x14ac:dyDescent="0.25">
      <c r="AI1322" s="72"/>
      <c r="AJ1322" s="72"/>
      <c r="AK1322" s="72"/>
      <c r="AL1322" s="72"/>
      <c r="AM1322" s="158"/>
      <c r="AN1322" s="72"/>
      <c r="AO1322" s="72"/>
      <c r="AP1322" s="72"/>
      <c r="AQ1322" s="72"/>
    </row>
    <row r="1323" spans="35:43" x14ac:dyDescent="0.25">
      <c r="AI1323" s="72"/>
      <c r="AJ1323" s="72"/>
      <c r="AK1323" s="72"/>
      <c r="AL1323" s="72"/>
      <c r="AM1323" s="158"/>
      <c r="AN1323" s="72"/>
      <c r="AO1323" s="72"/>
      <c r="AP1323" s="72"/>
      <c r="AQ1323" s="72"/>
    </row>
    <row r="1324" spans="35:43" x14ac:dyDescent="0.25">
      <c r="AI1324" s="72"/>
      <c r="AJ1324" s="72"/>
      <c r="AK1324" s="72"/>
      <c r="AL1324" s="72"/>
      <c r="AM1324" s="158"/>
      <c r="AN1324" s="72"/>
      <c r="AO1324" s="72"/>
      <c r="AP1324" s="72"/>
      <c r="AQ1324" s="72"/>
    </row>
    <row r="1325" spans="35:43" x14ac:dyDescent="0.25">
      <c r="AI1325" s="72"/>
      <c r="AJ1325" s="72"/>
      <c r="AK1325" s="72"/>
      <c r="AL1325" s="72"/>
      <c r="AM1325" s="158"/>
      <c r="AN1325" s="72"/>
      <c r="AO1325" s="72"/>
      <c r="AP1325" s="72"/>
      <c r="AQ1325" s="72"/>
    </row>
    <row r="1326" spans="35:43" x14ac:dyDescent="0.25">
      <c r="AI1326" s="72"/>
      <c r="AJ1326" s="72"/>
      <c r="AK1326" s="72"/>
      <c r="AL1326" s="72"/>
      <c r="AM1326" s="158"/>
      <c r="AN1326" s="72"/>
      <c r="AO1326" s="72"/>
      <c r="AP1326" s="72"/>
      <c r="AQ1326" s="72"/>
    </row>
    <row r="1327" spans="35:43" x14ac:dyDescent="0.25">
      <c r="AI1327" s="72"/>
      <c r="AJ1327" s="72"/>
      <c r="AK1327" s="72"/>
      <c r="AL1327" s="72"/>
      <c r="AM1327" s="158"/>
      <c r="AN1327" s="72"/>
      <c r="AO1327" s="72"/>
      <c r="AP1327" s="72"/>
      <c r="AQ1327" s="72"/>
    </row>
    <row r="1328" spans="35:43" x14ac:dyDescent="0.25">
      <c r="AI1328" s="72"/>
      <c r="AJ1328" s="72"/>
      <c r="AK1328" s="72"/>
      <c r="AL1328" s="72"/>
      <c r="AM1328" s="158"/>
      <c r="AN1328" s="72"/>
      <c r="AO1328" s="72"/>
      <c r="AP1328" s="72"/>
      <c r="AQ1328" s="72"/>
    </row>
    <row r="1329" spans="35:43" x14ac:dyDescent="0.25">
      <c r="AI1329" s="72"/>
      <c r="AJ1329" s="72"/>
      <c r="AK1329" s="72"/>
      <c r="AL1329" s="72"/>
      <c r="AM1329" s="158"/>
      <c r="AN1329" s="72"/>
      <c r="AO1329" s="72"/>
      <c r="AP1329" s="72"/>
      <c r="AQ1329" s="72"/>
    </row>
    <row r="1330" spans="35:43" x14ac:dyDescent="0.25">
      <c r="AI1330" s="72"/>
      <c r="AJ1330" s="72"/>
      <c r="AK1330" s="72"/>
      <c r="AL1330" s="72"/>
      <c r="AM1330" s="158"/>
      <c r="AN1330" s="72"/>
      <c r="AO1330" s="72"/>
      <c r="AP1330" s="72"/>
      <c r="AQ1330" s="72"/>
    </row>
    <row r="1331" spans="35:43" x14ac:dyDescent="0.25">
      <c r="AI1331" s="72"/>
      <c r="AJ1331" s="72"/>
      <c r="AK1331" s="72"/>
      <c r="AL1331" s="72"/>
      <c r="AM1331" s="158"/>
      <c r="AN1331" s="72"/>
      <c r="AO1331" s="72"/>
      <c r="AP1331" s="72"/>
      <c r="AQ1331" s="72"/>
    </row>
    <row r="1332" spans="35:43" x14ac:dyDescent="0.25">
      <c r="AI1332" s="72"/>
      <c r="AJ1332" s="72"/>
      <c r="AK1332" s="72"/>
      <c r="AL1332" s="72"/>
      <c r="AM1332" s="158"/>
      <c r="AN1332" s="72"/>
      <c r="AO1332" s="72"/>
      <c r="AP1332" s="72"/>
      <c r="AQ1332" s="72"/>
    </row>
    <row r="1333" spans="35:43" x14ac:dyDescent="0.25">
      <c r="AI1333" s="72"/>
      <c r="AJ1333" s="72"/>
      <c r="AK1333" s="72"/>
      <c r="AL1333" s="72"/>
      <c r="AM1333" s="158"/>
      <c r="AN1333" s="72"/>
      <c r="AO1333" s="72"/>
      <c r="AP1333" s="72"/>
      <c r="AQ1333" s="72"/>
    </row>
    <row r="1334" spans="35:43" x14ac:dyDescent="0.25">
      <c r="AI1334" s="72"/>
      <c r="AJ1334" s="72"/>
      <c r="AK1334" s="72"/>
      <c r="AL1334" s="72"/>
      <c r="AM1334" s="158"/>
      <c r="AN1334" s="72"/>
      <c r="AO1334" s="72"/>
      <c r="AP1334" s="72"/>
      <c r="AQ1334" s="72"/>
    </row>
    <row r="1335" spans="35:43" x14ac:dyDescent="0.25">
      <c r="AI1335" s="72"/>
      <c r="AJ1335" s="72"/>
      <c r="AK1335" s="72"/>
      <c r="AL1335" s="72"/>
      <c r="AM1335" s="158"/>
      <c r="AN1335" s="72"/>
      <c r="AO1335" s="72"/>
      <c r="AP1335" s="72"/>
      <c r="AQ1335" s="72"/>
    </row>
    <row r="1336" spans="35:43" x14ac:dyDescent="0.25">
      <c r="AI1336" s="72"/>
      <c r="AJ1336" s="72"/>
      <c r="AK1336" s="72"/>
      <c r="AL1336" s="72"/>
      <c r="AM1336" s="158"/>
      <c r="AN1336" s="72"/>
      <c r="AO1336" s="72"/>
      <c r="AP1336" s="72"/>
      <c r="AQ1336" s="72"/>
    </row>
    <row r="1337" spans="35:43" x14ac:dyDescent="0.25">
      <c r="AI1337" s="72"/>
      <c r="AJ1337" s="72"/>
      <c r="AK1337" s="72"/>
      <c r="AL1337" s="72"/>
      <c r="AM1337" s="158"/>
      <c r="AN1337" s="72"/>
      <c r="AO1337" s="72"/>
      <c r="AP1337" s="72"/>
      <c r="AQ1337" s="72"/>
    </row>
    <row r="1338" spans="35:43" x14ac:dyDescent="0.25">
      <c r="AI1338" s="72"/>
      <c r="AJ1338" s="72"/>
      <c r="AK1338" s="72"/>
      <c r="AL1338" s="72"/>
      <c r="AM1338" s="158"/>
      <c r="AN1338" s="72"/>
      <c r="AO1338" s="72"/>
      <c r="AP1338" s="72"/>
      <c r="AQ1338" s="72"/>
    </row>
    <row r="1339" spans="35:43" x14ac:dyDescent="0.25">
      <c r="AI1339" s="72"/>
      <c r="AJ1339" s="72"/>
      <c r="AK1339" s="72"/>
      <c r="AL1339" s="72"/>
      <c r="AM1339" s="158"/>
      <c r="AN1339" s="72"/>
      <c r="AO1339" s="72"/>
      <c r="AP1339" s="72"/>
      <c r="AQ1339" s="72"/>
    </row>
    <row r="1340" spans="35:43" x14ac:dyDescent="0.25">
      <c r="AI1340" s="72"/>
      <c r="AJ1340" s="72"/>
      <c r="AK1340" s="72"/>
      <c r="AL1340" s="72"/>
      <c r="AM1340" s="158"/>
      <c r="AN1340" s="72"/>
      <c r="AO1340" s="72"/>
      <c r="AP1340" s="72"/>
      <c r="AQ1340" s="72"/>
    </row>
    <row r="1341" spans="35:43" x14ac:dyDescent="0.25">
      <c r="AI1341" s="72"/>
      <c r="AJ1341" s="72"/>
      <c r="AK1341" s="72"/>
      <c r="AL1341" s="72"/>
      <c r="AM1341" s="158"/>
      <c r="AN1341" s="72"/>
      <c r="AO1341" s="72"/>
      <c r="AP1341" s="72"/>
      <c r="AQ1341" s="72"/>
    </row>
    <row r="1342" spans="35:43" x14ac:dyDescent="0.25">
      <c r="AI1342" s="72"/>
      <c r="AJ1342" s="72"/>
      <c r="AK1342" s="72"/>
      <c r="AL1342" s="72"/>
      <c r="AM1342" s="158"/>
      <c r="AN1342" s="72"/>
      <c r="AO1342" s="72"/>
      <c r="AP1342" s="72"/>
      <c r="AQ1342" s="72"/>
    </row>
    <row r="1343" spans="35:43" x14ac:dyDescent="0.25">
      <c r="AI1343" s="72"/>
      <c r="AJ1343" s="72"/>
      <c r="AK1343" s="72"/>
      <c r="AL1343" s="72"/>
      <c r="AM1343" s="158"/>
      <c r="AN1343" s="72"/>
      <c r="AO1343" s="72"/>
      <c r="AP1343" s="72"/>
      <c r="AQ1343" s="72"/>
    </row>
    <row r="1344" spans="35:43" x14ac:dyDescent="0.25">
      <c r="AI1344" s="72"/>
      <c r="AJ1344" s="72"/>
      <c r="AK1344" s="72"/>
      <c r="AL1344" s="72"/>
      <c r="AM1344" s="158"/>
      <c r="AN1344" s="72"/>
      <c r="AO1344" s="72"/>
      <c r="AP1344" s="72"/>
      <c r="AQ1344" s="72"/>
    </row>
    <row r="1345" spans="35:43" x14ac:dyDescent="0.25">
      <c r="AI1345" s="72"/>
      <c r="AJ1345" s="72"/>
      <c r="AK1345" s="72"/>
      <c r="AL1345" s="72"/>
      <c r="AM1345" s="158"/>
      <c r="AN1345" s="72"/>
      <c r="AO1345" s="72"/>
      <c r="AP1345" s="72"/>
      <c r="AQ1345" s="72"/>
    </row>
    <row r="1346" spans="35:43" x14ac:dyDescent="0.25">
      <c r="AI1346" s="72"/>
      <c r="AJ1346" s="72"/>
      <c r="AK1346" s="72"/>
      <c r="AL1346" s="72"/>
      <c r="AM1346" s="158"/>
      <c r="AN1346" s="72"/>
      <c r="AO1346" s="72"/>
      <c r="AP1346" s="72"/>
      <c r="AQ1346" s="72"/>
    </row>
    <row r="1347" spans="35:43" x14ac:dyDescent="0.25">
      <c r="AI1347" s="72"/>
      <c r="AJ1347" s="72"/>
      <c r="AK1347" s="72"/>
      <c r="AL1347" s="72"/>
      <c r="AM1347" s="158"/>
      <c r="AN1347" s="72"/>
      <c r="AO1347" s="72"/>
      <c r="AP1347" s="72"/>
      <c r="AQ1347" s="72"/>
    </row>
    <row r="1348" spans="35:43" x14ac:dyDescent="0.25">
      <c r="AI1348" s="72"/>
      <c r="AJ1348" s="72"/>
      <c r="AK1348" s="72"/>
      <c r="AL1348" s="72"/>
      <c r="AM1348" s="158"/>
      <c r="AN1348" s="72"/>
      <c r="AO1348" s="72"/>
      <c r="AP1348" s="72"/>
      <c r="AQ1348" s="72"/>
    </row>
    <row r="1349" spans="35:43" x14ac:dyDescent="0.25">
      <c r="AI1349" s="72"/>
      <c r="AJ1349" s="72"/>
      <c r="AK1349" s="72"/>
      <c r="AL1349" s="72"/>
      <c r="AM1349" s="158"/>
      <c r="AN1349" s="72"/>
      <c r="AO1349" s="72"/>
      <c r="AP1349" s="72"/>
      <c r="AQ1349" s="72"/>
    </row>
    <row r="1350" spans="35:43" x14ac:dyDescent="0.25">
      <c r="AI1350" s="72"/>
      <c r="AJ1350" s="72"/>
      <c r="AK1350" s="72"/>
      <c r="AL1350" s="72"/>
      <c r="AM1350" s="158"/>
      <c r="AN1350" s="72"/>
      <c r="AO1350" s="72"/>
      <c r="AP1350" s="72"/>
      <c r="AQ1350" s="72"/>
    </row>
    <row r="1351" spans="35:43" x14ac:dyDescent="0.25">
      <c r="AI1351" s="72"/>
      <c r="AJ1351" s="72"/>
      <c r="AK1351" s="72"/>
      <c r="AL1351" s="72"/>
      <c r="AM1351" s="158"/>
      <c r="AN1351" s="72"/>
      <c r="AO1351" s="72"/>
      <c r="AP1351" s="72"/>
      <c r="AQ1351" s="72"/>
    </row>
    <row r="1352" spans="35:43" x14ac:dyDescent="0.25">
      <c r="AI1352" s="72"/>
      <c r="AJ1352" s="72"/>
      <c r="AK1352" s="72"/>
      <c r="AL1352" s="72"/>
      <c r="AM1352" s="158"/>
      <c r="AN1352" s="72"/>
      <c r="AO1352" s="72"/>
      <c r="AP1352" s="72"/>
      <c r="AQ1352" s="72"/>
    </row>
    <row r="1353" spans="35:43" x14ac:dyDescent="0.25">
      <c r="AI1353" s="72"/>
      <c r="AJ1353" s="72"/>
      <c r="AK1353" s="72"/>
      <c r="AL1353" s="72"/>
      <c r="AM1353" s="158"/>
      <c r="AN1353" s="72"/>
      <c r="AO1353" s="72"/>
      <c r="AP1353" s="72"/>
      <c r="AQ1353" s="72"/>
    </row>
    <row r="1354" spans="35:43" x14ac:dyDescent="0.25">
      <c r="AI1354" s="72"/>
      <c r="AJ1354" s="72"/>
      <c r="AK1354" s="72"/>
      <c r="AL1354" s="72"/>
      <c r="AM1354" s="158"/>
      <c r="AN1354" s="72"/>
      <c r="AO1354" s="72"/>
      <c r="AP1354" s="72"/>
      <c r="AQ1354" s="72"/>
    </row>
    <row r="1355" spans="35:43" x14ac:dyDescent="0.25">
      <c r="AI1355" s="72"/>
      <c r="AJ1355" s="72"/>
      <c r="AK1355" s="72"/>
      <c r="AL1355" s="72"/>
      <c r="AM1355" s="158"/>
      <c r="AN1355" s="72"/>
      <c r="AO1355" s="72"/>
      <c r="AP1355" s="72"/>
      <c r="AQ1355" s="72"/>
    </row>
    <row r="1356" spans="35:43" x14ac:dyDescent="0.25">
      <c r="AI1356" s="72"/>
      <c r="AJ1356" s="72"/>
      <c r="AK1356" s="72"/>
      <c r="AL1356" s="72"/>
      <c r="AM1356" s="158"/>
      <c r="AN1356" s="72"/>
      <c r="AO1356" s="72"/>
      <c r="AP1356" s="72"/>
      <c r="AQ1356" s="72"/>
    </row>
    <row r="1357" spans="35:43" x14ac:dyDescent="0.25">
      <c r="AI1357" s="72"/>
      <c r="AJ1357" s="72"/>
      <c r="AK1357" s="72"/>
      <c r="AL1357" s="72"/>
      <c r="AM1357" s="158"/>
      <c r="AN1357" s="72"/>
      <c r="AO1357" s="72"/>
      <c r="AP1357" s="72"/>
      <c r="AQ1357" s="72"/>
    </row>
    <row r="1358" spans="35:43" x14ac:dyDescent="0.25">
      <c r="AI1358" s="72"/>
      <c r="AJ1358" s="72"/>
      <c r="AK1358" s="72"/>
      <c r="AL1358" s="72"/>
      <c r="AM1358" s="158"/>
      <c r="AN1358" s="72"/>
      <c r="AO1358" s="72"/>
      <c r="AP1358" s="72"/>
      <c r="AQ1358" s="72"/>
    </row>
    <row r="1359" spans="35:43" x14ac:dyDescent="0.25">
      <c r="AI1359" s="72"/>
      <c r="AJ1359" s="72"/>
      <c r="AK1359" s="72"/>
      <c r="AL1359" s="72"/>
      <c r="AM1359" s="158"/>
      <c r="AN1359" s="72"/>
      <c r="AO1359" s="72"/>
      <c r="AP1359" s="72"/>
      <c r="AQ1359" s="72"/>
    </row>
    <row r="1360" spans="35:43" x14ac:dyDescent="0.25">
      <c r="AI1360" s="72"/>
      <c r="AJ1360" s="72"/>
      <c r="AK1360" s="72"/>
      <c r="AL1360" s="72"/>
      <c r="AM1360" s="158"/>
      <c r="AN1360" s="72"/>
      <c r="AO1360" s="72"/>
      <c r="AP1360" s="72"/>
      <c r="AQ1360" s="72"/>
    </row>
    <row r="1361" spans="35:43" x14ac:dyDescent="0.25">
      <c r="AI1361" s="72"/>
      <c r="AJ1361" s="72"/>
      <c r="AK1361" s="72"/>
      <c r="AL1361" s="72"/>
      <c r="AM1361" s="158"/>
      <c r="AN1361" s="72"/>
      <c r="AO1361" s="72"/>
      <c r="AP1361" s="72"/>
      <c r="AQ1361" s="72"/>
    </row>
    <row r="1362" spans="35:43" x14ac:dyDescent="0.25">
      <c r="AI1362" s="72"/>
      <c r="AJ1362" s="72"/>
      <c r="AK1362" s="72"/>
      <c r="AL1362" s="72"/>
      <c r="AM1362" s="158"/>
      <c r="AN1362" s="72"/>
      <c r="AO1362" s="72"/>
      <c r="AP1362" s="72"/>
      <c r="AQ1362" s="72"/>
    </row>
    <row r="1363" spans="35:43" x14ac:dyDescent="0.25">
      <c r="AI1363" s="72"/>
      <c r="AJ1363" s="72"/>
      <c r="AK1363" s="72"/>
      <c r="AL1363" s="72"/>
      <c r="AM1363" s="158"/>
      <c r="AN1363" s="72"/>
      <c r="AO1363" s="72"/>
      <c r="AP1363" s="72"/>
      <c r="AQ1363" s="72"/>
    </row>
    <row r="1364" spans="35:43" x14ac:dyDescent="0.25">
      <c r="AI1364" s="72"/>
      <c r="AJ1364" s="72"/>
      <c r="AK1364" s="72"/>
      <c r="AL1364" s="72"/>
      <c r="AM1364" s="158"/>
      <c r="AN1364" s="72"/>
      <c r="AO1364" s="72"/>
      <c r="AP1364" s="72"/>
      <c r="AQ1364" s="72"/>
    </row>
    <row r="1365" spans="35:43" x14ac:dyDescent="0.25">
      <c r="AI1365" s="72"/>
      <c r="AJ1365" s="72"/>
      <c r="AK1365" s="72"/>
      <c r="AL1365" s="72"/>
      <c r="AM1365" s="158"/>
      <c r="AN1365" s="72"/>
      <c r="AO1365" s="72"/>
      <c r="AP1365" s="72"/>
      <c r="AQ1365" s="72"/>
    </row>
    <row r="1366" spans="35:43" x14ac:dyDescent="0.25">
      <c r="AI1366" s="72"/>
      <c r="AJ1366" s="72"/>
      <c r="AK1366" s="72"/>
      <c r="AL1366" s="72"/>
      <c r="AM1366" s="158"/>
      <c r="AN1366" s="72"/>
      <c r="AO1366" s="72"/>
      <c r="AP1366" s="72"/>
      <c r="AQ1366" s="72"/>
    </row>
    <row r="1367" spans="35:43" x14ac:dyDescent="0.25">
      <c r="AI1367" s="72"/>
      <c r="AJ1367" s="72"/>
      <c r="AK1367" s="72"/>
      <c r="AL1367" s="72"/>
      <c r="AM1367" s="158"/>
      <c r="AN1367" s="72"/>
      <c r="AO1367" s="72"/>
      <c r="AP1367" s="72"/>
      <c r="AQ1367" s="72"/>
    </row>
    <row r="1368" spans="35:43" x14ac:dyDescent="0.25">
      <c r="AI1368" s="72"/>
      <c r="AJ1368" s="72"/>
      <c r="AK1368" s="72"/>
      <c r="AL1368" s="72"/>
      <c r="AM1368" s="158"/>
      <c r="AN1368" s="72"/>
      <c r="AO1368" s="72"/>
      <c r="AP1368" s="72"/>
      <c r="AQ1368" s="72"/>
    </row>
    <row r="1369" spans="35:43" x14ac:dyDescent="0.25">
      <c r="AI1369" s="72"/>
      <c r="AJ1369" s="72"/>
      <c r="AK1369" s="72"/>
      <c r="AL1369" s="72"/>
      <c r="AM1369" s="158"/>
      <c r="AN1369" s="72"/>
      <c r="AO1369" s="72"/>
      <c r="AP1369" s="72"/>
      <c r="AQ1369" s="72"/>
    </row>
    <row r="1370" spans="35:43" x14ac:dyDescent="0.25">
      <c r="AI1370" s="72"/>
      <c r="AJ1370" s="72"/>
      <c r="AK1370" s="72"/>
      <c r="AL1370" s="72"/>
      <c r="AM1370" s="158"/>
      <c r="AN1370" s="72"/>
      <c r="AO1370" s="72"/>
      <c r="AP1370" s="72"/>
      <c r="AQ1370" s="72"/>
    </row>
    <row r="1371" spans="35:43" x14ac:dyDescent="0.25">
      <c r="AI1371" s="72"/>
      <c r="AJ1371" s="72"/>
      <c r="AK1371" s="72"/>
      <c r="AL1371" s="72"/>
      <c r="AM1371" s="158"/>
      <c r="AN1371" s="72"/>
      <c r="AO1371" s="72"/>
      <c r="AP1371" s="72"/>
      <c r="AQ1371" s="72"/>
    </row>
    <row r="1372" spans="35:43" x14ac:dyDescent="0.25">
      <c r="AI1372" s="72"/>
      <c r="AJ1372" s="72"/>
      <c r="AK1372" s="72"/>
      <c r="AL1372" s="72"/>
      <c r="AM1372" s="158"/>
      <c r="AN1372" s="72"/>
      <c r="AO1372" s="72"/>
      <c r="AP1372" s="72"/>
      <c r="AQ1372" s="72"/>
    </row>
    <row r="1373" spans="35:43" x14ac:dyDescent="0.25">
      <c r="AI1373" s="72"/>
      <c r="AJ1373" s="72"/>
      <c r="AK1373" s="72"/>
      <c r="AL1373" s="72"/>
      <c r="AM1373" s="158"/>
      <c r="AN1373" s="72"/>
      <c r="AO1373" s="72"/>
      <c r="AP1373" s="72"/>
      <c r="AQ1373" s="72"/>
    </row>
    <row r="1374" spans="35:43" x14ac:dyDescent="0.25">
      <c r="AI1374" s="72"/>
      <c r="AJ1374" s="72"/>
      <c r="AK1374" s="72"/>
      <c r="AL1374" s="72"/>
      <c r="AM1374" s="158"/>
      <c r="AN1374" s="72"/>
      <c r="AO1374" s="72"/>
      <c r="AP1374" s="72"/>
      <c r="AQ1374" s="72"/>
    </row>
    <row r="1375" spans="35:43" x14ac:dyDescent="0.25">
      <c r="AI1375" s="72"/>
      <c r="AJ1375" s="72"/>
      <c r="AK1375" s="72"/>
      <c r="AL1375" s="72"/>
      <c r="AM1375" s="158"/>
      <c r="AN1375" s="72"/>
      <c r="AO1375" s="72"/>
      <c r="AP1375" s="72"/>
      <c r="AQ1375" s="72"/>
    </row>
    <row r="1376" spans="35:43" x14ac:dyDescent="0.25">
      <c r="AI1376" s="72"/>
      <c r="AJ1376" s="72"/>
      <c r="AK1376" s="72"/>
      <c r="AL1376" s="72"/>
      <c r="AM1376" s="158"/>
      <c r="AN1376" s="72"/>
      <c r="AO1376" s="72"/>
      <c r="AP1376" s="72"/>
      <c r="AQ1376" s="72"/>
    </row>
    <row r="1377" spans="35:43" x14ac:dyDescent="0.25">
      <c r="AI1377" s="72"/>
      <c r="AJ1377" s="72"/>
      <c r="AK1377" s="72"/>
      <c r="AL1377" s="72"/>
      <c r="AM1377" s="158"/>
      <c r="AN1377" s="72"/>
      <c r="AO1377" s="72"/>
      <c r="AP1377" s="72"/>
      <c r="AQ1377" s="72"/>
    </row>
    <row r="1378" spans="35:43" x14ac:dyDescent="0.25">
      <c r="AI1378" s="72"/>
      <c r="AJ1378" s="72"/>
      <c r="AK1378" s="72"/>
      <c r="AL1378" s="72"/>
      <c r="AM1378" s="158"/>
      <c r="AN1378" s="72"/>
      <c r="AO1378" s="72"/>
      <c r="AP1378" s="72"/>
      <c r="AQ1378" s="72"/>
    </row>
    <row r="1379" spans="35:43" x14ac:dyDescent="0.25">
      <c r="AI1379" s="72"/>
      <c r="AJ1379" s="72"/>
      <c r="AK1379" s="72"/>
      <c r="AL1379" s="72"/>
      <c r="AM1379" s="158"/>
      <c r="AN1379" s="72"/>
      <c r="AO1379" s="72"/>
      <c r="AP1379" s="72"/>
      <c r="AQ1379" s="72"/>
    </row>
    <row r="1380" spans="35:43" x14ac:dyDescent="0.25">
      <c r="AI1380" s="72"/>
      <c r="AJ1380" s="72"/>
      <c r="AK1380" s="72"/>
      <c r="AL1380" s="72"/>
      <c r="AM1380" s="158"/>
      <c r="AN1380" s="72"/>
      <c r="AO1380" s="72"/>
      <c r="AP1380" s="72"/>
      <c r="AQ1380" s="72"/>
    </row>
    <row r="1381" spans="35:43" x14ac:dyDescent="0.25">
      <c r="AI1381" s="72"/>
      <c r="AJ1381" s="72"/>
      <c r="AK1381" s="72"/>
      <c r="AL1381" s="72"/>
      <c r="AM1381" s="158"/>
      <c r="AN1381" s="72"/>
      <c r="AO1381" s="72"/>
      <c r="AP1381" s="72"/>
      <c r="AQ1381" s="72"/>
    </row>
    <row r="1382" spans="35:43" x14ac:dyDescent="0.25">
      <c r="AI1382" s="72"/>
      <c r="AJ1382" s="72"/>
      <c r="AK1382" s="72"/>
      <c r="AL1382" s="72"/>
      <c r="AM1382" s="158"/>
      <c r="AN1382" s="72"/>
      <c r="AO1382" s="72"/>
      <c r="AP1382" s="72"/>
      <c r="AQ1382" s="72"/>
    </row>
    <row r="1383" spans="35:43" x14ac:dyDescent="0.25">
      <c r="AI1383" s="72"/>
      <c r="AJ1383" s="72"/>
      <c r="AK1383" s="72"/>
      <c r="AL1383" s="72"/>
      <c r="AM1383" s="158"/>
      <c r="AN1383" s="72"/>
      <c r="AO1383" s="72"/>
      <c r="AP1383" s="72"/>
      <c r="AQ1383" s="72"/>
    </row>
    <row r="1384" spans="35:43" x14ac:dyDescent="0.25">
      <c r="AI1384" s="72"/>
      <c r="AJ1384" s="72"/>
      <c r="AK1384" s="72"/>
      <c r="AL1384" s="72"/>
      <c r="AM1384" s="158"/>
      <c r="AN1384" s="72"/>
      <c r="AO1384" s="72"/>
      <c r="AP1384" s="72"/>
      <c r="AQ1384" s="72"/>
    </row>
    <row r="1385" spans="35:43" x14ac:dyDescent="0.25">
      <c r="AI1385" s="72"/>
      <c r="AJ1385" s="72"/>
      <c r="AK1385" s="72"/>
      <c r="AL1385" s="72"/>
      <c r="AM1385" s="158"/>
      <c r="AN1385" s="72"/>
      <c r="AO1385" s="72"/>
      <c r="AP1385" s="72"/>
      <c r="AQ1385" s="72"/>
    </row>
    <row r="1386" spans="35:43" x14ac:dyDescent="0.25">
      <c r="AI1386" s="72"/>
      <c r="AJ1386" s="72"/>
      <c r="AK1386" s="72"/>
      <c r="AL1386" s="72"/>
      <c r="AM1386" s="158"/>
      <c r="AN1386" s="72"/>
      <c r="AO1386" s="72"/>
      <c r="AP1386" s="72"/>
      <c r="AQ1386" s="72"/>
    </row>
    <row r="1387" spans="35:43" x14ac:dyDescent="0.25">
      <c r="AI1387" s="72"/>
      <c r="AJ1387" s="72"/>
      <c r="AK1387" s="72"/>
      <c r="AL1387" s="72"/>
      <c r="AM1387" s="158"/>
      <c r="AN1387" s="72"/>
      <c r="AO1387" s="72"/>
      <c r="AP1387" s="72"/>
      <c r="AQ1387" s="72"/>
    </row>
    <row r="1388" spans="35:43" x14ac:dyDescent="0.25">
      <c r="AI1388" s="72"/>
      <c r="AJ1388" s="72"/>
      <c r="AK1388" s="72"/>
      <c r="AL1388" s="72"/>
      <c r="AM1388" s="158"/>
      <c r="AN1388" s="72"/>
      <c r="AO1388" s="72"/>
      <c r="AP1388" s="72"/>
      <c r="AQ1388" s="72"/>
    </row>
    <row r="1389" spans="35:43" x14ac:dyDescent="0.25">
      <c r="AI1389" s="72"/>
      <c r="AJ1389" s="72"/>
      <c r="AK1389" s="72"/>
      <c r="AL1389" s="72"/>
      <c r="AM1389" s="158"/>
      <c r="AN1389" s="72"/>
      <c r="AO1389" s="72"/>
      <c r="AP1389" s="72"/>
      <c r="AQ1389" s="72"/>
    </row>
    <row r="1390" spans="35:43" x14ac:dyDescent="0.25">
      <c r="AI1390" s="72"/>
      <c r="AJ1390" s="72"/>
      <c r="AK1390" s="72"/>
      <c r="AL1390" s="72"/>
      <c r="AM1390" s="158"/>
      <c r="AN1390" s="72"/>
      <c r="AO1390" s="72"/>
      <c r="AP1390" s="72"/>
      <c r="AQ1390" s="72"/>
    </row>
    <row r="1391" spans="35:43" x14ac:dyDescent="0.25">
      <c r="AI1391" s="72"/>
      <c r="AJ1391" s="72"/>
      <c r="AK1391" s="72"/>
      <c r="AL1391" s="72"/>
      <c r="AM1391" s="158"/>
      <c r="AN1391" s="72"/>
      <c r="AO1391" s="72"/>
      <c r="AP1391" s="72"/>
      <c r="AQ1391" s="72"/>
    </row>
    <row r="1392" spans="35:43" x14ac:dyDescent="0.25">
      <c r="AI1392" s="72"/>
      <c r="AJ1392" s="72"/>
      <c r="AK1392" s="72"/>
      <c r="AL1392" s="72"/>
      <c r="AM1392" s="158"/>
      <c r="AN1392" s="72"/>
      <c r="AO1392" s="72"/>
      <c r="AP1392" s="72"/>
      <c r="AQ1392" s="72"/>
    </row>
    <row r="1393" spans="35:43" x14ac:dyDescent="0.25">
      <c r="AI1393" s="72"/>
      <c r="AJ1393" s="72"/>
      <c r="AK1393" s="72"/>
      <c r="AL1393" s="72"/>
      <c r="AM1393" s="158"/>
      <c r="AN1393" s="72"/>
      <c r="AO1393" s="72"/>
      <c r="AP1393" s="72"/>
      <c r="AQ1393" s="72"/>
    </row>
    <row r="1394" spans="35:43" x14ac:dyDescent="0.25">
      <c r="AI1394" s="72"/>
      <c r="AJ1394" s="72"/>
      <c r="AK1394" s="72"/>
      <c r="AL1394" s="72"/>
      <c r="AM1394" s="158"/>
      <c r="AN1394" s="72"/>
      <c r="AO1394" s="72"/>
      <c r="AP1394" s="72"/>
      <c r="AQ1394" s="72"/>
    </row>
    <row r="1395" spans="35:43" x14ac:dyDescent="0.25">
      <c r="AI1395" s="72"/>
      <c r="AJ1395" s="72"/>
      <c r="AK1395" s="72"/>
      <c r="AL1395" s="72"/>
      <c r="AM1395" s="158"/>
      <c r="AN1395" s="72"/>
      <c r="AO1395" s="72"/>
      <c r="AP1395" s="72"/>
      <c r="AQ1395" s="72"/>
    </row>
    <row r="1396" spans="35:43" x14ac:dyDescent="0.25">
      <c r="AI1396" s="72"/>
      <c r="AJ1396" s="72"/>
      <c r="AK1396" s="72"/>
      <c r="AL1396" s="72"/>
      <c r="AM1396" s="158"/>
      <c r="AN1396" s="72"/>
      <c r="AO1396" s="72"/>
      <c r="AP1396" s="72"/>
      <c r="AQ1396" s="72"/>
    </row>
    <row r="1397" spans="35:43" x14ac:dyDescent="0.25">
      <c r="AI1397" s="72"/>
      <c r="AJ1397" s="72"/>
      <c r="AK1397" s="72"/>
      <c r="AL1397" s="72"/>
      <c r="AM1397" s="158"/>
      <c r="AN1397" s="72"/>
      <c r="AO1397" s="72"/>
      <c r="AP1397" s="72"/>
      <c r="AQ1397" s="72"/>
    </row>
    <row r="1398" spans="35:43" x14ac:dyDescent="0.25">
      <c r="AI1398" s="72"/>
      <c r="AJ1398" s="72"/>
      <c r="AK1398" s="72"/>
      <c r="AL1398" s="72"/>
      <c r="AM1398" s="158"/>
      <c r="AN1398" s="72"/>
      <c r="AO1398" s="72"/>
      <c r="AP1398" s="72"/>
      <c r="AQ1398" s="72"/>
    </row>
    <row r="1399" spans="35:43" x14ac:dyDescent="0.25">
      <c r="AI1399" s="72"/>
      <c r="AJ1399" s="72"/>
      <c r="AK1399" s="72"/>
      <c r="AL1399" s="72"/>
      <c r="AM1399" s="158"/>
      <c r="AN1399" s="72"/>
      <c r="AO1399" s="72"/>
      <c r="AP1399" s="72"/>
      <c r="AQ1399" s="72"/>
    </row>
    <row r="1400" spans="35:43" x14ac:dyDescent="0.25">
      <c r="AI1400" s="72"/>
      <c r="AJ1400" s="72"/>
      <c r="AK1400" s="72"/>
      <c r="AL1400" s="72"/>
      <c r="AM1400" s="158"/>
      <c r="AN1400" s="72"/>
      <c r="AO1400" s="72"/>
      <c r="AP1400" s="72"/>
      <c r="AQ1400" s="72"/>
    </row>
    <row r="1401" spans="35:43" x14ac:dyDescent="0.25">
      <c r="AI1401" s="72"/>
      <c r="AJ1401" s="72"/>
      <c r="AK1401" s="72"/>
      <c r="AL1401" s="72"/>
      <c r="AM1401" s="158"/>
      <c r="AN1401" s="72"/>
      <c r="AO1401" s="72"/>
      <c r="AP1401" s="72"/>
      <c r="AQ1401" s="72"/>
    </row>
    <row r="1402" spans="35:43" x14ac:dyDescent="0.25">
      <c r="AI1402" s="72"/>
      <c r="AJ1402" s="72"/>
      <c r="AK1402" s="72"/>
      <c r="AL1402" s="72"/>
      <c r="AM1402" s="158"/>
      <c r="AN1402" s="72"/>
      <c r="AO1402" s="72"/>
      <c r="AP1402" s="72"/>
      <c r="AQ1402" s="72"/>
    </row>
    <row r="1403" spans="35:43" x14ac:dyDescent="0.25">
      <c r="AI1403" s="72"/>
      <c r="AJ1403" s="72"/>
      <c r="AK1403" s="72"/>
      <c r="AL1403" s="72"/>
      <c r="AM1403" s="158"/>
      <c r="AN1403" s="72"/>
      <c r="AO1403" s="72"/>
      <c r="AP1403" s="72"/>
      <c r="AQ1403" s="72"/>
    </row>
    <row r="1404" spans="35:43" x14ac:dyDescent="0.25">
      <c r="AI1404" s="72"/>
      <c r="AJ1404" s="72"/>
      <c r="AK1404" s="72"/>
      <c r="AL1404" s="72"/>
      <c r="AM1404" s="158"/>
      <c r="AN1404" s="72"/>
      <c r="AO1404" s="72"/>
      <c r="AP1404" s="72"/>
      <c r="AQ1404" s="72"/>
    </row>
    <row r="1405" spans="35:43" x14ac:dyDescent="0.25">
      <c r="AI1405" s="72"/>
      <c r="AJ1405" s="72"/>
      <c r="AK1405" s="72"/>
      <c r="AL1405" s="72"/>
      <c r="AM1405" s="158"/>
      <c r="AN1405" s="72"/>
      <c r="AO1405" s="72"/>
      <c r="AP1405" s="72"/>
      <c r="AQ1405" s="72"/>
    </row>
    <row r="1406" spans="35:43" x14ac:dyDescent="0.25">
      <c r="AI1406" s="72"/>
      <c r="AJ1406" s="72"/>
      <c r="AK1406" s="72"/>
      <c r="AL1406" s="72"/>
      <c r="AM1406" s="158"/>
      <c r="AN1406" s="72"/>
      <c r="AO1406" s="72"/>
      <c r="AP1406" s="72"/>
      <c r="AQ1406" s="72"/>
    </row>
    <row r="1407" spans="35:43" x14ac:dyDescent="0.25">
      <c r="AI1407" s="72"/>
      <c r="AJ1407" s="72"/>
      <c r="AK1407" s="72"/>
      <c r="AL1407" s="72"/>
      <c r="AM1407" s="158"/>
      <c r="AN1407" s="72"/>
      <c r="AO1407" s="72"/>
      <c r="AP1407" s="72"/>
      <c r="AQ1407" s="72"/>
    </row>
    <row r="1408" spans="35:43" x14ac:dyDescent="0.25">
      <c r="AI1408" s="72"/>
      <c r="AJ1408" s="72"/>
      <c r="AK1408" s="72"/>
      <c r="AL1408" s="72"/>
      <c r="AM1408" s="158"/>
      <c r="AN1408" s="72"/>
      <c r="AO1408" s="72"/>
      <c r="AP1408" s="72"/>
      <c r="AQ1408" s="72"/>
    </row>
    <row r="1409" spans="35:43" x14ac:dyDescent="0.25">
      <c r="AI1409" s="72"/>
      <c r="AJ1409" s="72"/>
      <c r="AK1409" s="72"/>
      <c r="AL1409" s="72"/>
      <c r="AM1409" s="158"/>
      <c r="AN1409" s="72"/>
      <c r="AO1409" s="72"/>
      <c r="AP1409" s="72"/>
      <c r="AQ1409" s="72"/>
    </row>
    <row r="1410" spans="35:43" x14ac:dyDescent="0.25">
      <c r="AI1410" s="72"/>
      <c r="AJ1410" s="72"/>
      <c r="AK1410" s="72"/>
      <c r="AL1410" s="72"/>
      <c r="AM1410" s="158"/>
      <c r="AN1410" s="72"/>
      <c r="AO1410" s="72"/>
      <c r="AP1410" s="72"/>
      <c r="AQ1410" s="72"/>
    </row>
    <row r="1411" spans="35:43" x14ac:dyDescent="0.25">
      <c r="AI1411" s="72"/>
      <c r="AJ1411" s="72"/>
      <c r="AK1411" s="72"/>
      <c r="AL1411" s="72"/>
      <c r="AM1411" s="158"/>
      <c r="AN1411" s="72"/>
      <c r="AO1411" s="72"/>
      <c r="AP1411" s="72"/>
      <c r="AQ1411" s="72"/>
    </row>
    <row r="1412" spans="35:43" x14ac:dyDescent="0.25">
      <c r="AI1412" s="72"/>
      <c r="AJ1412" s="72"/>
      <c r="AK1412" s="72"/>
      <c r="AL1412" s="72"/>
      <c r="AM1412" s="158"/>
      <c r="AN1412" s="72"/>
      <c r="AO1412" s="72"/>
      <c r="AP1412" s="72"/>
      <c r="AQ1412" s="72"/>
    </row>
    <row r="1413" spans="35:43" x14ac:dyDescent="0.25">
      <c r="AI1413" s="72"/>
      <c r="AJ1413" s="72"/>
      <c r="AK1413" s="72"/>
      <c r="AL1413" s="72"/>
      <c r="AM1413" s="158"/>
      <c r="AN1413" s="72"/>
      <c r="AO1413" s="72"/>
      <c r="AP1413" s="72"/>
      <c r="AQ1413" s="72"/>
    </row>
    <row r="1414" spans="35:43" x14ac:dyDescent="0.25">
      <c r="AI1414" s="72"/>
      <c r="AJ1414" s="72"/>
      <c r="AK1414" s="72"/>
      <c r="AL1414" s="72"/>
      <c r="AM1414" s="158"/>
      <c r="AN1414" s="72"/>
      <c r="AO1414" s="72"/>
      <c r="AP1414" s="72"/>
      <c r="AQ1414" s="72"/>
    </row>
    <row r="1415" spans="35:43" x14ac:dyDescent="0.25">
      <c r="AI1415" s="72"/>
      <c r="AJ1415" s="72"/>
      <c r="AK1415" s="72"/>
      <c r="AL1415" s="72"/>
      <c r="AM1415" s="158"/>
      <c r="AN1415" s="72"/>
      <c r="AO1415" s="72"/>
      <c r="AP1415" s="72"/>
      <c r="AQ1415" s="72"/>
    </row>
    <row r="1416" spans="35:43" x14ac:dyDescent="0.25">
      <c r="AI1416" s="72"/>
      <c r="AJ1416" s="72"/>
      <c r="AK1416" s="72"/>
      <c r="AL1416" s="72"/>
      <c r="AM1416" s="158"/>
      <c r="AN1416" s="72"/>
      <c r="AO1416" s="72"/>
      <c r="AP1416" s="72"/>
      <c r="AQ1416" s="72"/>
    </row>
    <row r="1417" spans="35:43" x14ac:dyDescent="0.25">
      <c r="AI1417" s="72"/>
      <c r="AJ1417" s="72"/>
      <c r="AK1417" s="72"/>
      <c r="AL1417" s="72"/>
      <c r="AM1417" s="158"/>
      <c r="AN1417" s="72"/>
      <c r="AO1417" s="72"/>
      <c r="AP1417" s="72"/>
      <c r="AQ1417" s="72"/>
    </row>
    <row r="1418" spans="35:43" x14ac:dyDescent="0.25">
      <c r="AI1418" s="72"/>
      <c r="AJ1418" s="72"/>
      <c r="AK1418" s="72"/>
      <c r="AL1418" s="72"/>
      <c r="AM1418" s="158"/>
      <c r="AN1418" s="72"/>
      <c r="AO1418" s="72"/>
      <c r="AP1418" s="72"/>
      <c r="AQ1418" s="72"/>
    </row>
    <row r="1419" spans="35:43" x14ac:dyDescent="0.25">
      <c r="AI1419" s="72"/>
      <c r="AJ1419" s="72"/>
      <c r="AK1419" s="72"/>
      <c r="AL1419" s="72"/>
      <c r="AM1419" s="158"/>
      <c r="AN1419" s="72"/>
      <c r="AO1419" s="72"/>
      <c r="AP1419" s="72"/>
      <c r="AQ1419" s="72"/>
    </row>
    <row r="1420" spans="35:43" x14ac:dyDescent="0.25">
      <c r="AI1420" s="72"/>
      <c r="AJ1420" s="72"/>
      <c r="AK1420" s="72"/>
      <c r="AL1420" s="72"/>
      <c r="AM1420" s="158"/>
      <c r="AN1420" s="72"/>
      <c r="AO1420" s="72"/>
      <c r="AP1420" s="72"/>
      <c r="AQ1420" s="72"/>
    </row>
    <row r="1421" spans="35:43" x14ac:dyDescent="0.25">
      <c r="AI1421" s="72"/>
      <c r="AJ1421" s="72"/>
      <c r="AK1421" s="72"/>
      <c r="AL1421" s="72"/>
      <c r="AM1421" s="158"/>
      <c r="AN1421" s="72"/>
      <c r="AO1421" s="72"/>
      <c r="AP1421" s="72"/>
      <c r="AQ1421" s="72"/>
    </row>
    <row r="1422" spans="35:43" x14ac:dyDescent="0.25">
      <c r="AI1422" s="72"/>
      <c r="AJ1422" s="72"/>
      <c r="AK1422" s="72"/>
      <c r="AL1422" s="72"/>
      <c r="AM1422" s="158"/>
      <c r="AN1422" s="72"/>
      <c r="AO1422" s="72"/>
      <c r="AP1422" s="72"/>
      <c r="AQ1422" s="72"/>
    </row>
    <row r="1423" spans="35:43" x14ac:dyDescent="0.25">
      <c r="AI1423" s="72"/>
      <c r="AJ1423" s="72"/>
      <c r="AK1423" s="72"/>
      <c r="AL1423" s="72"/>
      <c r="AM1423" s="158"/>
      <c r="AN1423" s="72"/>
      <c r="AO1423" s="72"/>
      <c r="AP1423" s="72"/>
      <c r="AQ1423" s="72"/>
    </row>
    <row r="1424" spans="35:43" x14ac:dyDescent="0.25">
      <c r="AI1424" s="72"/>
      <c r="AJ1424" s="72"/>
      <c r="AK1424" s="72"/>
      <c r="AL1424" s="72"/>
      <c r="AM1424" s="158"/>
      <c r="AN1424" s="72"/>
      <c r="AO1424" s="72"/>
      <c r="AP1424" s="72"/>
      <c r="AQ1424" s="72"/>
    </row>
    <row r="1425" spans="35:43" x14ac:dyDescent="0.25">
      <c r="AI1425" s="72"/>
      <c r="AJ1425" s="72"/>
      <c r="AK1425" s="72"/>
      <c r="AL1425" s="72"/>
      <c r="AM1425" s="158"/>
      <c r="AN1425" s="72"/>
      <c r="AO1425" s="72"/>
      <c r="AP1425" s="72"/>
      <c r="AQ1425" s="72"/>
    </row>
    <row r="1426" spans="35:43" x14ac:dyDescent="0.25">
      <c r="AI1426" s="72"/>
      <c r="AJ1426" s="72"/>
      <c r="AK1426" s="72"/>
      <c r="AL1426" s="72"/>
      <c r="AM1426" s="158"/>
      <c r="AN1426" s="72"/>
      <c r="AO1426" s="72"/>
      <c r="AP1426" s="72"/>
      <c r="AQ1426" s="72"/>
    </row>
    <row r="1427" spans="35:43" x14ac:dyDescent="0.25">
      <c r="AI1427" s="72"/>
      <c r="AJ1427" s="72"/>
      <c r="AK1427" s="72"/>
      <c r="AL1427" s="72"/>
      <c r="AM1427" s="158"/>
      <c r="AN1427" s="72"/>
      <c r="AO1427" s="72"/>
      <c r="AP1427" s="72"/>
      <c r="AQ1427" s="72"/>
    </row>
    <row r="1428" spans="35:43" x14ac:dyDescent="0.25">
      <c r="AI1428" s="72"/>
      <c r="AJ1428" s="72"/>
      <c r="AK1428" s="72"/>
      <c r="AL1428" s="72"/>
      <c r="AM1428" s="158"/>
      <c r="AN1428" s="72"/>
      <c r="AO1428" s="72"/>
      <c r="AP1428" s="72"/>
      <c r="AQ1428" s="72"/>
    </row>
    <row r="1429" spans="35:43" x14ac:dyDescent="0.25">
      <c r="AI1429" s="72"/>
      <c r="AJ1429" s="72"/>
      <c r="AK1429" s="72"/>
      <c r="AL1429" s="72"/>
      <c r="AM1429" s="158"/>
      <c r="AN1429" s="72"/>
      <c r="AO1429" s="72"/>
      <c r="AP1429" s="72"/>
      <c r="AQ1429" s="72"/>
    </row>
    <row r="1430" spans="35:43" x14ac:dyDescent="0.25">
      <c r="AI1430" s="72"/>
      <c r="AJ1430" s="72"/>
      <c r="AK1430" s="72"/>
      <c r="AL1430" s="72"/>
      <c r="AM1430" s="158"/>
      <c r="AN1430" s="72"/>
      <c r="AO1430" s="72"/>
      <c r="AP1430" s="72"/>
      <c r="AQ1430" s="72"/>
    </row>
    <row r="1431" spans="35:43" x14ac:dyDescent="0.25">
      <c r="AI1431" s="72"/>
      <c r="AJ1431" s="72"/>
      <c r="AK1431" s="72"/>
      <c r="AL1431" s="72"/>
      <c r="AM1431" s="158"/>
      <c r="AN1431" s="72"/>
      <c r="AO1431" s="72"/>
      <c r="AP1431" s="72"/>
      <c r="AQ1431" s="72"/>
    </row>
    <row r="1432" spans="35:43" x14ac:dyDescent="0.25">
      <c r="AI1432" s="72"/>
      <c r="AJ1432" s="72"/>
      <c r="AK1432" s="72"/>
      <c r="AL1432" s="72"/>
      <c r="AM1432" s="158"/>
      <c r="AN1432" s="72"/>
      <c r="AO1432" s="72"/>
      <c r="AP1432" s="72"/>
      <c r="AQ1432" s="72"/>
    </row>
    <row r="1433" spans="35:43" x14ac:dyDescent="0.25">
      <c r="AI1433" s="72"/>
      <c r="AJ1433" s="72"/>
      <c r="AK1433" s="72"/>
      <c r="AL1433" s="72"/>
      <c r="AM1433" s="158"/>
      <c r="AN1433" s="72"/>
      <c r="AO1433" s="72"/>
      <c r="AP1433" s="72"/>
      <c r="AQ1433" s="72"/>
    </row>
    <row r="1434" spans="35:43" x14ac:dyDescent="0.25">
      <c r="AI1434" s="72"/>
      <c r="AJ1434" s="72"/>
      <c r="AK1434" s="72"/>
      <c r="AL1434" s="72"/>
      <c r="AM1434" s="158"/>
      <c r="AN1434" s="72"/>
      <c r="AO1434" s="72"/>
      <c r="AP1434" s="72"/>
      <c r="AQ1434" s="72"/>
    </row>
    <row r="1435" spans="35:43" x14ac:dyDescent="0.25">
      <c r="AI1435" s="72"/>
      <c r="AJ1435" s="72"/>
      <c r="AK1435" s="72"/>
      <c r="AL1435" s="72"/>
      <c r="AM1435" s="158"/>
      <c r="AN1435" s="72"/>
      <c r="AO1435" s="72"/>
      <c r="AP1435" s="72"/>
      <c r="AQ1435" s="72"/>
    </row>
    <row r="1436" spans="35:43" x14ac:dyDescent="0.25">
      <c r="AI1436" s="72"/>
      <c r="AJ1436" s="72"/>
      <c r="AK1436" s="72"/>
      <c r="AL1436" s="72"/>
      <c r="AM1436" s="158"/>
      <c r="AN1436" s="72"/>
      <c r="AO1436" s="72"/>
      <c r="AP1436" s="72"/>
      <c r="AQ1436" s="72"/>
    </row>
    <row r="1437" spans="35:43" x14ac:dyDescent="0.25">
      <c r="AI1437" s="72"/>
      <c r="AJ1437" s="72"/>
      <c r="AK1437" s="72"/>
      <c r="AL1437" s="72"/>
      <c r="AM1437" s="158"/>
      <c r="AN1437" s="72"/>
      <c r="AO1437" s="72"/>
      <c r="AP1437" s="72"/>
      <c r="AQ1437" s="72"/>
    </row>
    <row r="1438" spans="35:43" x14ac:dyDescent="0.25">
      <c r="AI1438" s="72"/>
      <c r="AJ1438" s="72"/>
      <c r="AK1438" s="72"/>
      <c r="AL1438" s="72"/>
      <c r="AM1438" s="158"/>
      <c r="AN1438" s="72"/>
      <c r="AO1438" s="72"/>
      <c r="AP1438" s="72"/>
      <c r="AQ1438" s="72"/>
    </row>
    <row r="1439" spans="35:43" x14ac:dyDescent="0.25">
      <c r="AI1439" s="72"/>
      <c r="AJ1439" s="72"/>
      <c r="AK1439" s="72"/>
      <c r="AL1439" s="72"/>
      <c r="AM1439" s="158"/>
      <c r="AN1439" s="72"/>
      <c r="AO1439" s="72"/>
      <c r="AP1439" s="72"/>
      <c r="AQ1439" s="72"/>
    </row>
    <row r="1440" spans="35:43" x14ac:dyDescent="0.25">
      <c r="AI1440" s="72"/>
      <c r="AJ1440" s="72"/>
      <c r="AK1440" s="72"/>
      <c r="AL1440" s="72"/>
      <c r="AM1440" s="158"/>
      <c r="AN1440" s="72"/>
      <c r="AO1440" s="72"/>
      <c r="AP1440" s="72"/>
      <c r="AQ1440" s="72"/>
    </row>
    <row r="1441" spans="35:43" x14ac:dyDescent="0.25">
      <c r="AI1441" s="72"/>
      <c r="AJ1441" s="72"/>
      <c r="AK1441" s="72"/>
      <c r="AL1441" s="72"/>
      <c r="AM1441" s="158"/>
      <c r="AN1441" s="72"/>
      <c r="AO1441" s="72"/>
      <c r="AP1441" s="72"/>
      <c r="AQ1441" s="72"/>
    </row>
    <row r="1442" spans="35:43" x14ac:dyDescent="0.25">
      <c r="AI1442" s="72"/>
      <c r="AJ1442" s="72"/>
      <c r="AK1442" s="72"/>
      <c r="AL1442" s="72"/>
      <c r="AM1442" s="158"/>
      <c r="AN1442" s="72"/>
      <c r="AO1442" s="72"/>
      <c r="AP1442" s="72"/>
      <c r="AQ1442" s="72"/>
    </row>
    <row r="1443" spans="35:43" x14ac:dyDescent="0.25">
      <c r="AI1443" s="72"/>
      <c r="AJ1443" s="72"/>
      <c r="AK1443" s="72"/>
      <c r="AL1443" s="72"/>
      <c r="AM1443" s="158"/>
      <c r="AN1443" s="72"/>
      <c r="AO1443" s="72"/>
      <c r="AP1443" s="72"/>
      <c r="AQ1443" s="72"/>
    </row>
    <row r="1444" spans="35:43" x14ac:dyDescent="0.25">
      <c r="AI1444" s="72"/>
      <c r="AJ1444" s="72"/>
      <c r="AK1444" s="72"/>
      <c r="AL1444" s="72"/>
      <c r="AM1444" s="158"/>
      <c r="AN1444" s="72"/>
      <c r="AO1444" s="72"/>
      <c r="AP1444" s="72"/>
      <c r="AQ1444" s="72"/>
    </row>
    <row r="1445" spans="35:43" x14ac:dyDescent="0.25">
      <c r="AI1445" s="72"/>
      <c r="AJ1445" s="72"/>
      <c r="AK1445" s="72"/>
      <c r="AL1445" s="72"/>
      <c r="AM1445" s="158"/>
      <c r="AN1445" s="72"/>
      <c r="AO1445" s="72"/>
      <c r="AP1445" s="72"/>
      <c r="AQ1445" s="72"/>
    </row>
    <row r="1446" spans="35:43" x14ac:dyDescent="0.25">
      <c r="AI1446" s="72"/>
      <c r="AJ1446" s="72"/>
      <c r="AK1446" s="72"/>
      <c r="AL1446" s="72"/>
      <c r="AM1446" s="158"/>
      <c r="AN1446" s="72"/>
      <c r="AO1446" s="72"/>
      <c r="AP1446" s="72"/>
      <c r="AQ1446" s="72"/>
    </row>
    <row r="1447" spans="35:43" x14ac:dyDescent="0.25">
      <c r="AI1447" s="72"/>
      <c r="AJ1447" s="72"/>
      <c r="AK1447" s="72"/>
      <c r="AL1447" s="72"/>
      <c r="AM1447" s="158"/>
      <c r="AN1447" s="72"/>
      <c r="AO1447" s="72"/>
      <c r="AP1447" s="72"/>
      <c r="AQ1447" s="72"/>
    </row>
    <row r="1448" spans="35:43" x14ac:dyDescent="0.25">
      <c r="AI1448" s="72"/>
      <c r="AJ1448" s="72"/>
      <c r="AK1448" s="72"/>
      <c r="AL1448" s="72"/>
      <c r="AM1448" s="158"/>
      <c r="AN1448" s="72"/>
      <c r="AO1448" s="72"/>
      <c r="AP1448" s="72"/>
      <c r="AQ1448" s="72"/>
    </row>
    <row r="1449" spans="35:43" x14ac:dyDescent="0.25">
      <c r="AI1449" s="72"/>
      <c r="AJ1449" s="72"/>
      <c r="AK1449" s="72"/>
      <c r="AL1449" s="72"/>
      <c r="AM1449" s="158"/>
      <c r="AN1449" s="72"/>
      <c r="AO1449" s="72"/>
      <c r="AP1449" s="72"/>
      <c r="AQ1449" s="72"/>
    </row>
    <row r="1450" spans="35:43" x14ac:dyDescent="0.25">
      <c r="AI1450" s="72"/>
      <c r="AJ1450" s="72"/>
      <c r="AK1450" s="72"/>
      <c r="AL1450" s="72"/>
      <c r="AM1450" s="158"/>
      <c r="AN1450" s="72"/>
      <c r="AO1450" s="72"/>
      <c r="AP1450" s="72"/>
      <c r="AQ1450" s="72"/>
    </row>
    <row r="1451" spans="35:43" x14ac:dyDescent="0.25">
      <c r="AI1451" s="72"/>
      <c r="AJ1451" s="72"/>
      <c r="AK1451" s="72"/>
      <c r="AL1451" s="72"/>
      <c r="AM1451" s="158"/>
      <c r="AN1451" s="72"/>
      <c r="AO1451" s="72"/>
      <c r="AP1451" s="72"/>
      <c r="AQ1451" s="72"/>
    </row>
    <row r="1452" spans="35:43" x14ac:dyDescent="0.25">
      <c r="AI1452" s="72"/>
      <c r="AJ1452" s="72"/>
      <c r="AK1452" s="72"/>
      <c r="AL1452" s="72"/>
      <c r="AM1452" s="158"/>
      <c r="AN1452" s="72"/>
      <c r="AO1452" s="72"/>
      <c r="AP1452" s="72"/>
      <c r="AQ1452" s="72"/>
    </row>
    <row r="1453" spans="35:43" x14ac:dyDescent="0.25">
      <c r="AI1453" s="72"/>
      <c r="AJ1453" s="72"/>
      <c r="AK1453" s="72"/>
      <c r="AL1453" s="72"/>
      <c r="AM1453" s="158"/>
      <c r="AN1453" s="72"/>
      <c r="AO1453" s="72"/>
      <c r="AP1453" s="72"/>
      <c r="AQ1453" s="72"/>
    </row>
    <row r="1454" spans="35:43" x14ac:dyDescent="0.25">
      <c r="AI1454" s="72"/>
      <c r="AJ1454" s="72"/>
      <c r="AK1454" s="72"/>
      <c r="AL1454" s="72"/>
      <c r="AM1454" s="158"/>
      <c r="AN1454" s="72"/>
      <c r="AO1454" s="72"/>
      <c r="AP1454" s="72"/>
      <c r="AQ1454" s="72"/>
    </row>
    <row r="1455" spans="35:43" x14ac:dyDescent="0.25">
      <c r="AI1455" s="72"/>
      <c r="AJ1455" s="72"/>
      <c r="AK1455" s="72"/>
      <c r="AL1455" s="72"/>
      <c r="AM1455" s="158"/>
      <c r="AN1455" s="72"/>
      <c r="AO1455" s="72"/>
      <c r="AP1455" s="72"/>
      <c r="AQ1455" s="72"/>
    </row>
    <row r="1456" spans="35:43" x14ac:dyDescent="0.25">
      <c r="AI1456" s="72"/>
      <c r="AJ1456" s="72"/>
      <c r="AK1456" s="72"/>
      <c r="AL1456" s="72"/>
      <c r="AM1456" s="158"/>
      <c r="AN1456" s="72"/>
      <c r="AO1456" s="72"/>
      <c r="AP1456" s="72"/>
      <c r="AQ1456" s="72"/>
    </row>
    <row r="1457" spans="35:43" x14ac:dyDescent="0.25">
      <c r="AI1457" s="72"/>
      <c r="AJ1457" s="72"/>
      <c r="AK1457" s="72"/>
      <c r="AL1457" s="72"/>
      <c r="AM1457" s="158"/>
      <c r="AN1457" s="72"/>
      <c r="AO1457" s="72"/>
      <c r="AP1457" s="72"/>
      <c r="AQ1457" s="72"/>
    </row>
    <row r="1458" spans="35:43" x14ac:dyDescent="0.25">
      <c r="AI1458" s="72"/>
      <c r="AJ1458" s="72"/>
      <c r="AK1458" s="72"/>
      <c r="AL1458" s="72"/>
      <c r="AM1458" s="158"/>
      <c r="AN1458" s="72"/>
      <c r="AO1458" s="72"/>
      <c r="AP1458" s="72"/>
      <c r="AQ1458" s="72"/>
    </row>
    <row r="1459" spans="35:43" x14ac:dyDescent="0.25">
      <c r="AI1459" s="72"/>
      <c r="AJ1459" s="72"/>
      <c r="AK1459" s="72"/>
      <c r="AL1459" s="72"/>
      <c r="AM1459" s="158"/>
      <c r="AN1459" s="72"/>
      <c r="AO1459" s="72"/>
      <c r="AP1459" s="72"/>
      <c r="AQ1459" s="72"/>
    </row>
    <row r="1460" spans="35:43" x14ac:dyDescent="0.25">
      <c r="AI1460" s="72"/>
      <c r="AJ1460" s="72"/>
      <c r="AK1460" s="72"/>
      <c r="AL1460" s="72"/>
      <c r="AM1460" s="158"/>
      <c r="AN1460" s="72"/>
      <c r="AO1460" s="72"/>
      <c r="AP1460" s="72"/>
      <c r="AQ1460" s="72"/>
    </row>
    <row r="1461" spans="35:43" x14ac:dyDescent="0.25">
      <c r="AI1461" s="72"/>
      <c r="AJ1461" s="72"/>
      <c r="AK1461" s="72"/>
      <c r="AL1461" s="72"/>
      <c r="AM1461" s="158"/>
      <c r="AN1461" s="72"/>
      <c r="AO1461" s="72"/>
      <c r="AP1461" s="72"/>
      <c r="AQ1461" s="72"/>
    </row>
    <row r="1462" spans="35:43" x14ac:dyDescent="0.25">
      <c r="AI1462" s="72"/>
      <c r="AJ1462" s="72"/>
      <c r="AK1462" s="72"/>
      <c r="AL1462" s="72"/>
      <c r="AM1462" s="158"/>
      <c r="AN1462" s="72"/>
      <c r="AO1462" s="72"/>
      <c r="AP1462" s="72"/>
      <c r="AQ1462" s="72"/>
    </row>
    <row r="1463" spans="35:43" x14ac:dyDescent="0.25">
      <c r="AI1463" s="72"/>
      <c r="AJ1463" s="72"/>
      <c r="AK1463" s="72"/>
      <c r="AL1463" s="72"/>
      <c r="AM1463" s="158"/>
      <c r="AN1463" s="72"/>
      <c r="AO1463" s="72"/>
      <c r="AP1463" s="72"/>
      <c r="AQ1463" s="72"/>
    </row>
    <row r="1464" spans="35:43" x14ac:dyDescent="0.25">
      <c r="AI1464" s="72"/>
      <c r="AJ1464" s="72"/>
      <c r="AK1464" s="72"/>
      <c r="AL1464" s="72"/>
      <c r="AM1464" s="158"/>
      <c r="AN1464" s="72"/>
      <c r="AO1464" s="72"/>
      <c r="AP1464" s="72"/>
      <c r="AQ1464" s="72"/>
    </row>
    <row r="1465" spans="35:43" x14ac:dyDescent="0.25">
      <c r="AI1465" s="72"/>
      <c r="AJ1465" s="72"/>
      <c r="AK1465" s="72"/>
      <c r="AL1465" s="72"/>
      <c r="AM1465" s="158"/>
      <c r="AN1465" s="72"/>
      <c r="AO1465" s="72"/>
      <c r="AP1465" s="72"/>
      <c r="AQ1465" s="72"/>
    </row>
    <row r="1466" spans="35:43" x14ac:dyDescent="0.25">
      <c r="AI1466" s="72"/>
      <c r="AJ1466" s="72"/>
      <c r="AK1466" s="72"/>
      <c r="AL1466" s="72"/>
      <c r="AM1466" s="158"/>
      <c r="AN1466" s="72"/>
      <c r="AO1466" s="72"/>
      <c r="AP1466" s="72"/>
      <c r="AQ1466" s="72"/>
    </row>
    <row r="1467" spans="35:43" x14ac:dyDescent="0.25">
      <c r="AI1467" s="72"/>
      <c r="AJ1467" s="72"/>
      <c r="AK1467" s="72"/>
      <c r="AL1467" s="72"/>
      <c r="AM1467" s="158"/>
      <c r="AN1467" s="72"/>
      <c r="AO1467" s="72"/>
      <c r="AP1467" s="72"/>
      <c r="AQ1467" s="72"/>
    </row>
    <row r="1468" spans="35:43" x14ac:dyDescent="0.25">
      <c r="AI1468" s="72"/>
      <c r="AJ1468" s="72"/>
      <c r="AK1468" s="72"/>
      <c r="AL1468" s="72"/>
      <c r="AM1468" s="158"/>
      <c r="AN1468" s="72"/>
      <c r="AO1468" s="72"/>
      <c r="AP1468" s="72"/>
      <c r="AQ1468" s="72"/>
    </row>
    <row r="1469" spans="35:43" x14ac:dyDescent="0.25">
      <c r="AI1469" s="72"/>
      <c r="AJ1469" s="72"/>
      <c r="AK1469" s="72"/>
      <c r="AL1469" s="72"/>
      <c r="AM1469" s="158"/>
      <c r="AN1469" s="72"/>
      <c r="AO1469" s="72"/>
      <c r="AP1469" s="72"/>
      <c r="AQ1469" s="72"/>
    </row>
    <row r="1470" spans="35:43" x14ac:dyDescent="0.25">
      <c r="AI1470" s="72"/>
      <c r="AJ1470" s="72"/>
      <c r="AK1470" s="72"/>
      <c r="AL1470" s="72"/>
      <c r="AM1470" s="158"/>
      <c r="AN1470" s="72"/>
      <c r="AO1470" s="72"/>
      <c r="AP1470" s="72"/>
      <c r="AQ1470" s="72"/>
    </row>
    <row r="1471" spans="35:43" x14ac:dyDescent="0.25">
      <c r="AI1471" s="72"/>
      <c r="AJ1471" s="72"/>
      <c r="AK1471" s="72"/>
      <c r="AL1471" s="72"/>
      <c r="AM1471" s="158"/>
      <c r="AN1471" s="72"/>
      <c r="AO1471" s="72"/>
      <c r="AP1471" s="72"/>
      <c r="AQ1471" s="72"/>
    </row>
    <row r="1472" spans="35:43" x14ac:dyDescent="0.25">
      <c r="AI1472" s="72"/>
      <c r="AJ1472" s="72"/>
      <c r="AK1472" s="72"/>
      <c r="AL1472" s="72"/>
      <c r="AM1472" s="158"/>
      <c r="AN1472" s="72"/>
      <c r="AO1472" s="72"/>
      <c r="AP1472" s="72"/>
      <c r="AQ1472" s="72"/>
    </row>
    <row r="1473" spans="35:43" x14ac:dyDescent="0.25">
      <c r="AI1473" s="72"/>
      <c r="AJ1473" s="72"/>
      <c r="AK1473" s="72"/>
      <c r="AL1473" s="72"/>
      <c r="AM1473" s="158"/>
      <c r="AN1473" s="72"/>
      <c r="AO1473" s="72"/>
      <c r="AP1473" s="72"/>
      <c r="AQ1473" s="72"/>
    </row>
    <row r="1474" spans="35:43" x14ac:dyDescent="0.25">
      <c r="AI1474" s="72"/>
      <c r="AJ1474" s="72"/>
      <c r="AK1474" s="72"/>
      <c r="AL1474" s="72"/>
      <c r="AM1474" s="158"/>
      <c r="AN1474" s="72"/>
      <c r="AO1474" s="72"/>
      <c r="AP1474" s="72"/>
      <c r="AQ1474" s="72"/>
    </row>
    <row r="1475" spans="35:43" x14ac:dyDescent="0.25">
      <c r="AI1475" s="72"/>
      <c r="AJ1475" s="72"/>
      <c r="AK1475" s="72"/>
      <c r="AL1475" s="72"/>
      <c r="AM1475" s="158"/>
      <c r="AN1475" s="72"/>
      <c r="AO1475" s="72"/>
      <c r="AP1475" s="72"/>
      <c r="AQ1475" s="72"/>
    </row>
    <row r="1476" spans="35:43" x14ac:dyDescent="0.25">
      <c r="AI1476" s="72"/>
      <c r="AJ1476" s="72"/>
      <c r="AK1476" s="72"/>
      <c r="AL1476" s="72"/>
      <c r="AM1476" s="158"/>
      <c r="AN1476" s="72"/>
      <c r="AO1476" s="72"/>
      <c r="AP1476" s="72"/>
      <c r="AQ1476" s="72"/>
    </row>
    <row r="1477" spans="35:43" x14ac:dyDescent="0.25">
      <c r="AI1477" s="72"/>
      <c r="AJ1477" s="72"/>
      <c r="AK1477" s="72"/>
      <c r="AL1477" s="72"/>
      <c r="AM1477" s="158"/>
      <c r="AN1477" s="72"/>
      <c r="AO1477" s="72"/>
      <c r="AP1477" s="72"/>
      <c r="AQ1477" s="72"/>
    </row>
    <row r="1478" spans="35:43" x14ac:dyDescent="0.25">
      <c r="AI1478" s="72"/>
      <c r="AJ1478" s="72"/>
      <c r="AK1478" s="72"/>
      <c r="AL1478" s="72"/>
      <c r="AM1478" s="158"/>
      <c r="AN1478" s="72"/>
      <c r="AO1478" s="72"/>
      <c r="AP1478" s="72"/>
      <c r="AQ1478" s="72"/>
    </row>
    <row r="1479" spans="35:43" x14ac:dyDescent="0.25">
      <c r="AI1479" s="72"/>
      <c r="AJ1479" s="72"/>
      <c r="AK1479" s="72"/>
      <c r="AL1479" s="72"/>
      <c r="AM1479" s="158"/>
      <c r="AN1479" s="72"/>
      <c r="AO1479" s="72"/>
      <c r="AP1479" s="72"/>
      <c r="AQ1479" s="72"/>
    </row>
    <row r="1480" spans="35:43" x14ac:dyDescent="0.25">
      <c r="AI1480" s="72"/>
      <c r="AJ1480" s="72"/>
      <c r="AK1480" s="72"/>
      <c r="AL1480" s="72"/>
      <c r="AM1480" s="158"/>
      <c r="AN1480" s="72"/>
      <c r="AO1480" s="72"/>
      <c r="AP1480" s="72"/>
      <c r="AQ1480" s="72"/>
    </row>
    <row r="1481" spans="35:43" x14ac:dyDescent="0.25">
      <c r="AI1481" s="72"/>
      <c r="AJ1481" s="72"/>
      <c r="AK1481" s="72"/>
      <c r="AL1481" s="72"/>
      <c r="AM1481" s="158"/>
      <c r="AN1481" s="72"/>
      <c r="AO1481" s="72"/>
      <c r="AP1481" s="72"/>
      <c r="AQ1481" s="72"/>
    </row>
    <row r="1482" spans="35:43" x14ac:dyDescent="0.25">
      <c r="AI1482" s="72"/>
      <c r="AJ1482" s="72"/>
      <c r="AK1482" s="72"/>
      <c r="AL1482" s="72"/>
      <c r="AM1482" s="158"/>
      <c r="AN1482" s="72"/>
      <c r="AO1482" s="72"/>
      <c r="AP1482" s="72"/>
      <c r="AQ1482" s="72"/>
    </row>
    <row r="1483" spans="35:43" x14ac:dyDescent="0.25">
      <c r="AI1483" s="72"/>
      <c r="AJ1483" s="72"/>
      <c r="AK1483" s="72"/>
      <c r="AL1483" s="72"/>
      <c r="AM1483" s="158"/>
      <c r="AN1483" s="72"/>
      <c r="AO1483" s="72"/>
      <c r="AP1483" s="72"/>
      <c r="AQ1483" s="72"/>
    </row>
    <row r="1484" spans="35:43" x14ac:dyDescent="0.25">
      <c r="AI1484" s="72"/>
      <c r="AJ1484" s="72"/>
      <c r="AK1484" s="72"/>
      <c r="AL1484" s="72"/>
      <c r="AM1484" s="158"/>
      <c r="AN1484" s="72"/>
      <c r="AO1484" s="72"/>
      <c r="AP1484" s="72"/>
      <c r="AQ1484" s="72"/>
    </row>
    <row r="1485" spans="35:43" x14ac:dyDescent="0.25">
      <c r="AI1485" s="72"/>
      <c r="AJ1485" s="72"/>
      <c r="AK1485" s="72"/>
      <c r="AL1485" s="72"/>
      <c r="AM1485" s="158"/>
      <c r="AN1485" s="72"/>
      <c r="AO1485" s="72"/>
      <c r="AP1485" s="72"/>
      <c r="AQ1485" s="72"/>
    </row>
    <row r="1486" spans="35:43" x14ac:dyDescent="0.25">
      <c r="AI1486" s="72"/>
      <c r="AJ1486" s="72"/>
      <c r="AK1486" s="72"/>
      <c r="AL1486" s="72"/>
      <c r="AM1486" s="158"/>
      <c r="AN1486" s="72"/>
      <c r="AO1486" s="72"/>
      <c r="AP1486" s="72"/>
      <c r="AQ1486" s="72"/>
    </row>
    <row r="1487" spans="35:43" x14ac:dyDescent="0.25">
      <c r="AI1487" s="72"/>
      <c r="AJ1487" s="72"/>
      <c r="AK1487" s="72"/>
      <c r="AL1487" s="72"/>
      <c r="AM1487" s="158"/>
      <c r="AN1487" s="72"/>
      <c r="AO1487" s="72"/>
      <c r="AP1487" s="72"/>
      <c r="AQ1487" s="72"/>
    </row>
    <row r="1488" spans="35:43" x14ac:dyDescent="0.25">
      <c r="AI1488" s="72"/>
      <c r="AJ1488" s="72"/>
      <c r="AK1488" s="72"/>
      <c r="AL1488" s="72"/>
      <c r="AM1488" s="158"/>
      <c r="AN1488" s="72"/>
      <c r="AO1488" s="72"/>
      <c r="AP1488" s="72"/>
      <c r="AQ1488" s="72"/>
    </row>
    <row r="1489" spans="35:43" x14ac:dyDescent="0.25">
      <c r="AI1489" s="72"/>
      <c r="AJ1489" s="72"/>
      <c r="AK1489" s="72"/>
      <c r="AL1489" s="72"/>
      <c r="AM1489" s="158"/>
      <c r="AN1489" s="72"/>
      <c r="AO1489" s="72"/>
      <c r="AP1489" s="72"/>
      <c r="AQ1489" s="72"/>
    </row>
    <row r="1490" spans="35:43" x14ac:dyDescent="0.25">
      <c r="AI1490" s="72"/>
      <c r="AJ1490" s="72"/>
      <c r="AK1490" s="72"/>
      <c r="AL1490" s="72"/>
      <c r="AM1490" s="158"/>
      <c r="AN1490" s="72"/>
      <c r="AO1490" s="72"/>
      <c r="AP1490" s="72"/>
      <c r="AQ1490" s="72"/>
    </row>
    <row r="1491" spans="35:43" x14ac:dyDescent="0.25">
      <c r="AI1491" s="72"/>
      <c r="AJ1491" s="72"/>
      <c r="AK1491" s="72"/>
      <c r="AL1491" s="72"/>
      <c r="AM1491" s="158"/>
      <c r="AN1491" s="72"/>
      <c r="AO1491" s="72"/>
      <c r="AP1491" s="72"/>
      <c r="AQ1491" s="72"/>
    </row>
    <row r="1492" spans="35:43" x14ac:dyDescent="0.25">
      <c r="AI1492" s="72"/>
      <c r="AJ1492" s="72"/>
      <c r="AK1492" s="72"/>
      <c r="AL1492" s="72"/>
      <c r="AM1492" s="158"/>
      <c r="AN1492" s="72"/>
      <c r="AO1492" s="72"/>
      <c r="AP1492" s="72"/>
      <c r="AQ1492" s="72"/>
    </row>
    <row r="1493" spans="35:43" x14ac:dyDescent="0.25">
      <c r="AI1493" s="72"/>
      <c r="AJ1493" s="72"/>
      <c r="AK1493" s="72"/>
      <c r="AL1493" s="72"/>
      <c r="AM1493" s="158"/>
      <c r="AN1493" s="72"/>
      <c r="AO1493" s="72"/>
      <c r="AP1493" s="72"/>
      <c r="AQ1493" s="72"/>
    </row>
    <row r="1494" spans="35:43" x14ac:dyDescent="0.25">
      <c r="AI1494" s="72"/>
      <c r="AJ1494" s="72"/>
      <c r="AK1494" s="72"/>
      <c r="AL1494" s="72"/>
      <c r="AM1494" s="158"/>
      <c r="AN1494" s="72"/>
      <c r="AO1494" s="72"/>
      <c r="AP1494" s="72"/>
      <c r="AQ1494" s="72"/>
    </row>
    <row r="1495" spans="35:43" x14ac:dyDescent="0.25">
      <c r="AI1495" s="72"/>
      <c r="AJ1495" s="72"/>
      <c r="AK1495" s="72"/>
      <c r="AL1495" s="72"/>
      <c r="AM1495" s="158"/>
      <c r="AN1495" s="72"/>
      <c r="AO1495" s="72"/>
      <c r="AP1495" s="72"/>
      <c r="AQ1495" s="72"/>
    </row>
    <row r="1496" spans="35:43" x14ac:dyDescent="0.25">
      <c r="AI1496" s="72"/>
      <c r="AJ1496" s="72"/>
      <c r="AK1496" s="72"/>
      <c r="AL1496" s="72"/>
      <c r="AM1496" s="158"/>
      <c r="AN1496" s="72"/>
      <c r="AO1496" s="72"/>
      <c r="AP1496" s="72"/>
      <c r="AQ1496" s="72"/>
    </row>
    <row r="1497" spans="35:43" x14ac:dyDescent="0.25">
      <c r="AI1497" s="72"/>
      <c r="AJ1497" s="72"/>
      <c r="AK1497" s="72"/>
      <c r="AL1497" s="72"/>
      <c r="AM1497" s="158"/>
      <c r="AN1497" s="72"/>
      <c r="AO1497" s="72"/>
      <c r="AP1497" s="72"/>
      <c r="AQ1497" s="72"/>
    </row>
    <row r="1498" spans="35:43" x14ac:dyDescent="0.25">
      <c r="AI1498" s="72"/>
      <c r="AJ1498" s="72"/>
      <c r="AK1498" s="72"/>
      <c r="AL1498" s="72"/>
      <c r="AM1498" s="158"/>
      <c r="AN1498" s="72"/>
      <c r="AO1498" s="72"/>
      <c r="AP1498" s="72"/>
      <c r="AQ1498" s="72"/>
    </row>
    <row r="1499" spans="35:43" x14ac:dyDescent="0.25">
      <c r="AI1499" s="72"/>
      <c r="AJ1499" s="72"/>
      <c r="AK1499" s="72"/>
      <c r="AL1499" s="72"/>
      <c r="AM1499" s="158"/>
      <c r="AN1499" s="72"/>
      <c r="AO1499" s="72"/>
      <c r="AP1499" s="72"/>
      <c r="AQ1499" s="72"/>
    </row>
    <row r="1500" spans="35:43" x14ac:dyDescent="0.25">
      <c r="AI1500" s="72"/>
      <c r="AJ1500" s="72"/>
      <c r="AK1500" s="72"/>
      <c r="AL1500" s="72"/>
      <c r="AM1500" s="158"/>
      <c r="AN1500" s="72"/>
      <c r="AO1500" s="72"/>
      <c r="AP1500" s="72"/>
      <c r="AQ1500" s="72"/>
    </row>
    <row r="1501" spans="35:43" x14ac:dyDescent="0.25">
      <c r="AI1501" s="72"/>
      <c r="AJ1501" s="72"/>
      <c r="AK1501" s="72"/>
      <c r="AL1501" s="72"/>
      <c r="AM1501" s="158"/>
      <c r="AN1501" s="72"/>
      <c r="AO1501" s="72"/>
      <c r="AP1501" s="72"/>
      <c r="AQ1501" s="72"/>
    </row>
    <row r="1502" spans="35:43" x14ac:dyDescent="0.25">
      <c r="AI1502" s="72"/>
      <c r="AJ1502" s="72"/>
      <c r="AK1502" s="72"/>
      <c r="AL1502" s="72"/>
      <c r="AM1502" s="158"/>
      <c r="AN1502" s="72"/>
      <c r="AO1502" s="72"/>
      <c r="AP1502" s="72"/>
      <c r="AQ1502" s="72"/>
    </row>
    <row r="1503" spans="35:43" x14ac:dyDescent="0.25">
      <c r="AI1503" s="72"/>
      <c r="AJ1503" s="72"/>
      <c r="AK1503" s="72"/>
      <c r="AL1503" s="72"/>
      <c r="AM1503" s="158"/>
      <c r="AN1503" s="72"/>
      <c r="AO1503" s="72"/>
      <c r="AP1503" s="72"/>
      <c r="AQ1503" s="72"/>
    </row>
    <row r="1504" spans="35:43" x14ac:dyDescent="0.25">
      <c r="AI1504" s="72"/>
      <c r="AJ1504" s="72"/>
      <c r="AK1504" s="72"/>
      <c r="AL1504" s="72"/>
      <c r="AM1504" s="158"/>
      <c r="AN1504" s="72"/>
      <c r="AO1504" s="72"/>
      <c r="AP1504" s="72"/>
      <c r="AQ1504" s="72"/>
    </row>
    <row r="1505" spans="35:43" x14ac:dyDescent="0.25">
      <c r="AI1505" s="72"/>
      <c r="AJ1505" s="72"/>
      <c r="AK1505" s="72"/>
      <c r="AL1505" s="72"/>
      <c r="AM1505" s="158"/>
      <c r="AN1505" s="72"/>
      <c r="AO1505" s="72"/>
      <c r="AP1505" s="72"/>
      <c r="AQ1505" s="72"/>
    </row>
    <row r="1506" spans="35:43" x14ac:dyDescent="0.25">
      <c r="AI1506" s="72"/>
      <c r="AJ1506" s="72"/>
      <c r="AK1506" s="72"/>
      <c r="AL1506" s="72"/>
      <c r="AM1506" s="158"/>
      <c r="AN1506" s="72"/>
      <c r="AO1506" s="72"/>
      <c r="AP1506" s="72"/>
      <c r="AQ1506" s="72"/>
    </row>
    <row r="1507" spans="35:43" x14ac:dyDescent="0.25">
      <c r="AI1507" s="72"/>
      <c r="AJ1507" s="72"/>
      <c r="AK1507" s="72"/>
      <c r="AL1507" s="72"/>
      <c r="AM1507" s="158"/>
      <c r="AN1507" s="72"/>
      <c r="AO1507" s="72"/>
      <c r="AP1507" s="72"/>
      <c r="AQ1507" s="72"/>
    </row>
    <row r="1508" spans="35:43" x14ac:dyDescent="0.25">
      <c r="AI1508" s="72"/>
      <c r="AJ1508" s="72"/>
      <c r="AK1508" s="72"/>
      <c r="AL1508" s="72"/>
      <c r="AM1508" s="158"/>
      <c r="AN1508" s="72"/>
      <c r="AO1508" s="72"/>
      <c r="AP1508" s="72"/>
      <c r="AQ1508" s="72"/>
    </row>
    <row r="1509" spans="35:43" x14ac:dyDescent="0.25">
      <c r="AI1509" s="72"/>
      <c r="AJ1509" s="72"/>
      <c r="AK1509" s="72"/>
      <c r="AL1509" s="72"/>
      <c r="AM1509" s="158"/>
      <c r="AN1509" s="72"/>
      <c r="AO1509" s="72"/>
      <c r="AP1509" s="72"/>
      <c r="AQ1509" s="72"/>
    </row>
    <row r="1510" spans="35:43" x14ac:dyDescent="0.25">
      <c r="AI1510" s="72"/>
      <c r="AJ1510" s="72"/>
      <c r="AK1510" s="72"/>
      <c r="AL1510" s="72"/>
      <c r="AM1510" s="158"/>
      <c r="AN1510" s="72"/>
      <c r="AO1510" s="72"/>
      <c r="AP1510" s="72"/>
      <c r="AQ1510" s="72"/>
    </row>
    <row r="1511" spans="35:43" x14ac:dyDescent="0.25">
      <c r="AI1511" s="72"/>
      <c r="AJ1511" s="72"/>
      <c r="AK1511" s="72"/>
      <c r="AL1511" s="72"/>
      <c r="AM1511" s="158"/>
      <c r="AN1511" s="72"/>
      <c r="AO1511" s="72"/>
      <c r="AP1511" s="72"/>
      <c r="AQ1511" s="72"/>
    </row>
    <row r="1512" spans="35:43" x14ac:dyDescent="0.25">
      <c r="AI1512" s="72"/>
      <c r="AJ1512" s="72"/>
      <c r="AK1512" s="72"/>
      <c r="AL1512" s="72"/>
      <c r="AM1512" s="158"/>
      <c r="AN1512" s="72"/>
      <c r="AO1512" s="72"/>
      <c r="AP1512" s="72"/>
      <c r="AQ1512" s="72"/>
    </row>
    <row r="1513" spans="35:43" x14ac:dyDescent="0.25">
      <c r="AI1513" s="72"/>
      <c r="AJ1513" s="72"/>
      <c r="AK1513" s="72"/>
      <c r="AL1513" s="72"/>
      <c r="AM1513" s="158"/>
      <c r="AN1513" s="72"/>
      <c r="AO1513" s="72"/>
      <c r="AP1513" s="72"/>
      <c r="AQ1513" s="72"/>
    </row>
    <row r="1514" spans="35:43" x14ac:dyDescent="0.25">
      <c r="AI1514" s="72"/>
      <c r="AJ1514" s="72"/>
      <c r="AK1514" s="72"/>
      <c r="AL1514" s="72"/>
      <c r="AM1514" s="158"/>
      <c r="AN1514" s="72"/>
      <c r="AO1514" s="72"/>
      <c r="AP1514" s="72"/>
      <c r="AQ1514" s="72"/>
    </row>
    <row r="1515" spans="35:43" x14ac:dyDescent="0.25">
      <c r="AI1515" s="72"/>
      <c r="AJ1515" s="72"/>
      <c r="AK1515" s="72"/>
      <c r="AL1515" s="72"/>
      <c r="AM1515" s="158"/>
      <c r="AN1515" s="72"/>
      <c r="AO1515" s="72"/>
      <c r="AP1515" s="72"/>
      <c r="AQ1515" s="72"/>
    </row>
    <row r="1516" spans="35:43" x14ac:dyDescent="0.25">
      <c r="AI1516" s="72"/>
      <c r="AJ1516" s="72"/>
      <c r="AK1516" s="72"/>
      <c r="AL1516" s="72"/>
      <c r="AM1516" s="158"/>
      <c r="AN1516" s="72"/>
      <c r="AO1516" s="72"/>
      <c r="AP1516" s="72"/>
      <c r="AQ1516" s="72"/>
    </row>
    <row r="1517" spans="35:43" x14ac:dyDescent="0.25">
      <c r="AI1517" s="72"/>
      <c r="AJ1517" s="72"/>
      <c r="AK1517" s="72"/>
      <c r="AL1517" s="72"/>
      <c r="AM1517" s="158"/>
      <c r="AN1517" s="72"/>
      <c r="AO1517" s="72"/>
      <c r="AP1517" s="72"/>
      <c r="AQ1517" s="72"/>
    </row>
    <row r="1518" spans="35:43" x14ac:dyDescent="0.25">
      <c r="AI1518" s="72"/>
      <c r="AJ1518" s="72"/>
      <c r="AK1518" s="72"/>
      <c r="AL1518" s="72"/>
      <c r="AM1518" s="158"/>
      <c r="AN1518" s="72"/>
      <c r="AO1518" s="72"/>
      <c r="AP1518" s="72"/>
      <c r="AQ1518" s="72"/>
    </row>
    <row r="1519" spans="35:43" x14ac:dyDescent="0.25">
      <c r="AI1519" s="72"/>
      <c r="AJ1519" s="72"/>
      <c r="AK1519" s="72"/>
      <c r="AL1519" s="72"/>
      <c r="AM1519" s="158"/>
      <c r="AN1519" s="72"/>
      <c r="AO1519" s="72"/>
      <c r="AP1519" s="72"/>
      <c r="AQ1519" s="72"/>
    </row>
    <row r="1520" spans="35:43" x14ac:dyDescent="0.25">
      <c r="AI1520" s="72"/>
      <c r="AJ1520" s="72"/>
      <c r="AK1520" s="72"/>
      <c r="AL1520" s="72"/>
      <c r="AM1520" s="158"/>
      <c r="AN1520" s="72"/>
      <c r="AO1520" s="72"/>
      <c r="AP1520" s="72"/>
      <c r="AQ1520" s="72"/>
    </row>
    <row r="1521" spans="35:43" x14ac:dyDescent="0.25">
      <c r="AI1521" s="72"/>
      <c r="AJ1521" s="72"/>
      <c r="AK1521" s="72"/>
      <c r="AL1521" s="72"/>
      <c r="AM1521" s="158"/>
      <c r="AN1521" s="72"/>
      <c r="AO1521" s="72"/>
      <c r="AP1521" s="72"/>
      <c r="AQ1521" s="72"/>
    </row>
    <row r="1522" spans="35:43" x14ac:dyDescent="0.25">
      <c r="AI1522" s="72"/>
      <c r="AJ1522" s="72"/>
      <c r="AK1522" s="72"/>
      <c r="AL1522" s="72"/>
      <c r="AM1522" s="158"/>
      <c r="AN1522" s="72"/>
      <c r="AO1522" s="72"/>
      <c r="AP1522" s="72"/>
      <c r="AQ1522" s="72"/>
    </row>
    <row r="1523" spans="35:43" x14ac:dyDescent="0.25">
      <c r="AI1523" s="72"/>
      <c r="AJ1523" s="72"/>
      <c r="AK1523" s="72"/>
      <c r="AL1523" s="72"/>
      <c r="AM1523" s="158"/>
      <c r="AN1523" s="72"/>
      <c r="AO1523" s="72"/>
      <c r="AP1523" s="72"/>
      <c r="AQ1523" s="72"/>
    </row>
    <row r="1524" spans="35:43" x14ac:dyDescent="0.25">
      <c r="AI1524" s="72"/>
      <c r="AJ1524" s="72"/>
      <c r="AK1524" s="72"/>
      <c r="AL1524" s="72"/>
      <c r="AM1524" s="158"/>
      <c r="AN1524" s="72"/>
      <c r="AO1524" s="72"/>
      <c r="AP1524" s="72"/>
      <c r="AQ1524" s="72"/>
    </row>
    <row r="1525" spans="35:43" x14ac:dyDescent="0.25">
      <c r="AI1525" s="72"/>
      <c r="AJ1525" s="72"/>
      <c r="AK1525" s="72"/>
      <c r="AL1525" s="72"/>
      <c r="AM1525" s="158"/>
      <c r="AN1525" s="72"/>
      <c r="AO1525" s="72"/>
      <c r="AP1525" s="72"/>
      <c r="AQ1525" s="72"/>
    </row>
    <row r="1526" spans="35:43" x14ac:dyDescent="0.25">
      <c r="AI1526" s="72"/>
      <c r="AJ1526" s="72"/>
      <c r="AK1526" s="72"/>
      <c r="AL1526" s="72"/>
      <c r="AM1526" s="158"/>
      <c r="AN1526" s="72"/>
      <c r="AO1526" s="72"/>
      <c r="AP1526" s="72"/>
      <c r="AQ1526" s="72"/>
    </row>
    <row r="1527" spans="35:43" x14ac:dyDescent="0.25">
      <c r="AI1527" s="72"/>
      <c r="AJ1527" s="72"/>
      <c r="AK1527" s="72"/>
      <c r="AL1527" s="72"/>
      <c r="AM1527" s="158"/>
      <c r="AN1527" s="72"/>
      <c r="AO1527" s="72"/>
      <c r="AP1527" s="72"/>
      <c r="AQ1527" s="72"/>
    </row>
    <row r="1528" spans="35:43" x14ac:dyDescent="0.25">
      <c r="AI1528" s="72"/>
      <c r="AJ1528" s="72"/>
      <c r="AK1528" s="72"/>
      <c r="AL1528" s="72"/>
      <c r="AM1528" s="158"/>
      <c r="AN1528" s="72"/>
      <c r="AO1528" s="72"/>
      <c r="AP1528" s="72"/>
      <c r="AQ1528" s="72"/>
    </row>
    <row r="1529" spans="35:43" x14ac:dyDescent="0.25">
      <c r="AI1529" s="72"/>
      <c r="AJ1529" s="72"/>
      <c r="AK1529" s="72"/>
      <c r="AL1529" s="72"/>
      <c r="AM1529" s="158"/>
      <c r="AN1529" s="72"/>
      <c r="AO1529" s="72"/>
      <c r="AP1529" s="72"/>
      <c r="AQ1529" s="72"/>
    </row>
    <row r="1530" spans="35:43" x14ac:dyDescent="0.25">
      <c r="AI1530" s="72"/>
      <c r="AJ1530" s="72"/>
      <c r="AK1530" s="72"/>
      <c r="AL1530" s="72"/>
      <c r="AM1530" s="158"/>
      <c r="AN1530" s="72"/>
      <c r="AO1530" s="72"/>
      <c r="AP1530" s="72"/>
      <c r="AQ1530" s="72"/>
    </row>
    <row r="1531" spans="35:43" x14ac:dyDescent="0.25">
      <c r="AI1531" s="72"/>
      <c r="AJ1531" s="72"/>
      <c r="AK1531" s="72"/>
      <c r="AL1531" s="72"/>
      <c r="AM1531" s="158"/>
      <c r="AN1531" s="72"/>
      <c r="AO1531" s="72"/>
      <c r="AP1531" s="72"/>
      <c r="AQ1531" s="72"/>
    </row>
    <row r="1532" spans="35:43" x14ac:dyDescent="0.25">
      <c r="AI1532" s="72"/>
      <c r="AJ1532" s="72"/>
      <c r="AK1532" s="72"/>
      <c r="AL1532" s="72"/>
      <c r="AM1532" s="158"/>
      <c r="AN1532" s="72"/>
      <c r="AO1532" s="72"/>
      <c r="AP1532" s="72"/>
      <c r="AQ1532" s="72"/>
    </row>
    <row r="1533" spans="35:43" x14ac:dyDescent="0.25">
      <c r="AI1533" s="72"/>
      <c r="AJ1533" s="72"/>
      <c r="AK1533" s="72"/>
      <c r="AL1533" s="72"/>
      <c r="AM1533" s="158"/>
      <c r="AN1533" s="72"/>
      <c r="AO1533" s="72"/>
      <c r="AP1533" s="72"/>
      <c r="AQ1533" s="72"/>
    </row>
    <row r="1534" spans="35:43" x14ac:dyDescent="0.25">
      <c r="AI1534" s="72"/>
      <c r="AJ1534" s="72"/>
      <c r="AK1534" s="72"/>
      <c r="AL1534" s="72"/>
      <c r="AM1534" s="158"/>
      <c r="AN1534" s="72"/>
      <c r="AO1534" s="72"/>
      <c r="AP1534" s="72"/>
      <c r="AQ1534" s="72"/>
    </row>
    <row r="1535" spans="35:43" x14ac:dyDescent="0.25">
      <c r="AI1535" s="72"/>
      <c r="AJ1535" s="72"/>
      <c r="AK1535" s="72"/>
      <c r="AL1535" s="72"/>
      <c r="AM1535" s="158"/>
      <c r="AN1535" s="72"/>
      <c r="AO1535" s="72"/>
      <c r="AP1535" s="72"/>
      <c r="AQ1535" s="72"/>
    </row>
    <row r="1536" spans="35:43" x14ac:dyDescent="0.25">
      <c r="AI1536" s="72"/>
      <c r="AJ1536" s="72"/>
      <c r="AK1536" s="72"/>
      <c r="AL1536" s="72"/>
      <c r="AM1536" s="158"/>
      <c r="AN1536" s="72"/>
      <c r="AO1536" s="72"/>
      <c r="AP1536" s="72"/>
      <c r="AQ1536" s="72"/>
    </row>
    <row r="1537" spans="35:43" x14ac:dyDescent="0.25">
      <c r="AI1537" s="72"/>
      <c r="AJ1537" s="72"/>
      <c r="AK1537" s="72"/>
      <c r="AL1537" s="72"/>
      <c r="AM1537" s="158"/>
      <c r="AN1537" s="72"/>
      <c r="AO1537" s="72"/>
      <c r="AP1537" s="72"/>
      <c r="AQ1537" s="72"/>
    </row>
    <row r="1538" spans="35:43" x14ac:dyDescent="0.25">
      <c r="AI1538" s="72"/>
      <c r="AJ1538" s="72"/>
      <c r="AK1538" s="72"/>
      <c r="AL1538" s="72"/>
      <c r="AM1538" s="158"/>
      <c r="AN1538" s="72"/>
      <c r="AO1538" s="72"/>
      <c r="AP1538" s="72"/>
      <c r="AQ1538" s="72"/>
    </row>
    <row r="1539" spans="35:43" x14ac:dyDescent="0.25">
      <c r="AI1539" s="72"/>
      <c r="AJ1539" s="72"/>
      <c r="AK1539" s="72"/>
      <c r="AL1539" s="72"/>
      <c r="AM1539" s="158"/>
      <c r="AN1539" s="72"/>
      <c r="AO1539" s="72"/>
      <c r="AP1539" s="72"/>
      <c r="AQ1539" s="72"/>
    </row>
    <row r="1540" spans="35:43" x14ac:dyDescent="0.25">
      <c r="AI1540" s="72"/>
      <c r="AJ1540" s="72"/>
      <c r="AK1540" s="72"/>
      <c r="AL1540" s="72"/>
      <c r="AM1540" s="158"/>
      <c r="AN1540" s="72"/>
      <c r="AO1540" s="72"/>
      <c r="AP1540" s="72"/>
      <c r="AQ1540" s="72"/>
    </row>
    <row r="1541" spans="35:43" x14ac:dyDescent="0.25">
      <c r="AI1541" s="72"/>
      <c r="AJ1541" s="72"/>
      <c r="AK1541" s="72"/>
      <c r="AL1541" s="72"/>
      <c r="AM1541" s="158"/>
      <c r="AN1541" s="72"/>
      <c r="AO1541" s="72"/>
      <c r="AP1541" s="72"/>
      <c r="AQ1541" s="72"/>
    </row>
    <row r="1542" spans="35:43" x14ac:dyDescent="0.25">
      <c r="AI1542" s="72"/>
      <c r="AJ1542" s="72"/>
      <c r="AK1542" s="72"/>
      <c r="AL1542" s="72"/>
      <c r="AM1542" s="158"/>
      <c r="AN1542" s="72"/>
      <c r="AO1542" s="72"/>
      <c r="AP1542" s="72"/>
      <c r="AQ1542" s="72"/>
    </row>
    <row r="1543" spans="35:43" x14ac:dyDescent="0.25">
      <c r="AI1543" s="72"/>
      <c r="AJ1543" s="72"/>
      <c r="AK1543" s="72"/>
      <c r="AL1543" s="72"/>
      <c r="AM1543" s="158"/>
      <c r="AN1543" s="72"/>
      <c r="AO1543" s="72"/>
      <c r="AP1543" s="72"/>
      <c r="AQ1543" s="72"/>
    </row>
    <row r="1544" spans="35:43" x14ac:dyDescent="0.25">
      <c r="AI1544" s="72"/>
      <c r="AJ1544" s="72"/>
      <c r="AK1544" s="72"/>
      <c r="AL1544" s="72"/>
      <c r="AM1544" s="158"/>
      <c r="AN1544" s="72"/>
      <c r="AO1544" s="72"/>
      <c r="AP1544" s="72"/>
      <c r="AQ1544" s="72"/>
    </row>
    <row r="1545" spans="35:43" x14ac:dyDescent="0.25">
      <c r="AI1545" s="72"/>
      <c r="AJ1545" s="72"/>
      <c r="AK1545" s="72"/>
      <c r="AL1545" s="72"/>
      <c r="AM1545" s="158"/>
      <c r="AN1545" s="72"/>
      <c r="AO1545" s="72"/>
      <c r="AP1545" s="72"/>
      <c r="AQ1545" s="72"/>
    </row>
    <row r="1546" spans="35:43" x14ac:dyDescent="0.25">
      <c r="AI1546" s="72"/>
      <c r="AJ1546" s="72"/>
      <c r="AK1546" s="72"/>
      <c r="AL1546" s="72"/>
      <c r="AM1546" s="158"/>
      <c r="AN1546" s="72"/>
      <c r="AO1546" s="72"/>
      <c r="AP1546" s="72"/>
      <c r="AQ1546" s="72"/>
    </row>
    <row r="1547" spans="35:43" x14ac:dyDescent="0.25">
      <c r="AI1547" s="72"/>
      <c r="AJ1547" s="72"/>
      <c r="AK1547" s="72"/>
      <c r="AL1547" s="72"/>
      <c r="AM1547" s="158"/>
      <c r="AN1547" s="72"/>
      <c r="AO1547" s="72"/>
      <c r="AP1547" s="72"/>
      <c r="AQ1547" s="72"/>
    </row>
    <row r="1548" spans="35:43" x14ac:dyDescent="0.25">
      <c r="AI1548" s="72"/>
      <c r="AJ1548" s="72"/>
      <c r="AK1548" s="72"/>
      <c r="AL1548" s="72"/>
      <c r="AM1548" s="158"/>
      <c r="AN1548" s="72"/>
      <c r="AO1548" s="72"/>
      <c r="AP1548" s="72"/>
      <c r="AQ1548" s="72"/>
    </row>
    <row r="1549" spans="35:43" x14ac:dyDescent="0.25">
      <c r="AI1549" s="72"/>
      <c r="AJ1549" s="72"/>
      <c r="AK1549" s="72"/>
      <c r="AL1549" s="72"/>
      <c r="AM1549" s="158"/>
      <c r="AN1549" s="72"/>
      <c r="AO1549" s="72"/>
      <c r="AP1549" s="72"/>
      <c r="AQ1549" s="72"/>
    </row>
    <row r="1550" spans="35:43" x14ac:dyDescent="0.25">
      <c r="AI1550" s="72"/>
      <c r="AJ1550" s="72"/>
      <c r="AK1550" s="72"/>
      <c r="AL1550" s="72"/>
      <c r="AM1550" s="158"/>
      <c r="AN1550" s="72"/>
      <c r="AO1550" s="72"/>
      <c r="AP1550" s="72"/>
      <c r="AQ1550" s="72"/>
    </row>
    <row r="1551" spans="35:43" x14ac:dyDescent="0.25">
      <c r="AI1551" s="72"/>
      <c r="AJ1551" s="72"/>
      <c r="AK1551" s="72"/>
      <c r="AL1551" s="72"/>
      <c r="AM1551" s="158"/>
      <c r="AN1551" s="72"/>
      <c r="AO1551" s="72"/>
      <c r="AP1551" s="72"/>
      <c r="AQ1551" s="72"/>
    </row>
    <row r="1552" spans="35:43" x14ac:dyDescent="0.25">
      <c r="AI1552" s="72"/>
      <c r="AJ1552" s="72"/>
      <c r="AK1552" s="72"/>
      <c r="AL1552" s="72"/>
      <c r="AM1552" s="158"/>
      <c r="AN1552" s="72"/>
      <c r="AO1552" s="72"/>
      <c r="AP1552" s="72"/>
      <c r="AQ1552" s="72"/>
    </row>
    <row r="1553" spans="35:43" x14ac:dyDescent="0.25">
      <c r="AI1553" s="72"/>
      <c r="AJ1553" s="72"/>
      <c r="AK1553" s="72"/>
      <c r="AL1553" s="72"/>
      <c r="AM1553" s="158"/>
      <c r="AN1553" s="72"/>
      <c r="AO1553" s="72"/>
      <c r="AP1553" s="72"/>
      <c r="AQ1553" s="72"/>
    </row>
    <row r="1554" spans="35:43" x14ac:dyDescent="0.25">
      <c r="AI1554" s="72"/>
      <c r="AJ1554" s="72"/>
      <c r="AK1554" s="72"/>
      <c r="AL1554" s="72"/>
      <c r="AM1554" s="158"/>
      <c r="AN1554" s="72"/>
      <c r="AO1554" s="72"/>
      <c r="AP1554" s="72"/>
      <c r="AQ1554" s="72"/>
    </row>
    <row r="1555" spans="35:43" x14ac:dyDescent="0.25">
      <c r="AI1555" s="72"/>
      <c r="AJ1555" s="72"/>
      <c r="AK1555" s="72"/>
      <c r="AL1555" s="72"/>
      <c r="AM1555" s="158"/>
      <c r="AN1555" s="72"/>
      <c r="AO1555" s="72"/>
      <c r="AP1555" s="72"/>
      <c r="AQ1555" s="72"/>
    </row>
    <row r="1556" spans="35:43" x14ac:dyDescent="0.25">
      <c r="AI1556" s="72"/>
      <c r="AJ1556" s="72"/>
      <c r="AK1556" s="72"/>
      <c r="AL1556" s="72"/>
      <c r="AM1556" s="158"/>
      <c r="AN1556" s="72"/>
      <c r="AO1556" s="72"/>
      <c r="AP1556" s="72"/>
      <c r="AQ1556" s="72"/>
    </row>
    <row r="1557" spans="35:43" x14ac:dyDescent="0.25">
      <c r="AI1557" s="72"/>
      <c r="AJ1557" s="72"/>
      <c r="AK1557" s="72"/>
      <c r="AL1557" s="72"/>
      <c r="AM1557" s="158"/>
      <c r="AN1557" s="72"/>
      <c r="AO1557" s="72"/>
      <c r="AP1557" s="72"/>
      <c r="AQ1557" s="72"/>
    </row>
    <row r="1558" spans="35:43" x14ac:dyDescent="0.25">
      <c r="AI1558" s="72"/>
      <c r="AJ1558" s="72"/>
      <c r="AK1558" s="72"/>
      <c r="AL1558" s="72"/>
      <c r="AM1558" s="158"/>
      <c r="AN1558" s="72"/>
      <c r="AO1558" s="72"/>
      <c r="AP1558" s="72"/>
      <c r="AQ1558" s="72"/>
    </row>
    <row r="1559" spans="35:43" x14ac:dyDescent="0.25">
      <c r="AI1559" s="72"/>
      <c r="AJ1559" s="72"/>
      <c r="AK1559" s="72"/>
      <c r="AL1559" s="72"/>
      <c r="AM1559" s="158"/>
      <c r="AN1559" s="72"/>
      <c r="AO1559" s="72"/>
      <c r="AP1559" s="72"/>
      <c r="AQ1559" s="72"/>
    </row>
    <row r="1560" spans="35:43" x14ac:dyDescent="0.25">
      <c r="AI1560" s="72"/>
      <c r="AJ1560" s="72"/>
      <c r="AK1560" s="72"/>
      <c r="AL1560" s="72"/>
      <c r="AM1560" s="158"/>
      <c r="AN1560" s="72"/>
      <c r="AO1560" s="72"/>
      <c r="AP1560" s="72"/>
      <c r="AQ1560" s="72"/>
    </row>
    <row r="1561" spans="35:43" x14ac:dyDescent="0.25">
      <c r="AI1561" s="72"/>
      <c r="AJ1561" s="72"/>
      <c r="AK1561" s="72"/>
      <c r="AL1561" s="72"/>
      <c r="AM1561" s="158"/>
      <c r="AN1561" s="72"/>
      <c r="AO1561" s="72"/>
      <c r="AP1561" s="72"/>
      <c r="AQ1561" s="72"/>
    </row>
    <row r="1562" spans="35:43" x14ac:dyDescent="0.25">
      <c r="AI1562" s="72"/>
      <c r="AJ1562" s="72"/>
      <c r="AK1562" s="72"/>
      <c r="AL1562" s="72"/>
      <c r="AM1562" s="158"/>
      <c r="AN1562" s="72"/>
      <c r="AO1562" s="72"/>
      <c r="AP1562" s="72"/>
      <c r="AQ1562" s="72"/>
    </row>
    <row r="1563" spans="35:43" x14ac:dyDescent="0.25">
      <c r="AI1563" s="72"/>
      <c r="AJ1563" s="72"/>
      <c r="AK1563" s="72"/>
      <c r="AL1563" s="72"/>
      <c r="AM1563" s="158"/>
      <c r="AN1563" s="72"/>
      <c r="AO1563" s="72"/>
      <c r="AP1563" s="72"/>
      <c r="AQ1563" s="72"/>
    </row>
    <row r="1564" spans="35:43" x14ac:dyDescent="0.25">
      <c r="AI1564" s="72"/>
      <c r="AJ1564" s="72"/>
      <c r="AK1564" s="72"/>
      <c r="AL1564" s="72"/>
      <c r="AM1564" s="158"/>
      <c r="AN1564" s="72"/>
      <c r="AO1564" s="72"/>
      <c r="AP1564" s="72"/>
      <c r="AQ1564" s="72"/>
    </row>
    <row r="1565" spans="35:43" x14ac:dyDescent="0.25">
      <c r="AI1565" s="72"/>
      <c r="AJ1565" s="72"/>
      <c r="AK1565" s="72"/>
      <c r="AL1565" s="72"/>
      <c r="AM1565" s="158"/>
      <c r="AN1565" s="72"/>
      <c r="AO1565" s="72"/>
      <c r="AP1565" s="72"/>
      <c r="AQ1565" s="72"/>
    </row>
    <row r="1566" spans="35:43" x14ac:dyDescent="0.25">
      <c r="AI1566" s="72"/>
      <c r="AJ1566" s="72"/>
      <c r="AK1566" s="72"/>
      <c r="AL1566" s="72"/>
      <c r="AM1566" s="158"/>
      <c r="AN1566" s="72"/>
      <c r="AO1566" s="72"/>
      <c r="AP1566" s="72"/>
      <c r="AQ1566" s="72"/>
    </row>
    <row r="1567" spans="35:43" x14ac:dyDescent="0.25">
      <c r="AI1567" s="72"/>
      <c r="AJ1567" s="72"/>
      <c r="AK1567" s="72"/>
      <c r="AL1567" s="72"/>
      <c r="AM1567" s="158"/>
      <c r="AN1567" s="72"/>
      <c r="AO1567" s="72"/>
      <c r="AP1567" s="72"/>
      <c r="AQ1567" s="72"/>
    </row>
    <row r="1568" spans="35:43" x14ac:dyDescent="0.25">
      <c r="AI1568" s="72"/>
      <c r="AJ1568" s="72"/>
      <c r="AK1568" s="72"/>
      <c r="AL1568" s="72"/>
      <c r="AM1568" s="158"/>
      <c r="AN1568" s="72"/>
      <c r="AO1568" s="72"/>
      <c r="AP1568" s="72"/>
      <c r="AQ1568" s="72"/>
    </row>
    <row r="1569" spans="35:43" x14ac:dyDescent="0.25">
      <c r="AI1569" s="72"/>
      <c r="AJ1569" s="72"/>
      <c r="AK1569" s="72"/>
      <c r="AL1569" s="72"/>
      <c r="AM1569" s="158"/>
      <c r="AN1569" s="72"/>
      <c r="AO1569" s="72"/>
      <c r="AP1569" s="72"/>
      <c r="AQ1569" s="72"/>
    </row>
    <row r="1570" spans="35:43" x14ac:dyDescent="0.25">
      <c r="AI1570" s="72"/>
      <c r="AJ1570" s="72"/>
      <c r="AK1570" s="72"/>
      <c r="AL1570" s="72"/>
      <c r="AM1570" s="158"/>
      <c r="AN1570" s="72"/>
      <c r="AO1570" s="72"/>
      <c r="AP1570" s="72"/>
      <c r="AQ1570" s="72"/>
    </row>
    <row r="1571" spans="35:43" x14ac:dyDescent="0.25">
      <c r="AI1571" s="72"/>
      <c r="AJ1571" s="72"/>
      <c r="AK1571" s="72"/>
      <c r="AL1571" s="72"/>
      <c r="AM1571" s="158"/>
      <c r="AN1571" s="72"/>
      <c r="AO1571" s="72"/>
      <c r="AP1571" s="72"/>
      <c r="AQ1571" s="72"/>
    </row>
    <row r="1572" spans="35:43" x14ac:dyDescent="0.25">
      <c r="AI1572" s="72"/>
      <c r="AJ1572" s="72"/>
      <c r="AK1572" s="72"/>
      <c r="AL1572" s="72"/>
      <c r="AM1572" s="158"/>
      <c r="AN1572" s="72"/>
      <c r="AO1572" s="72"/>
      <c r="AP1572" s="72"/>
      <c r="AQ1572" s="72"/>
    </row>
    <row r="1573" spans="35:43" x14ac:dyDescent="0.25">
      <c r="AI1573" s="72"/>
      <c r="AJ1573" s="72"/>
      <c r="AK1573" s="72"/>
      <c r="AL1573" s="72"/>
      <c r="AM1573" s="158"/>
      <c r="AN1573" s="72"/>
      <c r="AO1573" s="72"/>
      <c r="AP1573" s="72"/>
      <c r="AQ1573" s="72"/>
    </row>
    <row r="1574" spans="35:43" x14ac:dyDescent="0.25">
      <c r="AI1574" s="72"/>
      <c r="AJ1574" s="72"/>
      <c r="AK1574" s="72"/>
      <c r="AL1574" s="72"/>
      <c r="AM1574" s="158"/>
      <c r="AN1574" s="72"/>
      <c r="AO1574" s="72"/>
      <c r="AP1574" s="72"/>
      <c r="AQ1574" s="72"/>
    </row>
    <row r="1575" spans="35:43" x14ac:dyDescent="0.25">
      <c r="AI1575" s="72"/>
      <c r="AJ1575" s="72"/>
      <c r="AK1575" s="72"/>
      <c r="AL1575" s="72"/>
      <c r="AM1575" s="158"/>
      <c r="AN1575" s="72"/>
      <c r="AO1575" s="72"/>
      <c r="AP1575" s="72"/>
      <c r="AQ1575" s="72"/>
    </row>
    <row r="1576" spans="35:43" x14ac:dyDescent="0.25">
      <c r="AI1576" s="72"/>
      <c r="AJ1576" s="72"/>
      <c r="AK1576" s="72"/>
      <c r="AL1576" s="72"/>
      <c r="AM1576" s="158"/>
      <c r="AN1576" s="72"/>
      <c r="AO1576" s="72"/>
      <c r="AP1576" s="72"/>
      <c r="AQ1576" s="72"/>
    </row>
    <row r="1577" spans="35:43" x14ac:dyDescent="0.25">
      <c r="AI1577" s="72"/>
      <c r="AJ1577" s="72"/>
      <c r="AK1577" s="72"/>
      <c r="AL1577" s="72"/>
      <c r="AM1577" s="158"/>
      <c r="AN1577" s="72"/>
      <c r="AO1577" s="72"/>
      <c r="AP1577" s="72"/>
      <c r="AQ1577" s="72"/>
    </row>
    <row r="1578" spans="35:43" x14ac:dyDescent="0.25">
      <c r="AI1578" s="72"/>
      <c r="AJ1578" s="72"/>
      <c r="AK1578" s="72"/>
      <c r="AL1578" s="72"/>
      <c r="AM1578" s="158"/>
      <c r="AN1578" s="72"/>
      <c r="AO1578" s="72"/>
      <c r="AP1578" s="72"/>
      <c r="AQ1578" s="72"/>
    </row>
    <row r="1579" spans="35:43" x14ac:dyDescent="0.25">
      <c r="AI1579" s="72"/>
      <c r="AJ1579" s="72"/>
      <c r="AK1579" s="72"/>
      <c r="AL1579" s="72"/>
      <c r="AM1579" s="158"/>
      <c r="AN1579" s="72"/>
      <c r="AO1579" s="72"/>
      <c r="AP1579" s="72"/>
      <c r="AQ1579" s="72"/>
    </row>
    <row r="1580" spans="35:43" x14ac:dyDescent="0.25">
      <c r="AI1580" s="72"/>
      <c r="AJ1580" s="72"/>
      <c r="AK1580" s="72"/>
      <c r="AL1580" s="72"/>
      <c r="AM1580" s="158"/>
      <c r="AN1580" s="72"/>
      <c r="AO1580" s="72"/>
      <c r="AP1580" s="72"/>
      <c r="AQ1580" s="72"/>
    </row>
    <row r="1581" spans="35:43" x14ac:dyDescent="0.25">
      <c r="AI1581" s="72"/>
      <c r="AJ1581" s="72"/>
      <c r="AK1581" s="72"/>
      <c r="AL1581" s="72"/>
      <c r="AM1581" s="158"/>
      <c r="AN1581" s="72"/>
      <c r="AO1581" s="72"/>
      <c r="AP1581" s="72"/>
      <c r="AQ1581" s="72"/>
    </row>
    <row r="1582" spans="35:43" x14ac:dyDescent="0.25">
      <c r="AI1582" s="72"/>
      <c r="AJ1582" s="72"/>
      <c r="AK1582" s="72"/>
      <c r="AL1582" s="72"/>
      <c r="AM1582" s="158"/>
      <c r="AN1582" s="72"/>
      <c r="AO1582" s="72"/>
      <c r="AP1582" s="72"/>
      <c r="AQ1582" s="72"/>
    </row>
    <row r="1583" spans="35:43" x14ac:dyDescent="0.25">
      <c r="AI1583" s="72"/>
      <c r="AJ1583" s="72"/>
      <c r="AK1583" s="72"/>
      <c r="AL1583" s="72"/>
      <c r="AM1583" s="158"/>
      <c r="AN1583" s="72"/>
      <c r="AO1583" s="72"/>
      <c r="AP1583" s="72"/>
      <c r="AQ1583" s="72"/>
    </row>
    <row r="1584" spans="35:43" x14ac:dyDescent="0.25">
      <c r="AI1584" s="72"/>
      <c r="AJ1584" s="72"/>
      <c r="AK1584" s="72"/>
      <c r="AL1584" s="72"/>
      <c r="AM1584" s="158"/>
      <c r="AN1584" s="72"/>
      <c r="AO1584" s="72"/>
      <c r="AP1584" s="72"/>
      <c r="AQ1584" s="72"/>
    </row>
    <row r="1585" spans="35:43" x14ac:dyDescent="0.25">
      <c r="AI1585" s="72"/>
      <c r="AJ1585" s="72"/>
      <c r="AK1585" s="72"/>
      <c r="AL1585" s="72"/>
      <c r="AM1585" s="158"/>
      <c r="AN1585" s="72"/>
      <c r="AO1585" s="72"/>
      <c r="AP1585" s="72"/>
      <c r="AQ1585" s="72"/>
    </row>
    <row r="1586" spans="35:43" x14ac:dyDescent="0.25">
      <c r="AI1586" s="72"/>
      <c r="AJ1586" s="72"/>
      <c r="AK1586" s="72"/>
      <c r="AL1586" s="72"/>
      <c r="AM1586" s="158"/>
      <c r="AN1586" s="72"/>
      <c r="AO1586" s="72"/>
      <c r="AP1586" s="72"/>
      <c r="AQ1586" s="72"/>
    </row>
    <row r="1587" spans="35:43" x14ac:dyDescent="0.25">
      <c r="AI1587" s="72"/>
      <c r="AJ1587" s="72"/>
      <c r="AK1587" s="72"/>
      <c r="AL1587" s="72"/>
      <c r="AM1587" s="158"/>
      <c r="AN1587" s="72"/>
      <c r="AO1587" s="72"/>
      <c r="AP1587" s="72"/>
      <c r="AQ1587" s="72"/>
    </row>
    <row r="1588" spans="35:43" x14ac:dyDescent="0.25">
      <c r="AI1588" s="72"/>
      <c r="AJ1588" s="72"/>
      <c r="AK1588" s="72"/>
      <c r="AL1588" s="72"/>
      <c r="AM1588" s="158"/>
      <c r="AN1588" s="72"/>
      <c r="AO1588" s="72"/>
      <c r="AP1588" s="72"/>
      <c r="AQ1588" s="72"/>
    </row>
    <row r="1589" spans="35:43" x14ac:dyDescent="0.25">
      <c r="AI1589" s="72"/>
      <c r="AJ1589" s="72"/>
      <c r="AK1589" s="72"/>
      <c r="AL1589" s="72"/>
      <c r="AM1589" s="158"/>
      <c r="AN1589" s="72"/>
      <c r="AO1589" s="72"/>
      <c r="AP1589" s="72"/>
      <c r="AQ1589" s="72"/>
    </row>
    <row r="1590" spans="35:43" x14ac:dyDescent="0.25">
      <c r="AI1590" s="72"/>
      <c r="AJ1590" s="72"/>
      <c r="AK1590" s="72"/>
      <c r="AL1590" s="72"/>
      <c r="AM1590" s="158"/>
      <c r="AN1590" s="72"/>
      <c r="AO1590" s="72"/>
      <c r="AP1590" s="72"/>
      <c r="AQ1590" s="72"/>
    </row>
    <row r="1591" spans="35:43" x14ac:dyDescent="0.25">
      <c r="AI1591" s="72"/>
      <c r="AJ1591" s="72"/>
      <c r="AK1591" s="72"/>
      <c r="AL1591" s="72"/>
      <c r="AM1591" s="158"/>
      <c r="AN1591" s="72"/>
      <c r="AO1591" s="72"/>
      <c r="AP1591" s="72"/>
      <c r="AQ1591" s="72"/>
    </row>
    <row r="1592" spans="35:43" x14ac:dyDescent="0.25">
      <c r="AI1592" s="72"/>
      <c r="AJ1592" s="72"/>
      <c r="AK1592" s="72"/>
      <c r="AL1592" s="72"/>
      <c r="AM1592" s="158"/>
      <c r="AN1592" s="72"/>
      <c r="AO1592" s="72"/>
      <c r="AP1592" s="72"/>
      <c r="AQ1592" s="72"/>
    </row>
    <row r="1593" spans="35:43" x14ac:dyDescent="0.25">
      <c r="AI1593" s="72"/>
      <c r="AJ1593" s="72"/>
      <c r="AK1593" s="72"/>
      <c r="AL1593" s="72"/>
      <c r="AM1593" s="158"/>
      <c r="AN1593" s="72"/>
      <c r="AO1593" s="72"/>
      <c r="AP1593" s="72"/>
      <c r="AQ1593" s="72"/>
    </row>
    <row r="1594" spans="35:43" x14ac:dyDescent="0.25">
      <c r="AI1594" s="72"/>
      <c r="AJ1594" s="72"/>
      <c r="AK1594" s="72"/>
      <c r="AL1594" s="72"/>
      <c r="AM1594" s="158"/>
      <c r="AN1594" s="72"/>
      <c r="AO1594" s="72"/>
      <c r="AP1594" s="72"/>
      <c r="AQ1594" s="72"/>
    </row>
    <row r="1595" spans="35:43" x14ac:dyDescent="0.25">
      <c r="AI1595" s="72"/>
      <c r="AJ1595" s="72"/>
      <c r="AK1595" s="72"/>
      <c r="AL1595" s="72"/>
      <c r="AM1595" s="158"/>
      <c r="AN1595" s="72"/>
      <c r="AO1595" s="72"/>
      <c r="AP1595" s="72"/>
      <c r="AQ1595" s="72"/>
    </row>
    <row r="1596" spans="35:43" x14ac:dyDescent="0.25">
      <c r="AI1596" s="72"/>
      <c r="AJ1596" s="72"/>
      <c r="AK1596" s="72"/>
      <c r="AL1596" s="72"/>
      <c r="AM1596" s="158"/>
      <c r="AN1596" s="72"/>
      <c r="AO1596" s="72"/>
      <c r="AP1596" s="72"/>
      <c r="AQ1596" s="72"/>
    </row>
    <row r="1597" spans="35:43" x14ac:dyDescent="0.25">
      <c r="AI1597" s="72"/>
      <c r="AJ1597" s="72"/>
      <c r="AK1597" s="72"/>
      <c r="AL1597" s="72"/>
      <c r="AM1597" s="158"/>
      <c r="AN1597" s="72"/>
      <c r="AO1597" s="72"/>
      <c r="AP1597" s="72"/>
      <c r="AQ1597" s="72"/>
    </row>
    <row r="1598" spans="35:43" x14ac:dyDescent="0.25">
      <c r="AI1598" s="72"/>
      <c r="AJ1598" s="72"/>
      <c r="AK1598" s="72"/>
      <c r="AL1598" s="72"/>
      <c r="AM1598" s="158"/>
      <c r="AN1598" s="72"/>
      <c r="AO1598" s="72"/>
      <c r="AP1598" s="72"/>
      <c r="AQ1598" s="72"/>
    </row>
    <row r="1599" spans="35:43" x14ac:dyDescent="0.25">
      <c r="AI1599" s="72"/>
      <c r="AJ1599" s="72"/>
      <c r="AK1599" s="72"/>
      <c r="AL1599" s="72"/>
      <c r="AM1599" s="158"/>
      <c r="AN1599" s="72"/>
      <c r="AO1599" s="72"/>
      <c r="AP1599" s="72"/>
      <c r="AQ1599" s="72"/>
    </row>
    <row r="1600" spans="35:43" x14ac:dyDescent="0.25">
      <c r="AI1600" s="72"/>
      <c r="AJ1600" s="72"/>
      <c r="AK1600" s="72"/>
      <c r="AL1600" s="72"/>
      <c r="AM1600" s="158"/>
      <c r="AN1600" s="72"/>
      <c r="AO1600" s="72"/>
      <c r="AP1600" s="72"/>
      <c r="AQ1600" s="72"/>
    </row>
    <row r="1601" spans="35:43" x14ac:dyDescent="0.25">
      <c r="AI1601" s="72"/>
      <c r="AJ1601" s="72"/>
      <c r="AK1601" s="72"/>
      <c r="AL1601" s="72"/>
      <c r="AM1601" s="158"/>
      <c r="AN1601" s="72"/>
      <c r="AO1601" s="72"/>
      <c r="AP1601" s="72"/>
      <c r="AQ1601" s="72"/>
    </row>
    <row r="1602" spans="35:43" x14ac:dyDescent="0.25">
      <c r="AI1602" s="72"/>
      <c r="AJ1602" s="72"/>
      <c r="AK1602" s="72"/>
      <c r="AL1602" s="72"/>
      <c r="AM1602" s="158"/>
      <c r="AN1602" s="72"/>
      <c r="AO1602" s="72"/>
      <c r="AP1602" s="72"/>
      <c r="AQ1602" s="72"/>
    </row>
    <row r="1603" spans="35:43" x14ac:dyDescent="0.25">
      <c r="AI1603" s="72"/>
      <c r="AJ1603" s="72"/>
      <c r="AK1603" s="72"/>
      <c r="AL1603" s="72"/>
      <c r="AM1603" s="158"/>
      <c r="AN1603" s="72"/>
      <c r="AO1603" s="72"/>
      <c r="AP1603" s="72"/>
      <c r="AQ1603" s="72"/>
    </row>
    <row r="1604" spans="35:43" x14ac:dyDescent="0.25">
      <c r="AI1604" s="72"/>
      <c r="AJ1604" s="72"/>
      <c r="AK1604" s="72"/>
      <c r="AL1604" s="72"/>
      <c r="AM1604" s="158"/>
      <c r="AN1604" s="72"/>
      <c r="AO1604" s="72"/>
      <c r="AP1604" s="72"/>
      <c r="AQ1604" s="72"/>
    </row>
    <row r="1605" spans="35:43" x14ac:dyDescent="0.25">
      <c r="AI1605" s="72"/>
      <c r="AJ1605" s="72"/>
      <c r="AK1605" s="72"/>
      <c r="AL1605" s="72"/>
      <c r="AM1605" s="158"/>
      <c r="AN1605" s="72"/>
      <c r="AO1605" s="72"/>
      <c r="AP1605" s="72"/>
      <c r="AQ1605" s="72"/>
    </row>
    <row r="1606" spans="35:43" x14ac:dyDescent="0.25">
      <c r="AI1606" s="72"/>
      <c r="AJ1606" s="72"/>
      <c r="AK1606" s="72"/>
      <c r="AL1606" s="72"/>
      <c r="AM1606" s="158"/>
      <c r="AN1606" s="72"/>
      <c r="AO1606" s="72"/>
      <c r="AP1606" s="72"/>
      <c r="AQ1606" s="72"/>
    </row>
    <row r="1607" spans="35:43" x14ac:dyDescent="0.25">
      <c r="AI1607" s="72"/>
      <c r="AJ1607" s="72"/>
      <c r="AK1607" s="72"/>
      <c r="AL1607" s="72"/>
      <c r="AM1607" s="158"/>
      <c r="AN1607" s="72"/>
      <c r="AO1607" s="72"/>
      <c r="AP1607" s="72"/>
      <c r="AQ1607" s="72"/>
    </row>
    <row r="1608" spans="35:43" x14ac:dyDescent="0.25">
      <c r="AI1608" s="72"/>
      <c r="AJ1608" s="72"/>
      <c r="AK1608" s="72"/>
      <c r="AL1608" s="72"/>
      <c r="AM1608" s="158"/>
      <c r="AN1608" s="72"/>
      <c r="AO1608" s="72"/>
      <c r="AP1608" s="72"/>
      <c r="AQ1608" s="72"/>
    </row>
    <row r="1609" spans="35:43" x14ac:dyDescent="0.25">
      <c r="AI1609" s="72"/>
      <c r="AJ1609" s="72"/>
      <c r="AK1609" s="72"/>
      <c r="AL1609" s="72"/>
      <c r="AM1609" s="158"/>
      <c r="AN1609" s="72"/>
      <c r="AO1609" s="72"/>
      <c r="AP1609" s="72"/>
      <c r="AQ1609" s="72"/>
    </row>
    <row r="1610" spans="35:43" x14ac:dyDescent="0.25">
      <c r="AI1610" s="72"/>
      <c r="AJ1610" s="72"/>
      <c r="AK1610" s="72"/>
      <c r="AL1610" s="72"/>
      <c r="AM1610" s="158"/>
      <c r="AN1610" s="72"/>
      <c r="AO1610" s="72"/>
      <c r="AP1610" s="72"/>
      <c r="AQ1610" s="72"/>
    </row>
    <row r="1611" spans="35:43" x14ac:dyDescent="0.25">
      <c r="AI1611" s="72"/>
      <c r="AJ1611" s="72"/>
      <c r="AK1611" s="72"/>
      <c r="AL1611" s="72"/>
      <c r="AM1611" s="158"/>
      <c r="AN1611" s="72"/>
      <c r="AO1611" s="72"/>
      <c r="AP1611" s="72"/>
      <c r="AQ1611" s="72"/>
    </row>
    <row r="1612" spans="35:43" x14ac:dyDescent="0.25">
      <c r="AI1612" s="72"/>
      <c r="AJ1612" s="72"/>
      <c r="AK1612" s="72"/>
      <c r="AL1612" s="72"/>
      <c r="AM1612" s="158"/>
      <c r="AN1612" s="72"/>
      <c r="AO1612" s="72"/>
      <c r="AP1612" s="72"/>
      <c r="AQ1612" s="72"/>
    </row>
    <row r="1613" spans="35:43" x14ac:dyDescent="0.25">
      <c r="AI1613" s="72"/>
      <c r="AJ1613" s="72"/>
      <c r="AK1613" s="72"/>
      <c r="AL1613" s="72"/>
      <c r="AM1613" s="158"/>
      <c r="AN1613" s="72"/>
      <c r="AO1613" s="72"/>
      <c r="AP1613" s="72"/>
      <c r="AQ1613" s="72"/>
    </row>
    <row r="1614" spans="35:43" x14ac:dyDescent="0.25">
      <c r="AI1614" s="72"/>
      <c r="AJ1614" s="72"/>
      <c r="AK1614" s="72"/>
      <c r="AL1614" s="72"/>
      <c r="AM1614" s="158"/>
      <c r="AN1614" s="72"/>
      <c r="AO1614" s="72"/>
      <c r="AP1614" s="72"/>
      <c r="AQ1614" s="72"/>
    </row>
    <row r="1615" spans="35:43" x14ac:dyDescent="0.25">
      <c r="AI1615" s="72"/>
      <c r="AJ1615" s="72"/>
      <c r="AK1615" s="72"/>
      <c r="AL1615" s="72"/>
      <c r="AM1615" s="158"/>
      <c r="AN1615" s="72"/>
      <c r="AO1615" s="72"/>
      <c r="AP1615" s="72"/>
      <c r="AQ1615" s="72"/>
    </row>
    <row r="1616" spans="35:43" x14ac:dyDescent="0.25">
      <c r="AI1616" s="72"/>
      <c r="AJ1616" s="72"/>
      <c r="AK1616" s="72"/>
      <c r="AL1616" s="72"/>
      <c r="AM1616" s="158"/>
      <c r="AN1616" s="72"/>
      <c r="AO1616" s="72"/>
      <c r="AP1616" s="72"/>
      <c r="AQ1616" s="72"/>
    </row>
    <row r="1617" spans="1:43" x14ac:dyDescent="0.25">
      <c r="AI1617" s="72"/>
      <c r="AJ1617" s="72"/>
      <c r="AK1617" s="72"/>
      <c r="AL1617" s="72"/>
      <c r="AM1617" s="158"/>
      <c r="AN1617" s="72"/>
      <c r="AO1617" s="72"/>
      <c r="AP1617" s="72"/>
      <c r="AQ1617" s="72"/>
    </row>
    <row r="1618" spans="1:43" x14ac:dyDescent="0.25">
      <c r="AI1618" s="72"/>
      <c r="AJ1618" s="72"/>
      <c r="AK1618" s="72"/>
      <c r="AL1618" s="72"/>
      <c r="AM1618" s="158"/>
      <c r="AN1618" s="72"/>
      <c r="AO1618" s="72"/>
      <c r="AP1618" s="72"/>
      <c r="AQ1618" s="72"/>
    </row>
    <row r="1619" spans="1:43" x14ac:dyDescent="0.25">
      <c r="AI1619" s="72"/>
      <c r="AJ1619" s="72"/>
      <c r="AK1619" s="72"/>
      <c r="AL1619" s="72"/>
      <c r="AM1619" s="158"/>
      <c r="AN1619" s="72"/>
      <c r="AO1619" s="72"/>
      <c r="AP1619" s="72"/>
      <c r="AQ1619" s="72"/>
    </row>
    <row r="1620" spans="1:43" x14ac:dyDescent="0.25">
      <c r="AI1620" s="72"/>
      <c r="AJ1620" s="72"/>
      <c r="AK1620" s="72"/>
      <c r="AL1620" s="72"/>
      <c r="AM1620" s="158"/>
      <c r="AN1620" s="72"/>
      <c r="AO1620" s="72"/>
      <c r="AP1620" s="72"/>
      <c r="AQ1620" s="72"/>
    </row>
    <row r="1621" spans="1:43" x14ac:dyDescent="0.25">
      <c r="AI1621" s="72"/>
      <c r="AJ1621" s="72"/>
      <c r="AK1621" s="72"/>
      <c r="AL1621" s="72"/>
      <c r="AM1621" s="158"/>
      <c r="AN1621" s="72"/>
      <c r="AO1621" s="72"/>
      <c r="AP1621" s="72"/>
      <c r="AQ1621" s="72"/>
    </row>
    <row r="1622" spans="1:43" x14ac:dyDescent="0.25">
      <c r="AI1622" s="72"/>
      <c r="AJ1622" s="72"/>
      <c r="AK1622" s="72"/>
      <c r="AL1622" s="72"/>
      <c r="AM1622" s="158"/>
      <c r="AN1622" s="72"/>
      <c r="AO1622" s="72"/>
      <c r="AP1622" s="72"/>
      <c r="AQ1622" s="72"/>
    </row>
    <row r="1623" spans="1:43" x14ac:dyDescent="0.25">
      <c r="AI1623" s="72"/>
      <c r="AJ1623" s="72"/>
      <c r="AK1623" s="72"/>
      <c r="AL1623" s="72"/>
      <c r="AM1623" s="158"/>
      <c r="AN1623" s="72"/>
      <c r="AO1623" s="72"/>
      <c r="AP1623" s="72"/>
      <c r="AQ1623" s="72"/>
    </row>
    <row r="1624" spans="1:43" x14ac:dyDescent="0.25">
      <c r="AI1624" s="72"/>
      <c r="AJ1624" s="72"/>
      <c r="AK1624" s="72"/>
      <c r="AL1624" s="72"/>
      <c r="AM1624" s="158"/>
      <c r="AN1624" s="72"/>
      <c r="AO1624" s="72"/>
      <c r="AP1624" s="72"/>
      <c r="AQ1624" s="72"/>
    </row>
    <row r="1625" spans="1:43" x14ac:dyDescent="0.25">
      <c r="AI1625" s="72"/>
      <c r="AJ1625" s="72"/>
      <c r="AK1625" s="72"/>
      <c r="AL1625" s="72"/>
      <c r="AM1625" s="158"/>
      <c r="AN1625" s="72"/>
      <c r="AO1625" s="72"/>
      <c r="AP1625" s="72"/>
      <c r="AQ1625" s="72"/>
    </row>
    <row r="1626" spans="1:43" x14ac:dyDescent="0.25">
      <c r="AI1626" s="72"/>
      <c r="AJ1626" s="72"/>
      <c r="AK1626" s="72"/>
      <c r="AL1626" s="72"/>
      <c r="AM1626" s="158"/>
      <c r="AN1626" s="72"/>
      <c r="AO1626" s="72"/>
      <c r="AP1626" s="72"/>
      <c r="AQ1626" s="72"/>
    </row>
    <row r="1627" spans="1:43" x14ac:dyDescent="0.25">
      <c r="AI1627" s="72"/>
      <c r="AJ1627" s="72"/>
      <c r="AK1627" s="72"/>
      <c r="AL1627" s="72"/>
      <c r="AM1627" s="158"/>
      <c r="AN1627" s="72"/>
      <c r="AO1627" s="72"/>
      <c r="AP1627" s="72"/>
      <c r="AQ1627" s="72"/>
    </row>
    <row r="1628" spans="1:43" x14ac:dyDescent="0.25">
      <c r="AI1628" s="22"/>
      <c r="AJ1628" s="22"/>
      <c r="AK1628" s="22"/>
      <c r="AL1628" s="22"/>
      <c r="AM1628" s="157"/>
      <c r="AN1628" s="22"/>
      <c r="AO1628" s="22"/>
      <c r="AP1628" s="22"/>
      <c r="AQ1628" s="22"/>
    </row>
    <row r="1629" spans="1:43" x14ac:dyDescent="0.25">
      <c r="AI1629" s="22"/>
      <c r="AJ1629" s="22"/>
      <c r="AK1629" s="22"/>
      <c r="AL1629" s="22"/>
      <c r="AM1629" s="157"/>
      <c r="AN1629" s="22"/>
      <c r="AO1629" s="22"/>
      <c r="AP1629" s="22"/>
      <c r="AQ1629" s="22"/>
    </row>
    <row r="1630" spans="1:43" x14ac:dyDescent="0.25">
      <c r="AI1630" s="22"/>
      <c r="AJ1630" s="22"/>
      <c r="AK1630" s="22"/>
      <c r="AL1630" s="22"/>
      <c r="AM1630" s="157"/>
      <c r="AN1630" s="22"/>
      <c r="AO1630" s="22"/>
      <c r="AP1630" s="22"/>
      <c r="AQ1630" s="22"/>
    </row>
    <row r="1631" spans="1:43" x14ac:dyDescent="0.25">
      <c r="A1631" s="22"/>
      <c r="B1631" s="22"/>
      <c r="AI1631" s="22"/>
      <c r="AJ1631" s="22"/>
      <c r="AK1631" s="22"/>
      <c r="AL1631" s="22"/>
      <c r="AM1631" s="157"/>
      <c r="AN1631" s="22"/>
      <c r="AO1631" s="22"/>
      <c r="AP1631" s="22"/>
      <c r="AQ1631" s="22"/>
    </row>
    <row r="1632" spans="1:43" x14ac:dyDescent="0.25">
      <c r="A1632" s="22"/>
      <c r="B1632" s="22"/>
      <c r="AI1632" s="22"/>
      <c r="AJ1632" s="22"/>
      <c r="AK1632" s="22"/>
      <c r="AL1632" s="22"/>
      <c r="AM1632" s="157"/>
      <c r="AN1632" s="22"/>
      <c r="AO1632" s="22"/>
      <c r="AP1632" s="22"/>
      <c r="AQ1632" s="22"/>
    </row>
    <row r="1633" spans="1:43" x14ac:dyDescent="0.25">
      <c r="A1633" s="22"/>
      <c r="B1633" s="22"/>
      <c r="AI1633" s="22"/>
      <c r="AJ1633" s="22"/>
      <c r="AK1633" s="22"/>
      <c r="AL1633" s="22"/>
      <c r="AM1633" s="157"/>
      <c r="AN1633" s="22"/>
      <c r="AO1633" s="22"/>
      <c r="AP1633" s="22"/>
      <c r="AQ1633" s="22"/>
    </row>
    <row r="1634" spans="1:43" x14ac:dyDescent="0.25">
      <c r="A1634" s="22"/>
      <c r="B1634" s="22"/>
      <c r="AI1634" s="22"/>
      <c r="AJ1634" s="22"/>
      <c r="AK1634" s="22"/>
      <c r="AL1634" s="22"/>
      <c r="AM1634" s="157"/>
      <c r="AN1634" s="22"/>
      <c r="AO1634" s="22"/>
      <c r="AP1634" s="22"/>
      <c r="AQ1634" s="22"/>
    </row>
    <row r="1635" spans="1:43" x14ac:dyDescent="0.25">
      <c r="A1635" s="22"/>
      <c r="B1635" s="22"/>
      <c r="AI1635" s="72"/>
      <c r="AJ1635" s="72"/>
      <c r="AK1635" s="72"/>
      <c r="AL1635" s="72"/>
      <c r="AM1635" s="158"/>
      <c r="AN1635" s="72"/>
      <c r="AO1635" s="72"/>
      <c r="AP1635" s="72"/>
      <c r="AQ1635" s="72"/>
    </row>
    <row r="1636" spans="1:43" x14ac:dyDescent="0.25">
      <c r="A1636" s="22"/>
      <c r="B1636" s="22"/>
      <c r="AI1636" s="22"/>
      <c r="AJ1636" s="22"/>
      <c r="AK1636" s="22"/>
      <c r="AL1636" s="22"/>
      <c r="AM1636" s="157"/>
      <c r="AN1636" s="22"/>
      <c r="AO1636" s="22"/>
      <c r="AP1636" s="22"/>
      <c r="AQ1636" s="22"/>
    </row>
    <row r="1637" spans="1:43" x14ac:dyDescent="0.25">
      <c r="A1637" s="22"/>
      <c r="B1637" s="22"/>
      <c r="AI1637" s="22"/>
      <c r="AJ1637" s="22"/>
      <c r="AK1637" s="22"/>
      <c r="AL1637" s="22"/>
      <c r="AM1637" s="157"/>
      <c r="AN1637" s="22"/>
      <c r="AO1637" s="22"/>
      <c r="AP1637" s="22"/>
      <c r="AQ1637" s="22"/>
    </row>
    <row r="1638" spans="1:43" x14ac:dyDescent="0.25">
      <c r="AI1638" s="22"/>
      <c r="AJ1638" s="22"/>
      <c r="AK1638" s="22"/>
      <c r="AL1638" s="22"/>
      <c r="AM1638" s="157"/>
      <c r="AN1638" s="22"/>
      <c r="AO1638" s="22"/>
      <c r="AP1638" s="22"/>
      <c r="AQ1638" s="22"/>
    </row>
    <row r="1639" spans="1:43" x14ac:dyDescent="0.25">
      <c r="W1639" s="22"/>
      <c r="X1639" s="22"/>
      <c r="AI1639" s="22"/>
      <c r="AJ1639" s="22"/>
      <c r="AK1639" s="22"/>
      <c r="AL1639" s="22"/>
      <c r="AM1639" s="157"/>
      <c r="AN1639" s="22"/>
      <c r="AO1639" s="22"/>
      <c r="AP1639" s="22"/>
      <c r="AQ1639" s="22"/>
    </row>
    <row r="1640" spans="1:43" x14ac:dyDescent="0.25">
      <c r="W1640" s="22"/>
      <c r="X1640" s="22"/>
      <c r="AI1640" s="22"/>
      <c r="AJ1640" s="22"/>
      <c r="AK1640" s="22"/>
      <c r="AL1640" s="22"/>
      <c r="AM1640" s="157"/>
      <c r="AN1640" s="22"/>
      <c r="AO1640" s="22"/>
      <c r="AP1640" s="22"/>
      <c r="AQ1640" s="22"/>
    </row>
    <row r="1641" spans="1:43" x14ac:dyDescent="0.25">
      <c r="W1641" s="22"/>
      <c r="X1641" s="22"/>
      <c r="AI1641" s="22"/>
      <c r="AJ1641" s="22"/>
      <c r="AK1641" s="22"/>
      <c r="AL1641" s="22"/>
      <c r="AM1641" s="157"/>
      <c r="AN1641" s="22"/>
      <c r="AO1641" s="22"/>
      <c r="AP1641" s="22"/>
      <c r="AQ1641" s="22"/>
    </row>
    <row r="1642" spans="1:43" x14ac:dyDescent="0.25">
      <c r="W1642" s="22"/>
      <c r="X1642" s="22"/>
      <c r="AI1642" s="22"/>
      <c r="AJ1642" s="22"/>
      <c r="AK1642" s="22"/>
      <c r="AL1642" s="22"/>
      <c r="AM1642" s="157"/>
      <c r="AN1642" s="22"/>
      <c r="AO1642" s="22"/>
      <c r="AP1642" s="22"/>
      <c r="AQ1642" s="22"/>
    </row>
    <row r="1643" spans="1:43" x14ac:dyDescent="0.25">
      <c r="W1643" s="22"/>
      <c r="X1643" s="22"/>
      <c r="AI1643" s="72"/>
      <c r="AJ1643" s="72"/>
      <c r="AK1643" s="72"/>
      <c r="AL1643" s="72"/>
      <c r="AM1643" s="158"/>
      <c r="AN1643" s="72"/>
      <c r="AO1643" s="72"/>
      <c r="AP1643" s="72"/>
      <c r="AQ1643" s="72"/>
    </row>
    <row r="1644" spans="1:43" x14ac:dyDescent="0.25">
      <c r="W1644" s="22"/>
      <c r="X1644" s="22"/>
      <c r="AI1644" s="72"/>
      <c r="AJ1644" s="72"/>
      <c r="AK1644" s="72"/>
      <c r="AL1644" s="72"/>
      <c r="AM1644" s="158"/>
      <c r="AN1644" s="72"/>
      <c r="AO1644" s="72"/>
      <c r="AP1644" s="72"/>
      <c r="AQ1644" s="72"/>
    </row>
    <row r="1645" spans="1:43" x14ac:dyDescent="0.25">
      <c r="W1645" s="22"/>
      <c r="X1645" s="22"/>
      <c r="AI1645" s="72"/>
      <c r="AJ1645" s="72"/>
      <c r="AK1645" s="72"/>
      <c r="AL1645" s="72"/>
      <c r="AM1645" s="158"/>
      <c r="AN1645" s="72"/>
      <c r="AO1645" s="72"/>
      <c r="AP1645" s="72"/>
      <c r="AQ1645" s="72"/>
    </row>
    <row r="1646" spans="1:43" x14ac:dyDescent="0.25">
      <c r="AI1646" s="72"/>
      <c r="AJ1646" s="72"/>
      <c r="AK1646" s="72"/>
      <c r="AL1646" s="72"/>
      <c r="AM1646" s="158"/>
      <c r="AN1646" s="72"/>
      <c r="AO1646" s="72"/>
      <c r="AP1646" s="72"/>
      <c r="AQ1646" s="72"/>
    </row>
    <row r="1647" spans="1:43" x14ac:dyDescent="0.25">
      <c r="AI1647" s="72"/>
      <c r="AJ1647" s="72"/>
      <c r="AK1647" s="72"/>
      <c r="AL1647" s="72"/>
      <c r="AM1647" s="158"/>
      <c r="AN1647" s="72"/>
      <c r="AO1647" s="72"/>
      <c r="AP1647" s="72"/>
      <c r="AQ1647" s="72"/>
    </row>
    <row r="1648" spans="1:43" x14ac:dyDescent="0.25">
      <c r="AI1648" s="72"/>
      <c r="AJ1648" s="72"/>
      <c r="AK1648" s="72"/>
      <c r="AL1648" s="72"/>
      <c r="AM1648" s="158"/>
      <c r="AN1648" s="72"/>
      <c r="AO1648" s="72"/>
      <c r="AP1648" s="72"/>
      <c r="AQ1648" s="72"/>
    </row>
    <row r="1649" spans="35:43" x14ac:dyDescent="0.25">
      <c r="AI1649" s="72"/>
      <c r="AJ1649" s="72"/>
      <c r="AK1649" s="72"/>
      <c r="AL1649" s="72"/>
      <c r="AM1649" s="158"/>
      <c r="AN1649" s="72"/>
      <c r="AO1649" s="72"/>
      <c r="AP1649" s="72"/>
      <c r="AQ1649" s="72"/>
    </row>
    <row r="1650" spans="35:43" x14ac:dyDescent="0.25">
      <c r="AI1650" s="72"/>
      <c r="AJ1650" s="72"/>
      <c r="AK1650" s="72"/>
      <c r="AL1650" s="72"/>
      <c r="AM1650" s="158"/>
      <c r="AN1650" s="72"/>
      <c r="AO1650" s="72"/>
      <c r="AP1650" s="72"/>
      <c r="AQ1650" s="72"/>
    </row>
    <row r="1651" spans="35:43" x14ac:dyDescent="0.25">
      <c r="AI1651" s="72"/>
      <c r="AJ1651" s="72"/>
      <c r="AK1651" s="72"/>
      <c r="AL1651" s="72"/>
      <c r="AM1651" s="158"/>
      <c r="AN1651" s="72"/>
      <c r="AO1651" s="72"/>
      <c r="AP1651" s="72"/>
      <c r="AQ1651" s="72"/>
    </row>
    <row r="1652" spans="35:43" x14ac:dyDescent="0.25">
      <c r="AI1652" s="72"/>
      <c r="AJ1652" s="72"/>
      <c r="AK1652" s="72"/>
      <c r="AL1652" s="72"/>
      <c r="AM1652" s="158"/>
      <c r="AN1652" s="72"/>
      <c r="AO1652" s="72"/>
      <c r="AP1652" s="72"/>
      <c r="AQ1652" s="72"/>
    </row>
    <row r="1653" spans="35:43" x14ac:dyDescent="0.25">
      <c r="AI1653" s="72"/>
      <c r="AJ1653" s="72"/>
      <c r="AK1653" s="72"/>
      <c r="AL1653" s="72"/>
      <c r="AM1653" s="158"/>
      <c r="AN1653" s="72"/>
      <c r="AO1653" s="72"/>
      <c r="AP1653" s="72"/>
      <c r="AQ1653" s="72"/>
    </row>
    <row r="1654" spans="35:43" x14ac:dyDescent="0.25">
      <c r="AI1654" s="72"/>
      <c r="AJ1654" s="72"/>
      <c r="AK1654" s="72"/>
      <c r="AL1654" s="72"/>
      <c r="AM1654" s="158"/>
      <c r="AN1654" s="72"/>
      <c r="AO1654" s="72"/>
      <c r="AP1654" s="72"/>
      <c r="AQ1654" s="72"/>
    </row>
    <row r="1655" spans="35:43" x14ac:dyDescent="0.25">
      <c r="AI1655" s="72"/>
      <c r="AJ1655" s="72"/>
      <c r="AK1655" s="72"/>
      <c r="AL1655" s="72"/>
      <c r="AM1655" s="158"/>
      <c r="AN1655" s="72"/>
      <c r="AO1655" s="72"/>
      <c r="AP1655" s="72"/>
      <c r="AQ1655" s="72"/>
    </row>
    <row r="1656" spans="35:43" x14ac:dyDescent="0.25">
      <c r="AI1656" s="72"/>
      <c r="AJ1656" s="72"/>
      <c r="AK1656" s="72"/>
      <c r="AL1656" s="72"/>
      <c r="AM1656" s="158"/>
      <c r="AN1656" s="72"/>
      <c r="AO1656" s="72"/>
      <c r="AP1656" s="72"/>
      <c r="AQ1656" s="72"/>
    </row>
    <row r="1657" spans="35:43" x14ac:dyDescent="0.25">
      <c r="AI1657" s="72"/>
      <c r="AJ1657" s="72"/>
      <c r="AK1657" s="72"/>
      <c r="AL1657" s="72"/>
      <c r="AM1657" s="158"/>
      <c r="AN1657" s="72"/>
      <c r="AO1657" s="72"/>
      <c r="AP1657" s="72"/>
      <c r="AQ1657" s="72"/>
    </row>
    <row r="1658" spans="35:43" x14ac:dyDescent="0.25">
      <c r="AI1658" s="72"/>
      <c r="AJ1658" s="72"/>
      <c r="AK1658" s="72"/>
      <c r="AL1658" s="72"/>
      <c r="AM1658" s="158"/>
      <c r="AN1658" s="72"/>
      <c r="AO1658" s="72"/>
      <c r="AP1658" s="72"/>
      <c r="AQ1658" s="72"/>
    </row>
    <row r="1659" spans="35:43" x14ac:dyDescent="0.25">
      <c r="AI1659" s="72"/>
      <c r="AJ1659" s="72"/>
      <c r="AK1659" s="72"/>
      <c r="AL1659" s="72"/>
      <c r="AM1659" s="158"/>
      <c r="AN1659" s="72"/>
      <c r="AO1659" s="72"/>
      <c r="AP1659" s="72"/>
      <c r="AQ1659" s="72"/>
    </row>
    <row r="1660" spans="35:43" x14ac:dyDescent="0.25">
      <c r="AI1660" s="72"/>
      <c r="AJ1660" s="72"/>
      <c r="AK1660" s="72"/>
      <c r="AL1660" s="72"/>
      <c r="AM1660" s="158"/>
      <c r="AN1660" s="72"/>
      <c r="AO1660" s="72"/>
      <c r="AP1660" s="72"/>
      <c r="AQ1660" s="72"/>
    </row>
    <row r="1661" spans="35:43" x14ac:dyDescent="0.25">
      <c r="AI1661" s="72"/>
      <c r="AJ1661" s="72"/>
      <c r="AK1661" s="72"/>
      <c r="AL1661" s="72"/>
      <c r="AM1661" s="158"/>
      <c r="AN1661" s="72"/>
      <c r="AO1661" s="72"/>
      <c r="AP1661" s="72"/>
      <c r="AQ1661" s="72"/>
    </row>
    <row r="1662" spans="35:43" x14ac:dyDescent="0.25">
      <c r="AI1662" s="72"/>
      <c r="AJ1662" s="72"/>
      <c r="AK1662" s="72"/>
      <c r="AL1662" s="72"/>
      <c r="AM1662" s="158"/>
      <c r="AN1662" s="72"/>
      <c r="AO1662" s="72"/>
      <c r="AP1662" s="72"/>
      <c r="AQ1662" s="72"/>
    </row>
    <row r="1663" spans="35:43" x14ac:dyDescent="0.25">
      <c r="AI1663" s="72"/>
      <c r="AJ1663" s="72"/>
      <c r="AK1663" s="72"/>
      <c r="AL1663" s="72"/>
      <c r="AM1663" s="158"/>
      <c r="AN1663" s="72"/>
      <c r="AO1663" s="72"/>
      <c r="AP1663" s="72"/>
      <c r="AQ1663" s="72"/>
    </row>
    <row r="1664" spans="35:43" x14ac:dyDescent="0.25">
      <c r="AI1664" s="72"/>
      <c r="AJ1664" s="72"/>
      <c r="AK1664" s="72"/>
      <c r="AL1664" s="72"/>
      <c r="AM1664" s="158"/>
      <c r="AN1664" s="72"/>
      <c r="AO1664" s="72"/>
      <c r="AP1664" s="72"/>
      <c r="AQ1664" s="72"/>
    </row>
    <row r="1665" spans="35:43" x14ac:dyDescent="0.25">
      <c r="AI1665" s="72"/>
      <c r="AJ1665" s="72"/>
      <c r="AK1665" s="72"/>
      <c r="AL1665" s="72"/>
      <c r="AM1665" s="158"/>
      <c r="AN1665" s="72"/>
      <c r="AO1665" s="72"/>
      <c r="AP1665" s="72"/>
      <c r="AQ1665" s="72"/>
    </row>
    <row r="1666" spans="35:43" x14ac:dyDescent="0.25">
      <c r="AI1666" s="72"/>
      <c r="AJ1666" s="72"/>
      <c r="AK1666" s="72"/>
      <c r="AL1666" s="72"/>
      <c r="AM1666" s="158"/>
      <c r="AN1666" s="72"/>
      <c r="AO1666" s="72"/>
      <c r="AP1666" s="72"/>
      <c r="AQ1666" s="72"/>
    </row>
    <row r="1667" spans="35:43" x14ac:dyDescent="0.25">
      <c r="AI1667" s="72"/>
      <c r="AJ1667" s="72"/>
      <c r="AK1667" s="72"/>
      <c r="AL1667" s="72"/>
      <c r="AM1667" s="158"/>
      <c r="AN1667" s="72"/>
      <c r="AO1667" s="72"/>
      <c r="AP1667" s="72"/>
      <c r="AQ1667" s="72"/>
    </row>
    <row r="1668" spans="35:43" x14ac:dyDescent="0.25">
      <c r="AI1668" s="72"/>
      <c r="AJ1668" s="72"/>
      <c r="AK1668" s="72"/>
      <c r="AL1668" s="72"/>
      <c r="AM1668" s="158"/>
      <c r="AN1668" s="72"/>
      <c r="AO1668" s="72"/>
      <c r="AP1668" s="72"/>
      <c r="AQ1668" s="72"/>
    </row>
    <row r="1669" spans="35:43" x14ac:dyDescent="0.25">
      <c r="AI1669" s="72"/>
      <c r="AJ1669" s="72"/>
      <c r="AK1669" s="72"/>
      <c r="AL1669" s="72"/>
      <c r="AM1669" s="158"/>
      <c r="AN1669" s="72"/>
      <c r="AO1669" s="72"/>
      <c r="AP1669" s="72"/>
      <c r="AQ1669" s="72"/>
    </row>
    <row r="1670" spans="35:43" x14ac:dyDescent="0.25">
      <c r="AI1670" s="72"/>
      <c r="AJ1670" s="72"/>
      <c r="AK1670" s="72"/>
      <c r="AL1670" s="72"/>
      <c r="AM1670" s="158"/>
      <c r="AN1670" s="72"/>
      <c r="AO1670" s="72"/>
      <c r="AP1670" s="72"/>
      <c r="AQ1670" s="72"/>
    </row>
    <row r="1671" spans="35:43" x14ac:dyDescent="0.25">
      <c r="AI1671" s="72"/>
      <c r="AJ1671" s="72"/>
      <c r="AK1671" s="72"/>
      <c r="AL1671" s="72"/>
      <c r="AM1671" s="158"/>
      <c r="AN1671" s="72"/>
      <c r="AO1671" s="72"/>
      <c r="AP1671" s="72"/>
      <c r="AQ1671" s="72"/>
    </row>
    <row r="1672" spans="35:43" x14ac:dyDescent="0.25">
      <c r="AI1672" s="72"/>
      <c r="AJ1672" s="72"/>
      <c r="AK1672" s="72"/>
      <c r="AL1672" s="72"/>
      <c r="AM1672" s="158"/>
      <c r="AN1672" s="72"/>
      <c r="AO1672" s="72"/>
      <c r="AP1672" s="72"/>
      <c r="AQ1672" s="72"/>
    </row>
    <row r="1673" spans="35:43" x14ac:dyDescent="0.25">
      <c r="AI1673" s="72"/>
      <c r="AJ1673" s="72"/>
      <c r="AK1673" s="72"/>
      <c r="AL1673" s="72"/>
      <c r="AM1673" s="158"/>
      <c r="AN1673" s="72"/>
      <c r="AO1673" s="72"/>
      <c r="AP1673" s="72"/>
      <c r="AQ1673" s="72"/>
    </row>
    <row r="1674" spans="35:43" x14ac:dyDescent="0.25">
      <c r="AI1674" s="72"/>
      <c r="AJ1674" s="72"/>
      <c r="AK1674" s="72"/>
      <c r="AL1674" s="72"/>
      <c r="AM1674" s="158"/>
      <c r="AN1674" s="72"/>
      <c r="AO1674" s="72"/>
      <c r="AP1674" s="72"/>
      <c r="AQ1674" s="72"/>
    </row>
    <row r="1675" spans="35:43" x14ac:dyDescent="0.25">
      <c r="AI1675" s="72"/>
      <c r="AJ1675" s="72"/>
      <c r="AK1675" s="72"/>
      <c r="AL1675" s="72"/>
      <c r="AM1675" s="158"/>
      <c r="AN1675" s="72"/>
      <c r="AO1675" s="72"/>
      <c r="AP1675" s="72"/>
      <c r="AQ1675" s="72"/>
    </row>
    <row r="1676" spans="35:43" x14ac:dyDescent="0.25">
      <c r="AI1676" s="72"/>
      <c r="AJ1676" s="72"/>
      <c r="AK1676" s="72"/>
      <c r="AL1676" s="72"/>
      <c r="AM1676" s="158"/>
      <c r="AN1676" s="72"/>
      <c r="AO1676" s="72"/>
      <c r="AP1676" s="72"/>
      <c r="AQ1676" s="72"/>
    </row>
    <row r="1677" spans="35:43" x14ac:dyDescent="0.25">
      <c r="AI1677" s="72"/>
      <c r="AJ1677" s="72"/>
      <c r="AK1677" s="72"/>
      <c r="AL1677" s="72"/>
      <c r="AM1677" s="158"/>
      <c r="AN1677" s="72"/>
      <c r="AO1677" s="72"/>
      <c r="AP1677" s="72"/>
      <c r="AQ1677" s="72"/>
    </row>
    <row r="1678" spans="35:43" x14ac:dyDescent="0.25">
      <c r="AI1678" s="72"/>
      <c r="AJ1678" s="72"/>
      <c r="AK1678" s="72"/>
      <c r="AL1678" s="72"/>
      <c r="AM1678" s="158"/>
      <c r="AN1678" s="72"/>
      <c r="AO1678" s="72"/>
      <c r="AP1678" s="72"/>
      <c r="AQ1678" s="72"/>
    </row>
    <row r="1679" spans="35:43" x14ac:dyDescent="0.25">
      <c r="AI1679" s="72"/>
      <c r="AJ1679" s="72"/>
      <c r="AK1679" s="72"/>
      <c r="AL1679" s="72"/>
      <c r="AM1679" s="158"/>
      <c r="AN1679" s="72"/>
      <c r="AO1679" s="72"/>
      <c r="AP1679" s="72"/>
      <c r="AQ1679" s="72"/>
    </row>
    <row r="1680" spans="35:43" x14ac:dyDescent="0.25">
      <c r="AI1680" s="72"/>
      <c r="AJ1680" s="72"/>
      <c r="AK1680" s="72"/>
      <c r="AL1680" s="72"/>
      <c r="AM1680" s="158"/>
      <c r="AN1680" s="72"/>
      <c r="AO1680" s="72"/>
      <c r="AP1680" s="72"/>
      <c r="AQ1680" s="72"/>
    </row>
    <row r="1681" spans="35:43" x14ac:dyDescent="0.25">
      <c r="AI1681" s="72"/>
      <c r="AJ1681" s="72"/>
      <c r="AK1681" s="72"/>
      <c r="AL1681" s="72"/>
      <c r="AM1681" s="158"/>
      <c r="AN1681" s="72"/>
      <c r="AO1681" s="72"/>
      <c r="AP1681" s="72"/>
      <c r="AQ1681" s="72"/>
    </row>
    <row r="1682" spans="35:43" x14ac:dyDescent="0.25">
      <c r="AI1682" s="72"/>
      <c r="AJ1682" s="72"/>
      <c r="AK1682" s="72"/>
      <c r="AL1682" s="72"/>
      <c r="AM1682" s="158"/>
      <c r="AN1682" s="72"/>
      <c r="AO1682" s="72"/>
      <c r="AP1682" s="72"/>
      <c r="AQ1682" s="72"/>
    </row>
    <row r="1683" spans="35:43" x14ac:dyDescent="0.25">
      <c r="AI1683" s="72"/>
      <c r="AJ1683" s="72"/>
      <c r="AK1683" s="72"/>
      <c r="AL1683" s="72"/>
      <c r="AM1683" s="158"/>
      <c r="AN1683" s="72"/>
      <c r="AO1683" s="72"/>
      <c r="AP1683" s="72"/>
      <c r="AQ1683" s="72"/>
    </row>
    <row r="1684" spans="35:43" x14ac:dyDescent="0.25">
      <c r="AI1684" s="72"/>
      <c r="AJ1684" s="72"/>
      <c r="AK1684" s="72"/>
      <c r="AL1684" s="72"/>
      <c r="AM1684" s="158"/>
      <c r="AN1684" s="72"/>
      <c r="AO1684" s="72"/>
      <c r="AP1684" s="72"/>
      <c r="AQ1684" s="72"/>
    </row>
    <row r="1685" spans="35:43" x14ac:dyDescent="0.25">
      <c r="AI1685" s="72"/>
      <c r="AJ1685" s="72"/>
      <c r="AK1685" s="72"/>
      <c r="AL1685" s="72"/>
      <c r="AM1685" s="158"/>
      <c r="AN1685" s="72"/>
      <c r="AO1685" s="72"/>
      <c r="AP1685" s="72"/>
      <c r="AQ1685" s="72"/>
    </row>
    <row r="1686" spans="35:43" x14ac:dyDescent="0.25">
      <c r="AI1686" s="72"/>
      <c r="AJ1686" s="72"/>
      <c r="AK1686" s="72"/>
      <c r="AL1686" s="72"/>
      <c r="AM1686" s="158"/>
      <c r="AN1686" s="72"/>
      <c r="AO1686" s="72"/>
      <c r="AP1686" s="72"/>
      <c r="AQ1686" s="72"/>
    </row>
    <row r="1687" spans="35:43" x14ac:dyDescent="0.25">
      <c r="AI1687" s="72"/>
      <c r="AJ1687" s="72"/>
      <c r="AK1687" s="72"/>
      <c r="AL1687" s="72"/>
      <c r="AM1687" s="158"/>
      <c r="AN1687" s="72"/>
      <c r="AO1687" s="72"/>
      <c r="AP1687" s="72"/>
      <c r="AQ1687" s="72"/>
    </row>
    <row r="1688" spans="35:43" x14ac:dyDescent="0.25">
      <c r="AI1688" s="72"/>
      <c r="AJ1688" s="72"/>
      <c r="AK1688" s="72"/>
      <c r="AL1688" s="72"/>
      <c r="AM1688" s="158"/>
      <c r="AN1688" s="72"/>
      <c r="AO1688" s="72"/>
      <c r="AP1688" s="72"/>
      <c r="AQ1688" s="72"/>
    </row>
    <row r="1689" spans="35:43" x14ac:dyDescent="0.25">
      <c r="AI1689" s="72"/>
      <c r="AJ1689" s="72"/>
      <c r="AK1689" s="72"/>
      <c r="AL1689" s="72"/>
      <c r="AM1689" s="158"/>
      <c r="AN1689" s="72"/>
      <c r="AO1689" s="72"/>
      <c r="AP1689" s="72"/>
      <c r="AQ1689" s="72"/>
    </row>
    <row r="1690" spans="35:43" x14ac:dyDescent="0.25">
      <c r="AI1690" s="72"/>
      <c r="AJ1690" s="72"/>
      <c r="AK1690" s="72"/>
      <c r="AL1690" s="72"/>
      <c r="AM1690" s="158"/>
      <c r="AN1690" s="72"/>
      <c r="AO1690" s="72"/>
      <c r="AP1690" s="72"/>
      <c r="AQ1690" s="72"/>
    </row>
    <row r="1691" spans="35:43" x14ac:dyDescent="0.25">
      <c r="AI1691" s="72"/>
      <c r="AJ1691" s="72"/>
      <c r="AK1691" s="72"/>
      <c r="AL1691" s="72"/>
      <c r="AM1691" s="158"/>
      <c r="AN1691" s="72"/>
      <c r="AO1691" s="72"/>
      <c r="AP1691" s="72"/>
      <c r="AQ1691" s="72"/>
    </row>
    <row r="1692" spans="35:43" x14ac:dyDescent="0.25">
      <c r="AI1692" s="72"/>
      <c r="AJ1692" s="72"/>
      <c r="AK1692" s="72"/>
      <c r="AL1692" s="72"/>
      <c r="AM1692" s="158"/>
      <c r="AN1692" s="72"/>
      <c r="AO1692" s="72"/>
      <c r="AP1692" s="72"/>
      <c r="AQ1692" s="72"/>
    </row>
    <row r="1693" spans="35:43" x14ac:dyDescent="0.25">
      <c r="AI1693" s="72"/>
      <c r="AJ1693" s="72"/>
      <c r="AK1693" s="72"/>
      <c r="AL1693" s="72"/>
      <c r="AM1693" s="158"/>
      <c r="AN1693" s="72"/>
      <c r="AO1693" s="72"/>
      <c r="AP1693" s="72"/>
      <c r="AQ1693" s="72"/>
    </row>
    <row r="1694" spans="35:43" x14ac:dyDescent="0.25">
      <c r="AI1694" s="72"/>
      <c r="AJ1694" s="72"/>
      <c r="AK1694" s="72"/>
      <c r="AL1694" s="72"/>
      <c r="AM1694" s="158"/>
      <c r="AN1694" s="72"/>
      <c r="AO1694" s="72"/>
      <c r="AP1694" s="72"/>
      <c r="AQ1694" s="72"/>
    </row>
    <row r="1695" spans="35:43" x14ac:dyDescent="0.25">
      <c r="AI1695" s="72"/>
      <c r="AJ1695" s="72"/>
      <c r="AK1695" s="72"/>
      <c r="AL1695" s="72"/>
      <c r="AM1695" s="158"/>
      <c r="AN1695" s="72"/>
      <c r="AO1695" s="72"/>
      <c r="AP1695" s="72"/>
      <c r="AQ1695" s="72"/>
    </row>
    <row r="1696" spans="35:43" x14ac:dyDescent="0.25">
      <c r="AI1696" s="72"/>
      <c r="AJ1696" s="72"/>
      <c r="AK1696" s="72"/>
      <c r="AL1696" s="72"/>
      <c r="AM1696" s="158"/>
      <c r="AN1696" s="72"/>
      <c r="AO1696" s="72"/>
      <c r="AP1696" s="72"/>
      <c r="AQ1696" s="72"/>
    </row>
    <row r="1697" spans="1:43" x14ac:dyDescent="0.25">
      <c r="AI1697" s="72"/>
      <c r="AJ1697" s="72"/>
      <c r="AK1697" s="72"/>
      <c r="AL1697" s="72"/>
      <c r="AM1697" s="158"/>
      <c r="AN1697" s="72"/>
      <c r="AO1697" s="72"/>
      <c r="AP1697" s="72"/>
      <c r="AQ1697" s="72"/>
    </row>
    <row r="1698" spans="1:43" x14ac:dyDescent="0.25">
      <c r="AI1698" s="72"/>
      <c r="AJ1698" s="72"/>
      <c r="AK1698" s="72"/>
      <c r="AL1698" s="72"/>
      <c r="AM1698" s="158"/>
      <c r="AN1698" s="72"/>
      <c r="AO1698" s="72"/>
      <c r="AP1698" s="72"/>
      <c r="AQ1698" s="72"/>
    </row>
    <row r="1699" spans="1:43" x14ac:dyDescent="0.25">
      <c r="AI1699" s="72"/>
      <c r="AJ1699" s="72"/>
      <c r="AK1699" s="72"/>
      <c r="AL1699" s="72"/>
      <c r="AM1699" s="158"/>
      <c r="AN1699" s="72"/>
      <c r="AO1699" s="72"/>
      <c r="AP1699" s="72"/>
      <c r="AQ1699" s="72"/>
    </row>
    <row r="1700" spans="1:43" x14ac:dyDescent="0.25">
      <c r="AI1700" s="72"/>
      <c r="AJ1700" s="72"/>
      <c r="AK1700" s="72"/>
      <c r="AL1700" s="72"/>
      <c r="AM1700" s="158"/>
      <c r="AN1700" s="72"/>
      <c r="AO1700" s="72"/>
      <c r="AP1700" s="72"/>
      <c r="AQ1700" s="72"/>
    </row>
    <row r="1701" spans="1:43" x14ac:dyDescent="0.25">
      <c r="AI1701" s="72"/>
      <c r="AJ1701" s="72"/>
      <c r="AK1701" s="72"/>
      <c r="AL1701" s="72"/>
      <c r="AM1701" s="158"/>
      <c r="AN1701" s="72"/>
      <c r="AO1701" s="72"/>
      <c r="AP1701" s="72"/>
      <c r="AQ1701" s="72"/>
    </row>
    <row r="1702" spans="1:43" x14ac:dyDescent="0.25">
      <c r="AI1702" s="22"/>
      <c r="AJ1702" s="22"/>
      <c r="AK1702" s="22"/>
      <c r="AL1702" s="22"/>
      <c r="AM1702" s="157"/>
      <c r="AN1702" s="22"/>
      <c r="AO1702" s="22"/>
      <c r="AP1702" s="22"/>
      <c r="AQ1702" s="22"/>
    </row>
    <row r="1703" spans="1:43" x14ac:dyDescent="0.25">
      <c r="AI1703" s="72"/>
      <c r="AJ1703" s="72"/>
      <c r="AK1703" s="72"/>
      <c r="AL1703" s="72"/>
      <c r="AM1703" s="158"/>
      <c r="AN1703" s="72"/>
      <c r="AO1703" s="72"/>
      <c r="AP1703" s="72"/>
      <c r="AQ1703" s="72"/>
    </row>
    <row r="1704" spans="1:43" x14ac:dyDescent="0.25">
      <c r="AI1704" s="72"/>
      <c r="AJ1704" s="72"/>
      <c r="AK1704" s="72"/>
      <c r="AL1704" s="72"/>
      <c r="AM1704" s="158"/>
      <c r="AN1704" s="72"/>
      <c r="AO1704" s="72"/>
      <c r="AP1704" s="72"/>
      <c r="AQ1704" s="72"/>
    </row>
    <row r="1705" spans="1:43" x14ac:dyDescent="0.25">
      <c r="A1705" s="22"/>
      <c r="B1705" s="22"/>
      <c r="W1705" s="22"/>
      <c r="X1705" s="22"/>
      <c r="AI1705" s="72"/>
      <c r="AJ1705" s="72"/>
      <c r="AK1705" s="72"/>
      <c r="AL1705" s="72"/>
      <c r="AM1705" s="158"/>
      <c r="AN1705" s="72"/>
      <c r="AO1705" s="72"/>
      <c r="AP1705" s="72"/>
      <c r="AQ1705" s="72"/>
    </row>
    <row r="1706" spans="1:43" x14ac:dyDescent="0.25">
      <c r="AI1706" s="72"/>
      <c r="AJ1706" s="72"/>
      <c r="AK1706" s="72"/>
      <c r="AL1706" s="72"/>
      <c r="AM1706" s="158"/>
      <c r="AN1706" s="72"/>
      <c r="AO1706" s="72"/>
      <c r="AP1706" s="72"/>
      <c r="AQ1706" s="72"/>
    </row>
    <row r="1707" spans="1:43" x14ac:dyDescent="0.25">
      <c r="AI1707" s="72"/>
      <c r="AJ1707" s="72"/>
      <c r="AK1707" s="72"/>
      <c r="AL1707" s="72"/>
      <c r="AM1707" s="158"/>
      <c r="AN1707" s="72"/>
      <c r="AO1707" s="72"/>
      <c r="AP1707" s="72"/>
      <c r="AQ1707" s="72"/>
    </row>
    <row r="1708" spans="1:43" x14ac:dyDescent="0.25">
      <c r="AI1708" s="72"/>
      <c r="AJ1708" s="72"/>
      <c r="AK1708" s="72"/>
      <c r="AL1708" s="72"/>
      <c r="AM1708" s="158"/>
      <c r="AN1708" s="72"/>
      <c r="AO1708" s="72"/>
      <c r="AP1708" s="72"/>
      <c r="AQ1708" s="72"/>
    </row>
    <row r="1709" spans="1:43" x14ac:dyDescent="0.25">
      <c r="AI1709" s="22"/>
      <c r="AJ1709" s="22"/>
      <c r="AK1709" s="22"/>
      <c r="AL1709" s="22"/>
      <c r="AM1709" s="157"/>
      <c r="AN1709" s="22"/>
      <c r="AO1709" s="22"/>
      <c r="AP1709" s="22"/>
      <c r="AQ1709" s="22"/>
    </row>
    <row r="1710" spans="1:43" x14ac:dyDescent="0.25">
      <c r="AI1710" s="22"/>
      <c r="AJ1710" s="22"/>
      <c r="AK1710" s="22"/>
      <c r="AL1710" s="22"/>
      <c r="AM1710" s="157"/>
      <c r="AN1710" s="22"/>
      <c r="AO1710" s="22"/>
      <c r="AP1710" s="22"/>
      <c r="AQ1710" s="22"/>
    </row>
    <row r="1711" spans="1:43" x14ac:dyDescent="0.25">
      <c r="AI1711" s="22"/>
      <c r="AJ1711" s="22"/>
      <c r="AK1711" s="22"/>
      <c r="AL1711" s="22"/>
      <c r="AM1711" s="157"/>
      <c r="AN1711" s="22"/>
      <c r="AO1711" s="22"/>
      <c r="AP1711" s="22"/>
      <c r="AQ1711" s="22"/>
    </row>
    <row r="1712" spans="1:43" x14ac:dyDescent="0.25">
      <c r="A1712" s="22"/>
      <c r="B1712" s="22"/>
      <c r="AI1712" s="22"/>
      <c r="AJ1712" s="22"/>
      <c r="AK1712" s="22"/>
      <c r="AL1712" s="22"/>
      <c r="AM1712" s="157"/>
      <c r="AN1712" s="22"/>
      <c r="AO1712" s="22"/>
      <c r="AP1712" s="22"/>
      <c r="AQ1712" s="22"/>
    </row>
    <row r="1713" spans="1:43" x14ac:dyDescent="0.25">
      <c r="A1713" s="22"/>
      <c r="B1713" s="22"/>
      <c r="W1713" s="22"/>
      <c r="X1713" s="22"/>
      <c r="AI1713" s="22"/>
      <c r="AJ1713" s="22"/>
      <c r="AK1713" s="22"/>
      <c r="AL1713" s="22"/>
      <c r="AM1713" s="157"/>
      <c r="AN1713" s="22"/>
      <c r="AO1713" s="22"/>
      <c r="AP1713" s="22"/>
      <c r="AQ1713" s="22"/>
    </row>
    <row r="1714" spans="1:43" x14ac:dyDescent="0.25">
      <c r="A1714" s="22"/>
      <c r="B1714" s="22"/>
      <c r="AI1714" s="22"/>
      <c r="AJ1714" s="22"/>
      <c r="AK1714" s="22"/>
      <c r="AL1714" s="22"/>
      <c r="AM1714" s="157"/>
      <c r="AN1714" s="22"/>
      <c r="AO1714" s="22"/>
      <c r="AP1714" s="22"/>
      <c r="AQ1714" s="22"/>
    </row>
    <row r="1715" spans="1:43" x14ac:dyDescent="0.25">
      <c r="A1715" s="22"/>
      <c r="B1715" s="22"/>
      <c r="AI1715" s="22"/>
      <c r="AJ1715" s="22"/>
      <c r="AK1715" s="22"/>
      <c r="AL1715" s="22"/>
      <c r="AM1715" s="157"/>
      <c r="AN1715" s="22"/>
      <c r="AO1715" s="22"/>
      <c r="AP1715" s="22"/>
      <c r="AQ1715" s="22"/>
    </row>
    <row r="1716" spans="1:43" x14ac:dyDescent="0.25">
      <c r="A1716" s="22"/>
      <c r="B1716" s="22"/>
      <c r="AI1716" s="22"/>
      <c r="AJ1716" s="22"/>
      <c r="AK1716" s="22"/>
      <c r="AL1716" s="22"/>
      <c r="AM1716" s="157"/>
      <c r="AN1716" s="22"/>
      <c r="AO1716" s="22"/>
      <c r="AP1716" s="22"/>
      <c r="AQ1716" s="22"/>
    </row>
    <row r="1717" spans="1:43" x14ac:dyDescent="0.25">
      <c r="A1717" s="22"/>
      <c r="B1717" s="22"/>
      <c r="AI1717" s="22"/>
      <c r="AJ1717" s="22"/>
      <c r="AK1717" s="22"/>
      <c r="AL1717" s="22"/>
      <c r="AM1717" s="157"/>
      <c r="AN1717" s="22"/>
      <c r="AO1717" s="22"/>
      <c r="AP1717" s="22"/>
      <c r="AQ1717" s="22"/>
    </row>
    <row r="1718" spans="1:43" x14ac:dyDescent="0.25">
      <c r="A1718" s="22"/>
      <c r="B1718" s="22"/>
      <c r="AI1718" s="22"/>
      <c r="AJ1718" s="22"/>
      <c r="AK1718" s="22"/>
      <c r="AL1718" s="22"/>
      <c r="AM1718" s="157"/>
      <c r="AN1718" s="22"/>
      <c r="AO1718" s="22"/>
      <c r="AP1718" s="22"/>
      <c r="AQ1718" s="22"/>
    </row>
    <row r="1719" spans="1:43" x14ac:dyDescent="0.25">
      <c r="A1719" s="22"/>
      <c r="B1719" s="22"/>
      <c r="AI1719" s="22"/>
      <c r="AJ1719" s="22"/>
      <c r="AK1719" s="22"/>
      <c r="AL1719" s="22"/>
      <c r="AM1719" s="157"/>
      <c r="AN1719" s="22"/>
      <c r="AO1719" s="22"/>
      <c r="AP1719" s="22"/>
      <c r="AQ1719" s="22"/>
    </row>
    <row r="1720" spans="1:43" x14ac:dyDescent="0.25">
      <c r="A1720" s="22"/>
      <c r="B1720" s="22"/>
      <c r="W1720" s="22"/>
      <c r="X1720" s="22"/>
      <c r="AI1720" s="22"/>
      <c r="AJ1720" s="22"/>
      <c r="AK1720" s="22"/>
      <c r="AL1720" s="22"/>
      <c r="AM1720" s="157"/>
      <c r="AN1720" s="22"/>
      <c r="AO1720" s="22"/>
      <c r="AP1720" s="22"/>
      <c r="AQ1720" s="22"/>
    </row>
    <row r="1721" spans="1:43" x14ac:dyDescent="0.25">
      <c r="A1721" s="22"/>
      <c r="B1721" s="22"/>
      <c r="W1721" s="22"/>
      <c r="X1721" s="22"/>
      <c r="AI1721" s="22"/>
      <c r="AJ1721" s="22"/>
      <c r="AK1721" s="22"/>
      <c r="AL1721" s="22"/>
      <c r="AM1721" s="157"/>
      <c r="AN1721" s="22"/>
      <c r="AO1721" s="22"/>
      <c r="AP1721" s="22"/>
      <c r="AQ1721" s="22"/>
    </row>
    <row r="1722" spans="1:43" x14ac:dyDescent="0.25">
      <c r="A1722" s="22"/>
      <c r="B1722" s="22"/>
      <c r="W1722" s="22"/>
      <c r="X1722" s="22"/>
      <c r="AI1722" s="22"/>
      <c r="AJ1722" s="22"/>
      <c r="AK1722" s="22"/>
      <c r="AL1722" s="22"/>
      <c r="AM1722" s="157"/>
      <c r="AN1722" s="22"/>
      <c r="AO1722" s="22"/>
      <c r="AP1722" s="22"/>
      <c r="AQ1722" s="22"/>
    </row>
    <row r="1723" spans="1:43" x14ac:dyDescent="0.25">
      <c r="A1723" s="22"/>
      <c r="B1723" s="22"/>
      <c r="W1723" s="22"/>
      <c r="X1723" s="22"/>
      <c r="AI1723" s="22"/>
      <c r="AJ1723" s="22"/>
      <c r="AK1723" s="22"/>
      <c r="AL1723" s="22"/>
      <c r="AM1723" s="157"/>
      <c r="AN1723" s="22"/>
      <c r="AO1723" s="22"/>
      <c r="AP1723" s="22"/>
      <c r="AQ1723" s="22"/>
    </row>
    <row r="1724" spans="1:43" x14ac:dyDescent="0.25">
      <c r="A1724" s="22"/>
      <c r="B1724" s="22"/>
      <c r="W1724" s="22"/>
      <c r="X1724" s="22"/>
      <c r="AI1724" s="22"/>
      <c r="AJ1724" s="22"/>
      <c r="AK1724" s="22"/>
      <c r="AL1724" s="22"/>
      <c r="AM1724" s="157"/>
      <c r="AN1724" s="22"/>
      <c r="AO1724" s="22"/>
      <c r="AP1724" s="22"/>
      <c r="AQ1724" s="22"/>
    </row>
    <row r="1725" spans="1:43" x14ac:dyDescent="0.25">
      <c r="W1725" s="22"/>
      <c r="X1725" s="22"/>
      <c r="AI1725" s="22"/>
      <c r="AJ1725" s="22"/>
      <c r="AK1725" s="22"/>
      <c r="AL1725" s="22"/>
      <c r="AM1725" s="157"/>
      <c r="AN1725" s="22"/>
      <c r="AO1725" s="22"/>
      <c r="AP1725" s="22"/>
      <c r="AQ1725" s="22"/>
    </row>
    <row r="1726" spans="1:43" x14ac:dyDescent="0.25">
      <c r="W1726" s="22"/>
      <c r="X1726" s="22"/>
      <c r="AI1726" s="22"/>
      <c r="AJ1726" s="22"/>
      <c r="AK1726" s="22"/>
      <c r="AL1726" s="22"/>
      <c r="AM1726" s="157"/>
      <c r="AN1726" s="22"/>
      <c r="AO1726" s="22"/>
      <c r="AP1726" s="22"/>
      <c r="AQ1726" s="22"/>
    </row>
    <row r="1727" spans="1:43" x14ac:dyDescent="0.25">
      <c r="A1727" s="22"/>
      <c r="B1727" s="22"/>
      <c r="W1727" s="22"/>
      <c r="X1727" s="22"/>
      <c r="AI1727" s="22"/>
      <c r="AJ1727" s="22"/>
      <c r="AK1727" s="22"/>
      <c r="AL1727" s="22"/>
      <c r="AM1727" s="157"/>
      <c r="AN1727" s="22"/>
      <c r="AO1727" s="22"/>
      <c r="AP1727" s="22"/>
      <c r="AQ1727" s="22"/>
    </row>
    <row r="1728" spans="1:43" x14ac:dyDescent="0.25">
      <c r="A1728" s="22"/>
      <c r="B1728" s="22"/>
      <c r="W1728" s="22"/>
      <c r="X1728" s="22"/>
      <c r="AI1728" s="22"/>
      <c r="AJ1728" s="22"/>
      <c r="AK1728" s="22"/>
      <c r="AL1728" s="22"/>
      <c r="AM1728" s="157"/>
      <c r="AN1728" s="22"/>
      <c r="AO1728" s="22"/>
      <c r="AP1728" s="22"/>
      <c r="AQ1728" s="22"/>
    </row>
    <row r="1729" spans="1:43" x14ac:dyDescent="0.25">
      <c r="A1729" s="22"/>
      <c r="B1729" s="22"/>
      <c r="W1729" s="22"/>
      <c r="X1729" s="22"/>
      <c r="AI1729" s="22"/>
      <c r="AJ1729" s="22"/>
      <c r="AK1729" s="22"/>
      <c r="AL1729" s="22"/>
      <c r="AM1729" s="157"/>
      <c r="AN1729" s="22"/>
      <c r="AO1729" s="22"/>
      <c r="AP1729" s="22"/>
      <c r="AQ1729" s="22"/>
    </row>
    <row r="1730" spans="1:43" x14ac:dyDescent="0.25">
      <c r="A1730" s="22"/>
      <c r="B1730" s="22"/>
      <c r="W1730" s="22"/>
      <c r="X1730" s="22"/>
      <c r="AI1730" s="72"/>
      <c r="AJ1730" s="72"/>
      <c r="AK1730" s="72"/>
      <c r="AL1730" s="72"/>
      <c r="AM1730" s="158"/>
      <c r="AN1730" s="72"/>
      <c r="AO1730" s="72"/>
      <c r="AP1730" s="72"/>
      <c r="AQ1730" s="72"/>
    </row>
    <row r="1731" spans="1:43" x14ac:dyDescent="0.25">
      <c r="A1731" s="22"/>
      <c r="B1731" s="22"/>
      <c r="W1731" s="22"/>
      <c r="X1731" s="22"/>
      <c r="AI1731" s="72"/>
      <c r="AJ1731" s="72"/>
      <c r="AK1731" s="72"/>
      <c r="AL1731" s="72"/>
      <c r="AM1731" s="158"/>
      <c r="AN1731" s="72"/>
      <c r="AO1731" s="72"/>
      <c r="AP1731" s="72"/>
      <c r="AQ1731" s="72"/>
    </row>
    <row r="1732" spans="1:43" x14ac:dyDescent="0.25">
      <c r="A1732" s="22"/>
      <c r="B1732" s="22"/>
      <c r="W1732" s="22"/>
      <c r="X1732" s="22"/>
      <c r="AI1732" s="72"/>
      <c r="AJ1732" s="72"/>
      <c r="AK1732" s="72"/>
      <c r="AL1732" s="72"/>
      <c r="AM1732" s="158"/>
      <c r="AN1732" s="72"/>
      <c r="AO1732" s="72"/>
      <c r="AP1732" s="72"/>
      <c r="AQ1732" s="72"/>
    </row>
    <row r="1733" spans="1:43" x14ac:dyDescent="0.25">
      <c r="AI1733" s="72"/>
      <c r="AJ1733" s="72"/>
      <c r="AK1733" s="72"/>
      <c r="AL1733" s="72"/>
      <c r="AM1733" s="158"/>
      <c r="AN1733" s="72"/>
      <c r="AO1733" s="72"/>
      <c r="AP1733" s="72"/>
      <c r="AQ1733" s="72"/>
    </row>
    <row r="1734" spans="1:43" x14ac:dyDescent="0.25">
      <c r="AI1734" s="72"/>
      <c r="AJ1734" s="72"/>
      <c r="AK1734" s="72"/>
      <c r="AL1734" s="72"/>
      <c r="AM1734" s="158"/>
      <c r="AN1734" s="72"/>
      <c r="AO1734" s="72"/>
      <c r="AP1734" s="72"/>
      <c r="AQ1734" s="72"/>
    </row>
    <row r="1735" spans="1:43" x14ac:dyDescent="0.25">
      <c r="AI1735" s="72"/>
      <c r="AJ1735" s="72"/>
      <c r="AK1735" s="72"/>
      <c r="AL1735" s="72"/>
      <c r="AM1735" s="158"/>
      <c r="AN1735" s="72"/>
      <c r="AO1735" s="72"/>
      <c r="AP1735" s="72"/>
      <c r="AQ1735" s="72"/>
    </row>
    <row r="1736" spans="1:43" x14ac:dyDescent="0.25">
      <c r="AI1736" s="72"/>
      <c r="AJ1736" s="72"/>
      <c r="AK1736" s="72"/>
      <c r="AL1736" s="72"/>
      <c r="AM1736" s="158"/>
      <c r="AN1736" s="72"/>
      <c r="AO1736" s="72"/>
      <c r="AP1736" s="72"/>
      <c r="AQ1736" s="72"/>
    </row>
    <row r="1737" spans="1:43" x14ac:dyDescent="0.25">
      <c r="AI1737" s="72"/>
      <c r="AJ1737" s="72"/>
      <c r="AK1737" s="72"/>
      <c r="AL1737" s="72"/>
      <c r="AM1737" s="158"/>
      <c r="AN1737" s="72"/>
      <c r="AO1737" s="72"/>
      <c r="AP1737" s="72"/>
      <c r="AQ1737" s="72"/>
    </row>
    <row r="1738" spans="1:43" x14ac:dyDescent="0.25">
      <c r="AI1738" s="72"/>
      <c r="AJ1738" s="72"/>
      <c r="AK1738" s="72"/>
      <c r="AL1738" s="72"/>
      <c r="AM1738" s="158"/>
      <c r="AN1738" s="72"/>
      <c r="AO1738" s="72"/>
      <c r="AP1738" s="72"/>
      <c r="AQ1738" s="72"/>
    </row>
    <row r="1739" spans="1:43" x14ac:dyDescent="0.25">
      <c r="AI1739" s="72"/>
      <c r="AJ1739" s="72"/>
      <c r="AK1739" s="72"/>
      <c r="AL1739" s="72"/>
      <c r="AM1739" s="158"/>
      <c r="AN1739" s="72"/>
      <c r="AO1739" s="72"/>
      <c r="AP1739" s="72"/>
      <c r="AQ1739" s="72"/>
    </row>
    <row r="1740" spans="1:43" x14ac:dyDescent="0.25">
      <c r="AI1740" s="72"/>
      <c r="AJ1740" s="72"/>
      <c r="AK1740" s="72"/>
      <c r="AL1740" s="72"/>
      <c r="AM1740" s="158"/>
      <c r="AN1740" s="72"/>
      <c r="AO1740" s="72"/>
      <c r="AP1740" s="72"/>
      <c r="AQ1740" s="72"/>
    </row>
    <row r="1741" spans="1:43" x14ac:dyDescent="0.25">
      <c r="AI1741" s="72"/>
      <c r="AJ1741" s="72"/>
      <c r="AK1741" s="72"/>
      <c r="AL1741" s="72"/>
      <c r="AM1741" s="158"/>
      <c r="AN1741" s="72"/>
      <c r="AO1741" s="72"/>
      <c r="AP1741" s="72"/>
      <c r="AQ1741" s="72"/>
    </row>
    <row r="1742" spans="1:43" x14ac:dyDescent="0.25">
      <c r="AI1742" s="72"/>
      <c r="AJ1742" s="72"/>
      <c r="AK1742" s="72"/>
      <c r="AL1742" s="72"/>
      <c r="AM1742" s="158"/>
      <c r="AN1742" s="72"/>
      <c r="AO1742" s="72"/>
      <c r="AP1742" s="72"/>
      <c r="AQ1742" s="72"/>
    </row>
    <row r="1743" spans="1:43" x14ac:dyDescent="0.25">
      <c r="AI1743" s="72"/>
      <c r="AJ1743" s="72"/>
      <c r="AK1743" s="72"/>
      <c r="AL1743" s="72"/>
      <c r="AM1743" s="158"/>
      <c r="AN1743" s="72"/>
      <c r="AO1743" s="72"/>
      <c r="AP1743" s="72"/>
      <c r="AQ1743" s="72"/>
    </row>
    <row r="1744" spans="1:43" x14ac:dyDescent="0.25">
      <c r="AI1744" s="72"/>
      <c r="AJ1744" s="72"/>
      <c r="AK1744" s="72"/>
      <c r="AL1744" s="72"/>
      <c r="AM1744" s="158"/>
      <c r="AN1744" s="72"/>
      <c r="AO1744" s="72"/>
      <c r="AP1744" s="72"/>
      <c r="AQ1744" s="72"/>
    </row>
    <row r="1745" spans="35:43" x14ac:dyDescent="0.25">
      <c r="AI1745" s="72"/>
      <c r="AJ1745" s="72"/>
      <c r="AK1745" s="72"/>
      <c r="AL1745" s="72"/>
      <c r="AM1745" s="158"/>
      <c r="AN1745" s="72"/>
      <c r="AO1745" s="72"/>
      <c r="AP1745" s="72"/>
      <c r="AQ1745" s="72"/>
    </row>
    <row r="1746" spans="35:43" x14ac:dyDescent="0.25">
      <c r="AI1746" s="72"/>
      <c r="AJ1746" s="72"/>
      <c r="AK1746" s="72"/>
      <c r="AL1746" s="72"/>
      <c r="AM1746" s="158"/>
      <c r="AN1746" s="72"/>
      <c r="AO1746" s="72"/>
      <c r="AP1746" s="72"/>
      <c r="AQ1746" s="72"/>
    </row>
    <row r="1747" spans="35:43" x14ac:dyDescent="0.25">
      <c r="AI1747" s="72"/>
      <c r="AJ1747" s="72"/>
      <c r="AK1747" s="72"/>
      <c r="AL1747" s="72"/>
      <c r="AM1747" s="158"/>
      <c r="AN1747" s="72"/>
      <c r="AO1747" s="72"/>
      <c r="AP1747" s="72"/>
      <c r="AQ1747" s="72"/>
    </row>
    <row r="1748" spans="35:43" x14ac:dyDescent="0.25">
      <c r="AI1748" s="72"/>
      <c r="AJ1748" s="72"/>
      <c r="AK1748" s="72"/>
      <c r="AL1748" s="72"/>
      <c r="AM1748" s="158"/>
      <c r="AN1748" s="72"/>
      <c r="AO1748" s="72"/>
      <c r="AP1748" s="72"/>
      <c r="AQ1748" s="72"/>
    </row>
    <row r="1749" spans="35:43" x14ac:dyDescent="0.25">
      <c r="AI1749" s="72"/>
      <c r="AJ1749" s="72"/>
      <c r="AK1749" s="72"/>
      <c r="AL1749" s="72"/>
      <c r="AM1749" s="158"/>
      <c r="AN1749" s="72"/>
      <c r="AO1749" s="72"/>
      <c r="AP1749" s="72"/>
      <c r="AQ1749" s="72"/>
    </row>
    <row r="1750" spans="35:43" x14ac:dyDescent="0.25">
      <c r="AI1750" s="72"/>
      <c r="AJ1750" s="72"/>
      <c r="AK1750" s="72"/>
      <c r="AL1750" s="72"/>
      <c r="AM1750" s="158"/>
      <c r="AN1750" s="72"/>
      <c r="AO1750" s="72"/>
      <c r="AP1750" s="72"/>
      <c r="AQ1750" s="72"/>
    </row>
    <row r="1751" spans="35:43" x14ac:dyDescent="0.25">
      <c r="AI1751" s="72"/>
      <c r="AJ1751" s="72"/>
      <c r="AK1751" s="72"/>
      <c r="AL1751" s="72"/>
      <c r="AM1751" s="158"/>
      <c r="AN1751" s="72"/>
      <c r="AO1751" s="72"/>
      <c r="AP1751" s="72"/>
      <c r="AQ1751" s="72"/>
    </row>
    <row r="1752" spans="35:43" x14ac:dyDescent="0.25">
      <c r="AI1752" s="72"/>
      <c r="AJ1752" s="72"/>
      <c r="AK1752" s="72"/>
      <c r="AL1752" s="72"/>
      <c r="AM1752" s="158"/>
      <c r="AN1752" s="72"/>
      <c r="AO1752" s="72"/>
      <c r="AP1752" s="72"/>
      <c r="AQ1752" s="72"/>
    </row>
    <row r="1753" spans="35:43" x14ac:dyDescent="0.25">
      <c r="AI1753" s="72"/>
      <c r="AJ1753" s="72"/>
      <c r="AK1753" s="72"/>
      <c r="AL1753" s="72"/>
      <c r="AM1753" s="158"/>
      <c r="AN1753" s="72"/>
      <c r="AO1753" s="72"/>
      <c r="AP1753" s="72"/>
      <c r="AQ1753" s="72"/>
    </row>
    <row r="1754" spans="35:43" x14ac:dyDescent="0.25">
      <c r="AI1754" s="72"/>
      <c r="AJ1754" s="72"/>
      <c r="AK1754" s="72"/>
      <c r="AL1754" s="72"/>
      <c r="AM1754" s="158"/>
      <c r="AN1754" s="72"/>
      <c r="AO1754" s="72"/>
      <c r="AP1754" s="72"/>
      <c r="AQ1754" s="72"/>
    </row>
    <row r="1755" spans="35:43" x14ac:dyDescent="0.25">
      <c r="AI1755" s="72"/>
      <c r="AJ1755" s="72"/>
      <c r="AK1755" s="72"/>
      <c r="AL1755" s="72"/>
      <c r="AM1755" s="158"/>
      <c r="AN1755" s="72"/>
      <c r="AO1755" s="72"/>
      <c r="AP1755" s="72"/>
      <c r="AQ1755" s="72"/>
    </row>
    <row r="1756" spans="35:43" x14ac:dyDescent="0.25">
      <c r="AI1756" s="72"/>
      <c r="AJ1756" s="72"/>
      <c r="AK1756" s="72"/>
      <c r="AL1756" s="72"/>
      <c r="AM1756" s="158"/>
      <c r="AN1756" s="72"/>
      <c r="AO1756" s="72"/>
      <c r="AP1756" s="72"/>
      <c r="AQ1756" s="72"/>
    </row>
    <row r="1757" spans="35:43" x14ac:dyDescent="0.25">
      <c r="AI1757" s="72"/>
      <c r="AJ1757" s="72"/>
      <c r="AK1757" s="72"/>
      <c r="AL1757" s="72"/>
      <c r="AM1757" s="158"/>
      <c r="AN1757" s="72"/>
      <c r="AO1757" s="72"/>
      <c r="AP1757" s="72"/>
      <c r="AQ1757" s="72"/>
    </row>
    <row r="1758" spans="35:43" x14ac:dyDescent="0.25">
      <c r="AI1758" s="72"/>
      <c r="AJ1758" s="72"/>
      <c r="AK1758" s="72"/>
      <c r="AL1758" s="72"/>
      <c r="AM1758" s="158"/>
      <c r="AN1758" s="72"/>
      <c r="AO1758" s="72"/>
      <c r="AP1758" s="72"/>
      <c r="AQ1758" s="72"/>
    </row>
    <row r="1759" spans="35:43" x14ac:dyDescent="0.25">
      <c r="AI1759" s="72"/>
      <c r="AJ1759" s="72"/>
      <c r="AK1759" s="72"/>
      <c r="AL1759" s="72"/>
      <c r="AM1759" s="158"/>
      <c r="AN1759" s="72"/>
      <c r="AO1759" s="72"/>
      <c r="AP1759" s="72"/>
      <c r="AQ1759" s="72"/>
    </row>
    <row r="1760" spans="35:43" x14ac:dyDescent="0.25">
      <c r="AI1760" s="72"/>
      <c r="AJ1760" s="72"/>
      <c r="AK1760" s="72"/>
      <c r="AL1760" s="72"/>
      <c r="AM1760" s="158"/>
      <c r="AN1760" s="72"/>
      <c r="AO1760" s="72"/>
      <c r="AP1760" s="72"/>
      <c r="AQ1760" s="72"/>
    </row>
    <row r="1761" spans="35:43" x14ac:dyDescent="0.25">
      <c r="AI1761" s="72"/>
      <c r="AJ1761" s="72"/>
      <c r="AK1761" s="72"/>
      <c r="AL1761" s="72"/>
      <c r="AM1761" s="158"/>
      <c r="AN1761" s="72"/>
      <c r="AO1761" s="72"/>
      <c r="AP1761" s="72"/>
      <c r="AQ1761" s="72"/>
    </row>
    <row r="1762" spans="35:43" x14ac:dyDescent="0.25">
      <c r="AI1762" s="72"/>
      <c r="AJ1762" s="72"/>
      <c r="AK1762" s="72"/>
      <c r="AL1762" s="72"/>
      <c r="AM1762" s="158"/>
      <c r="AN1762" s="72"/>
      <c r="AO1762" s="72"/>
      <c r="AP1762" s="72"/>
      <c r="AQ1762" s="72"/>
    </row>
    <row r="1763" spans="35:43" x14ac:dyDescent="0.25">
      <c r="AI1763" s="72"/>
      <c r="AJ1763" s="72"/>
      <c r="AK1763" s="72"/>
      <c r="AL1763" s="72"/>
      <c r="AM1763" s="158"/>
      <c r="AN1763" s="72"/>
      <c r="AO1763" s="72"/>
      <c r="AP1763" s="72"/>
      <c r="AQ1763" s="72"/>
    </row>
    <row r="1764" spans="35:43" x14ac:dyDescent="0.25">
      <c r="AI1764" s="72"/>
      <c r="AJ1764" s="72"/>
      <c r="AK1764" s="72"/>
      <c r="AL1764" s="72"/>
      <c r="AM1764" s="158"/>
      <c r="AN1764" s="72"/>
      <c r="AO1764" s="72"/>
      <c r="AP1764" s="72"/>
      <c r="AQ1764" s="72"/>
    </row>
    <row r="1765" spans="35:43" x14ac:dyDescent="0.25">
      <c r="AI1765" s="72"/>
      <c r="AJ1765" s="72"/>
      <c r="AK1765" s="72"/>
      <c r="AL1765" s="72"/>
      <c r="AM1765" s="158"/>
      <c r="AN1765" s="72"/>
      <c r="AO1765" s="72"/>
      <c r="AP1765" s="72"/>
      <c r="AQ1765" s="72"/>
    </row>
    <row r="1766" spans="35:43" x14ac:dyDescent="0.25">
      <c r="AI1766" s="72"/>
      <c r="AJ1766" s="72"/>
      <c r="AK1766" s="72"/>
      <c r="AL1766" s="72"/>
      <c r="AM1766" s="158"/>
      <c r="AN1766" s="72"/>
      <c r="AO1766" s="72"/>
      <c r="AP1766" s="72"/>
      <c r="AQ1766" s="72"/>
    </row>
    <row r="1767" spans="35:43" x14ac:dyDescent="0.25">
      <c r="AI1767" s="72"/>
      <c r="AJ1767" s="72"/>
      <c r="AK1767" s="72"/>
      <c r="AL1767" s="72"/>
      <c r="AM1767" s="158"/>
      <c r="AN1767" s="72"/>
      <c r="AO1767" s="72"/>
      <c r="AP1767" s="72"/>
      <c r="AQ1767" s="72"/>
    </row>
    <row r="1768" spans="35:43" x14ac:dyDescent="0.25">
      <c r="AI1768" s="72"/>
      <c r="AJ1768" s="72"/>
      <c r="AK1768" s="72"/>
      <c r="AL1768" s="72"/>
      <c r="AM1768" s="158"/>
      <c r="AN1768" s="72"/>
      <c r="AO1768" s="72"/>
      <c r="AP1768" s="72"/>
      <c r="AQ1768" s="72"/>
    </row>
    <row r="1769" spans="35:43" x14ac:dyDescent="0.25">
      <c r="AI1769" s="72"/>
      <c r="AJ1769" s="72"/>
      <c r="AK1769" s="72"/>
      <c r="AL1769" s="72"/>
      <c r="AM1769" s="158"/>
      <c r="AN1769" s="72"/>
      <c r="AO1769" s="72"/>
      <c r="AP1769" s="72"/>
      <c r="AQ1769" s="72"/>
    </row>
    <row r="1770" spans="35:43" x14ac:dyDescent="0.25">
      <c r="AI1770" s="72"/>
      <c r="AJ1770" s="72"/>
      <c r="AK1770" s="72"/>
      <c r="AL1770" s="72"/>
      <c r="AM1770" s="158"/>
      <c r="AN1770" s="72"/>
      <c r="AO1770" s="72"/>
      <c r="AP1770" s="72"/>
      <c r="AQ1770" s="72"/>
    </row>
    <row r="1771" spans="35:43" x14ac:dyDescent="0.25">
      <c r="AI1771" s="72"/>
      <c r="AJ1771" s="72"/>
      <c r="AK1771" s="72"/>
      <c r="AL1771" s="72"/>
      <c r="AM1771" s="158"/>
      <c r="AN1771" s="72"/>
      <c r="AO1771" s="72"/>
      <c r="AP1771" s="72"/>
      <c r="AQ1771" s="72"/>
    </row>
    <row r="1772" spans="35:43" x14ac:dyDescent="0.25">
      <c r="AI1772" s="72"/>
      <c r="AJ1772" s="72"/>
      <c r="AK1772" s="72"/>
      <c r="AL1772" s="72"/>
      <c r="AM1772" s="158"/>
      <c r="AN1772" s="72"/>
      <c r="AO1772" s="72"/>
      <c r="AP1772" s="72"/>
      <c r="AQ1772" s="72"/>
    </row>
    <row r="1773" spans="35:43" x14ac:dyDescent="0.25">
      <c r="AI1773" s="72"/>
      <c r="AJ1773" s="72"/>
      <c r="AK1773" s="72"/>
      <c r="AL1773" s="72"/>
      <c r="AM1773" s="158"/>
      <c r="AN1773" s="72"/>
      <c r="AO1773" s="72"/>
      <c r="AP1773" s="72"/>
      <c r="AQ1773" s="72"/>
    </row>
    <row r="1774" spans="35:43" x14ac:dyDescent="0.25">
      <c r="AI1774" s="72"/>
      <c r="AJ1774" s="72"/>
      <c r="AK1774" s="72"/>
      <c r="AL1774" s="72"/>
      <c r="AM1774" s="158"/>
      <c r="AN1774" s="72"/>
      <c r="AO1774" s="72"/>
      <c r="AP1774" s="72"/>
      <c r="AQ1774" s="72"/>
    </row>
    <row r="1775" spans="35:43" x14ac:dyDescent="0.25">
      <c r="AI1775" s="72"/>
      <c r="AJ1775" s="72"/>
      <c r="AK1775" s="72"/>
      <c r="AL1775" s="72"/>
      <c r="AM1775" s="158"/>
      <c r="AN1775" s="72"/>
      <c r="AO1775" s="72"/>
      <c r="AP1775" s="72"/>
      <c r="AQ1775" s="72"/>
    </row>
    <row r="1776" spans="35:43" x14ac:dyDescent="0.25">
      <c r="AI1776" s="72"/>
      <c r="AJ1776" s="72"/>
      <c r="AK1776" s="72"/>
      <c r="AL1776" s="72"/>
      <c r="AM1776" s="158"/>
      <c r="AN1776" s="72"/>
      <c r="AO1776" s="72"/>
      <c r="AP1776" s="72"/>
      <c r="AQ1776" s="72"/>
    </row>
    <row r="1777" spans="35:43" x14ac:dyDescent="0.25">
      <c r="AI1777" s="72"/>
      <c r="AJ1777" s="72"/>
      <c r="AK1777" s="72"/>
      <c r="AL1777" s="72"/>
      <c r="AM1777" s="158"/>
      <c r="AN1777" s="72"/>
      <c r="AO1777" s="72"/>
      <c r="AP1777" s="72"/>
      <c r="AQ1777" s="72"/>
    </row>
    <row r="1778" spans="35:43" x14ac:dyDescent="0.25">
      <c r="AI1778" s="72"/>
      <c r="AJ1778" s="72"/>
      <c r="AK1778" s="72"/>
      <c r="AL1778" s="72"/>
      <c r="AM1778" s="158"/>
      <c r="AN1778" s="72"/>
      <c r="AO1778" s="72"/>
      <c r="AP1778" s="72"/>
      <c r="AQ1778" s="72"/>
    </row>
    <row r="1779" spans="35:43" x14ac:dyDescent="0.25">
      <c r="AI1779" s="72"/>
      <c r="AJ1779" s="72"/>
      <c r="AK1779" s="72"/>
      <c r="AL1779" s="72"/>
      <c r="AM1779" s="158"/>
      <c r="AN1779" s="72"/>
      <c r="AO1779" s="72"/>
      <c r="AP1779" s="72"/>
      <c r="AQ1779" s="72"/>
    </row>
    <row r="1780" spans="35:43" x14ac:dyDescent="0.25">
      <c r="AI1780" s="72"/>
      <c r="AJ1780" s="72"/>
      <c r="AK1780" s="72"/>
      <c r="AL1780" s="72"/>
      <c r="AM1780" s="158"/>
      <c r="AN1780" s="72"/>
      <c r="AO1780" s="72"/>
      <c r="AP1780" s="72"/>
      <c r="AQ1780" s="72"/>
    </row>
    <row r="1781" spans="35:43" x14ac:dyDescent="0.25">
      <c r="AI1781" s="72"/>
      <c r="AJ1781" s="72"/>
      <c r="AK1781" s="72"/>
      <c r="AL1781" s="72"/>
      <c r="AM1781" s="158"/>
      <c r="AN1781" s="72"/>
      <c r="AO1781" s="72"/>
      <c r="AP1781" s="72"/>
      <c r="AQ1781" s="72"/>
    </row>
    <row r="1782" spans="35:43" x14ac:dyDescent="0.25">
      <c r="AI1782" s="72"/>
      <c r="AJ1782" s="72"/>
      <c r="AK1782" s="72"/>
      <c r="AL1782" s="72"/>
      <c r="AM1782" s="158"/>
      <c r="AN1782" s="72"/>
      <c r="AO1782" s="72"/>
      <c r="AP1782" s="72"/>
      <c r="AQ1782" s="72"/>
    </row>
    <row r="1783" spans="35:43" x14ac:dyDescent="0.25">
      <c r="AI1783" s="72"/>
      <c r="AJ1783" s="72"/>
      <c r="AK1783" s="72"/>
      <c r="AL1783" s="72"/>
      <c r="AM1783" s="158"/>
      <c r="AN1783" s="72"/>
      <c r="AO1783" s="72"/>
      <c r="AP1783" s="72"/>
      <c r="AQ1783" s="72"/>
    </row>
    <row r="1784" spans="35:43" x14ac:dyDescent="0.25">
      <c r="AI1784" s="72"/>
      <c r="AJ1784" s="72"/>
      <c r="AK1784" s="72"/>
      <c r="AL1784" s="72"/>
      <c r="AM1784" s="158"/>
      <c r="AN1784" s="72"/>
      <c r="AO1784" s="72"/>
      <c r="AP1784" s="72"/>
      <c r="AQ1784" s="72"/>
    </row>
    <row r="1785" spans="35:43" x14ac:dyDescent="0.25">
      <c r="AI1785" s="72"/>
      <c r="AJ1785" s="72"/>
      <c r="AK1785" s="72"/>
      <c r="AL1785" s="72"/>
      <c r="AM1785" s="158"/>
      <c r="AN1785" s="72"/>
      <c r="AO1785" s="72"/>
      <c r="AP1785" s="72"/>
      <c r="AQ1785" s="72"/>
    </row>
    <row r="1786" spans="35:43" x14ac:dyDescent="0.25">
      <c r="AI1786" s="72"/>
      <c r="AJ1786" s="72"/>
      <c r="AK1786" s="72"/>
      <c r="AL1786" s="72"/>
      <c r="AM1786" s="158"/>
      <c r="AN1786" s="72"/>
      <c r="AO1786" s="72"/>
      <c r="AP1786" s="72"/>
      <c r="AQ1786" s="72"/>
    </row>
    <row r="1787" spans="35:43" x14ac:dyDescent="0.25">
      <c r="AI1787" s="72"/>
      <c r="AJ1787" s="72"/>
      <c r="AK1787" s="72"/>
      <c r="AL1787" s="72"/>
      <c r="AM1787" s="158"/>
      <c r="AN1787" s="72"/>
      <c r="AO1787" s="72"/>
      <c r="AP1787" s="72"/>
      <c r="AQ1787" s="72"/>
    </row>
    <row r="1788" spans="35:43" x14ac:dyDescent="0.25">
      <c r="AI1788" s="72"/>
      <c r="AJ1788" s="72"/>
      <c r="AK1788" s="72"/>
      <c r="AL1788" s="72"/>
      <c r="AM1788" s="158"/>
      <c r="AN1788" s="72"/>
      <c r="AO1788" s="72"/>
      <c r="AP1788" s="72"/>
      <c r="AQ1788" s="72"/>
    </row>
    <row r="1789" spans="35:43" x14ac:dyDescent="0.25">
      <c r="AI1789" s="72"/>
      <c r="AJ1789" s="72"/>
      <c r="AK1789" s="72"/>
      <c r="AL1789" s="72"/>
      <c r="AM1789" s="158"/>
      <c r="AN1789" s="72"/>
      <c r="AO1789" s="72"/>
      <c r="AP1789" s="72"/>
      <c r="AQ1789" s="72"/>
    </row>
    <row r="1790" spans="35:43" x14ac:dyDescent="0.25">
      <c r="AI1790" s="72"/>
      <c r="AJ1790" s="72"/>
      <c r="AK1790" s="72"/>
      <c r="AL1790" s="72"/>
      <c r="AM1790" s="158"/>
      <c r="AN1790" s="72"/>
      <c r="AO1790" s="72"/>
      <c r="AP1790" s="72"/>
      <c r="AQ1790" s="72"/>
    </row>
    <row r="1791" spans="35:43" x14ac:dyDescent="0.25">
      <c r="AI1791" s="72"/>
      <c r="AJ1791" s="72"/>
      <c r="AK1791" s="72"/>
      <c r="AL1791" s="72"/>
      <c r="AM1791" s="158"/>
      <c r="AN1791" s="72"/>
      <c r="AO1791" s="72"/>
      <c r="AP1791" s="72"/>
      <c r="AQ1791" s="72"/>
    </row>
    <row r="1792" spans="35:43" x14ac:dyDescent="0.25">
      <c r="AI1792" s="72"/>
      <c r="AJ1792" s="72"/>
      <c r="AK1792" s="72"/>
      <c r="AL1792" s="72"/>
      <c r="AM1792" s="158"/>
      <c r="AN1792" s="72"/>
      <c r="AO1792" s="72"/>
      <c r="AP1792" s="72"/>
      <c r="AQ1792" s="72"/>
    </row>
    <row r="1793" spans="35:43" x14ac:dyDescent="0.25">
      <c r="AI1793" s="72"/>
      <c r="AJ1793" s="72"/>
      <c r="AK1793" s="72"/>
      <c r="AL1793" s="72"/>
      <c r="AM1793" s="158"/>
      <c r="AN1793" s="72"/>
      <c r="AO1793" s="72"/>
      <c r="AP1793" s="72"/>
      <c r="AQ1793" s="72"/>
    </row>
    <row r="1794" spans="35:43" x14ac:dyDescent="0.25">
      <c r="AI1794" s="72"/>
      <c r="AJ1794" s="72"/>
      <c r="AK1794" s="72"/>
      <c r="AL1794" s="72"/>
      <c r="AM1794" s="158"/>
      <c r="AN1794" s="72"/>
      <c r="AO1794" s="72"/>
      <c r="AP1794" s="72"/>
      <c r="AQ1794" s="72"/>
    </row>
    <row r="1795" spans="35:43" x14ac:dyDescent="0.25">
      <c r="AI1795" s="72"/>
      <c r="AJ1795" s="72"/>
      <c r="AK1795" s="72"/>
      <c r="AL1795" s="72"/>
      <c r="AM1795" s="158"/>
      <c r="AN1795" s="72"/>
      <c r="AO1795" s="72"/>
      <c r="AP1795" s="72"/>
      <c r="AQ1795" s="72"/>
    </row>
    <row r="1796" spans="35:43" x14ac:dyDescent="0.25">
      <c r="AI1796" s="72"/>
      <c r="AJ1796" s="72"/>
      <c r="AK1796" s="72"/>
      <c r="AL1796" s="72"/>
      <c r="AM1796" s="158"/>
      <c r="AN1796" s="72"/>
      <c r="AO1796" s="72"/>
      <c r="AP1796" s="72"/>
      <c r="AQ1796" s="72"/>
    </row>
    <row r="1797" spans="35:43" x14ac:dyDescent="0.25">
      <c r="AI1797" s="72"/>
      <c r="AJ1797" s="72"/>
      <c r="AK1797" s="72"/>
      <c r="AL1797" s="72"/>
      <c r="AM1797" s="158"/>
      <c r="AN1797" s="72"/>
      <c r="AO1797" s="72"/>
      <c r="AP1797" s="72"/>
      <c r="AQ1797" s="72"/>
    </row>
    <row r="1798" spans="35:43" x14ac:dyDescent="0.25">
      <c r="AI1798" s="72"/>
      <c r="AJ1798" s="72"/>
      <c r="AK1798" s="72"/>
      <c r="AL1798" s="72"/>
      <c r="AM1798" s="158"/>
      <c r="AN1798" s="72"/>
      <c r="AO1798" s="72"/>
      <c r="AP1798" s="72"/>
      <c r="AQ1798" s="72"/>
    </row>
    <row r="1799" spans="35:43" x14ac:dyDescent="0.25">
      <c r="AI1799" s="72"/>
      <c r="AJ1799" s="72"/>
      <c r="AK1799" s="72"/>
      <c r="AL1799" s="72"/>
      <c r="AM1799" s="158"/>
      <c r="AN1799" s="72"/>
      <c r="AO1799" s="72"/>
      <c r="AP1799" s="72"/>
      <c r="AQ1799" s="72"/>
    </row>
    <row r="1800" spans="35:43" x14ac:dyDescent="0.25">
      <c r="AI1800" s="72"/>
      <c r="AJ1800" s="72"/>
      <c r="AK1800" s="72"/>
      <c r="AL1800" s="72"/>
      <c r="AM1800" s="158"/>
      <c r="AN1800" s="72"/>
      <c r="AO1800" s="72"/>
      <c r="AP1800" s="72"/>
      <c r="AQ1800" s="72"/>
    </row>
    <row r="1801" spans="35:43" x14ac:dyDescent="0.25">
      <c r="AI1801" s="72"/>
      <c r="AJ1801" s="72"/>
      <c r="AK1801" s="72"/>
      <c r="AL1801" s="72"/>
      <c r="AM1801" s="158"/>
      <c r="AN1801" s="72"/>
      <c r="AO1801" s="72"/>
      <c r="AP1801" s="72"/>
      <c r="AQ1801" s="72"/>
    </row>
    <row r="1802" spans="35:43" x14ac:dyDescent="0.25">
      <c r="AI1802" s="72"/>
      <c r="AJ1802" s="72"/>
      <c r="AK1802" s="72"/>
      <c r="AL1802" s="72"/>
      <c r="AM1802" s="158"/>
      <c r="AN1802" s="72"/>
      <c r="AO1802" s="72"/>
      <c r="AP1802" s="72"/>
      <c r="AQ1802" s="72"/>
    </row>
    <row r="1803" spans="35:43" x14ac:dyDescent="0.25">
      <c r="AI1803" s="72"/>
      <c r="AJ1803" s="72"/>
      <c r="AK1803" s="72"/>
      <c r="AL1803" s="72"/>
      <c r="AM1803" s="158"/>
      <c r="AN1803" s="72"/>
      <c r="AO1803" s="72"/>
      <c r="AP1803" s="72"/>
      <c r="AQ1803" s="72"/>
    </row>
    <row r="1804" spans="35:43" x14ac:dyDescent="0.25">
      <c r="AI1804" s="72"/>
      <c r="AJ1804" s="72"/>
      <c r="AK1804" s="72"/>
      <c r="AL1804" s="72"/>
      <c r="AM1804" s="158"/>
      <c r="AN1804" s="72"/>
      <c r="AO1804" s="72"/>
      <c r="AP1804" s="72"/>
      <c r="AQ1804" s="72"/>
    </row>
    <row r="1805" spans="35:43" x14ac:dyDescent="0.25">
      <c r="AI1805" s="72"/>
      <c r="AJ1805" s="72"/>
      <c r="AK1805" s="72"/>
      <c r="AL1805" s="72"/>
      <c r="AM1805" s="158"/>
      <c r="AN1805" s="72"/>
      <c r="AO1805" s="72"/>
      <c r="AP1805" s="72"/>
      <c r="AQ1805" s="72"/>
    </row>
    <row r="1806" spans="35:43" x14ac:dyDescent="0.25">
      <c r="AI1806" s="72"/>
      <c r="AJ1806" s="72"/>
      <c r="AK1806" s="72"/>
      <c r="AL1806" s="72"/>
      <c r="AM1806" s="158"/>
      <c r="AN1806" s="72"/>
      <c r="AO1806" s="72"/>
      <c r="AP1806" s="72"/>
      <c r="AQ1806" s="72"/>
    </row>
    <row r="1807" spans="35:43" x14ac:dyDescent="0.25">
      <c r="AI1807" s="72"/>
      <c r="AJ1807" s="72"/>
      <c r="AK1807" s="72"/>
      <c r="AL1807" s="72"/>
      <c r="AM1807" s="158"/>
      <c r="AN1807" s="72"/>
      <c r="AO1807" s="72"/>
      <c r="AP1807" s="72"/>
      <c r="AQ1807" s="72"/>
    </row>
    <row r="1808" spans="35:43" x14ac:dyDescent="0.25">
      <c r="AI1808" s="72"/>
      <c r="AJ1808" s="72"/>
      <c r="AK1808" s="72"/>
      <c r="AL1808" s="72"/>
      <c r="AM1808" s="158"/>
      <c r="AN1808" s="72"/>
      <c r="AO1808" s="72"/>
      <c r="AP1808" s="72"/>
      <c r="AQ1808" s="72"/>
    </row>
    <row r="1809" spans="35:43" x14ac:dyDescent="0.25">
      <c r="AI1809" s="72"/>
      <c r="AJ1809" s="72"/>
      <c r="AK1809" s="72"/>
      <c r="AL1809" s="72"/>
      <c r="AM1809" s="158"/>
      <c r="AN1809" s="72"/>
      <c r="AO1809" s="72"/>
      <c r="AP1809" s="72"/>
      <c r="AQ1809" s="72"/>
    </row>
    <row r="1810" spans="35:43" x14ac:dyDescent="0.25">
      <c r="AI1810" s="72"/>
      <c r="AJ1810" s="72"/>
      <c r="AK1810" s="72"/>
      <c r="AL1810" s="72"/>
      <c r="AM1810" s="158"/>
      <c r="AN1810" s="72"/>
      <c r="AO1810" s="72"/>
      <c r="AP1810" s="72"/>
      <c r="AQ1810" s="72"/>
    </row>
    <row r="1811" spans="35:43" x14ac:dyDescent="0.25">
      <c r="AI1811" s="72"/>
      <c r="AJ1811" s="72"/>
      <c r="AK1811" s="72"/>
      <c r="AL1811" s="72"/>
      <c r="AM1811" s="158"/>
      <c r="AN1811" s="72"/>
      <c r="AO1811" s="72"/>
      <c r="AP1811" s="72"/>
      <c r="AQ1811" s="72"/>
    </row>
    <row r="1812" spans="35:43" x14ac:dyDescent="0.25">
      <c r="AI1812" s="72"/>
      <c r="AJ1812" s="72"/>
      <c r="AK1812" s="72"/>
      <c r="AL1812" s="72"/>
      <c r="AM1812" s="158"/>
      <c r="AN1812" s="72"/>
      <c r="AO1812" s="72"/>
      <c r="AP1812" s="72"/>
      <c r="AQ1812" s="72"/>
    </row>
    <row r="1813" spans="35:43" x14ac:dyDescent="0.25">
      <c r="AI1813" s="72"/>
      <c r="AJ1813" s="72"/>
      <c r="AK1813" s="72"/>
      <c r="AL1813" s="72"/>
      <c r="AM1813" s="158"/>
      <c r="AN1813" s="72"/>
      <c r="AO1813" s="72"/>
      <c r="AP1813" s="72"/>
      <c r="AQ1813" s="72"/>
    </row>
    <row r="1814" spans="35:43" x14ac:dyDescent="0.25">
      <c r="AI1814" s="72"/>
      <c r="AJ1814" s="72"/>
      <c r="AK1814" s="72"/>
      <c r="AL1814" s="72"/>
      <c r="AM1814" s="158"/>
      <c r="AN1814" s="72"/>
      <c r="AO1814" s="72"/>
      <c r="AP1814" s="72"/>
      <c r="AQ1814" s="72"/>
    </row>
    <row r="1815" spans="35:43" x14ac:dyDescent="0.25">
      <c r="AI1815" s="72"/>
      <c r="AJ1815" s="72"/>
      <c r="AK1815" s="72"/>
      <c r="AL1815" s="72"/>
      <c r="AM1815" s="158"/>
      <c r="AN1815" s="72"/>
      <c r="AO1815" s="72"/>
      <c r="AP1815" s="72"/>
      <c r="AQ1815" s="72"/>
    </row>
    <row r="1816" spans="35:43" x14ac:dyDescent="0.25">
      <c r="AI1816" s="72"/>
      <c r="AJ1816" s="72"/>
      <c r="AK1816" s="72"/>
      <c r="AL1816" s="72"/>
      <c r="AM1816" s="158"/>
      <c r="AN1816" s="72"/>
      <c r="AO1816" s="72"/>
      <c r="AP1816" s="72"/>
      <c r="AQ1816" s="72"/>
    </row>
    <row r="1817" spans="35:43" x14ac:dyDescent="0.25">
      <c r="AI1817" s="72"/>
      <c r="AJ1817" s="72"/>
      <c r="AK1817" s="72"/>
      <c r="AL1817" s="72"/>
      <c r="AM1817" s="158"/>
      <c r="AN1817" s="72"/>
      <c r="AO1817" s="72"/>
      <c r="AP1817" s="72"/>
      <c r="AQ1817" s="72"/>
    </row>
    <row r="1818" spans="35:43" x14ac:dyDescent="0.25">
      <c r="AI1818" s="72"/>
      <c r="AJ1818" s="72"/>
      <c r="AK1818" s="72"/>
      <c r="AL1818" s="72"/>
      <c r="AM1818" s="158"/>
      <c r="AN1818" s="72"/>
      <c r="AO1818" s="72"/>
      <c r="AP1818" s="72"/>
      <c r="AQ1818" s="72"/>
    </row>
    <row r="1819" spans="35:43" x14ac:dyDescent="0.25">
      <c r="AI1819" s="72"/>
      <c r="AJ1819" s="72"/>
      <c r="AK1819" s="72"/>
      <c r="AL1819" s="72"/>
      <c r="AM1819" s="158"/>
      <c r="AN1819" s="72"/>
      <c r="AO1819" s="72"/>
      <c r="AP1819" s="72"/>
      <c r="AQ1819" s="72"/>
    </row>
    <row r="1820" spans="35:43" x14ac:dyDescent="0.25">
      <c r="AI1820" s="72"/>
      <c r="AJ1820" s="72"/>
      <c r="AK1820" s="72"/>
      <c r="AL1820" s="72"/>
      <c r="AM1820" s="158"/>
      <c r="AN1820" s="72"/>
      <c r="AO1820" s="72"/>
      <c r="AP1820" s="72"/>
      <c r="AQ1820" s="72"/>
    </row>
    <row r="1821" spans="35:43" x14ac:dyDescent="0.25">
      <c r="AI1821" s="72"/>
      <c r="AJ1821" s="72"/>
      <c r="AK1821" s="72"/>
      <c r="AL1821" s="72"/>
      <c r="AM1821" s="158"/>
      <c r="AN1821" s="72"/>
      <c r="AO1821" s="72"/>
      <c r="AP1821" s="72"/>
      <c r="AQ1821" s="72"/>
    </row>
    <row r="1822" spans="35:43" x14ac:dyDescent="0.25">
      <c r="AI1822" s="72"/>
      <c r="AJ1822" s="72"/>
      <c r="AK1822" s="72"/>
      <c r="AL1822" s="72"/>
      <c r="AM1822" s="158"/>
      <c r="AN1822" s="72"/>
      <c r="AO1822" s="72"/>
      <c r="AP1822" s="72"/>
      <c r="AQ1822" s="72"/>
    </row>
    <row r="1823" spans="35:43" x14ac:dyDescent="0.25">
      <c r="AI1823" s="72"/>
      <c r="AJ1823" s="72"/>
      <c r="AK1823" s="72"/>
      <c r="AL1823" s="72"/>
      <c r="AM1823" s="158"/>
      <c r="AN1823" s="72"/>
      <c r="AO1823" s="72"/>
      <c r="AP1823" s="72"/>
      <c r="AQ1823" s="72"/>
    </row>
    <row r="1824" spans="35:43" x14ac:dyDescent="0.25">
      <c r="AI1824" s="72"/>
      <c r="AJ1824" s="72"/>
      <c r="AK1824" s="72"/>
      <c r="AL1824" s="72"/>
      <c r="AM1824" s="158"/>
      <c r="AN1824" s="72"/>
      <c r="AO1824" s="72"/>
      <c r="AP1824" s="72"/>
      <c r="AQ1824" s="72"/>
    </row>
    <row r="1825" spans="35:43" x14ac:dyDescent="0.25">
      <c r="AI1825" s="72"/>
      <c r="AJ1825" s="72"/>
      <c r="AK1825" s="72"/>
      <c r="AL1825" s="72"/>
      <c r="AM1825" s="158"/>
      <c r="AN1825" s="72"/>
      <c r="AO1825" s="72"/>
      <c r="AP1825" s="72"/>
      <c r="AQ1825" s="72"/>
    </row>
    <row r="1826" spans="35:43" x14ac:dyDescent="0.25">
      <c r="AI1826" s="72"/>
      <c r="AJ1826" s="72"/>
      <c r="AK1826" s="72"/>
      <c r="AL1826" s="72"/>
      <c r="AM1826" s="158"/>
      <c r="AN1826" s="72"/>
      <c r="AO1826" s="72"/>
      <c r="AP1826" s="72"/>
      <c r="AQ1826" s="72"/>
    </row>
    <row r="1827" spans="35:43" x14ac:dyDescent="0.25">
      <c r="AI1827" s="72"/>
      <c r="AJ1827" s="72"/>
      <c r="AK1827" s="72"/>
      <c r="AL1827" s="72"/>
      <c r="AM1827" s="158"/>
      <c r="AN1827" s="72"/>
      <c r="AO1827" s="72"/>
      <c r="AP1827" s="72"/>
      <c r="AQ1827" s="72"/>
    </row>
    <row r="1828" spans="35:43" x14ac:dyDescent="0.25">
      <c r="AI1828" s="72"/>
      <c r="AJ1828" s="72"/>
      <c r="AK1828" s="72"/>
      <c r="AL1828" s="72"/>
      <c r="AM1828" s="158"/>
      <c r="AN1828" s="72"/>
      <c r="AO1828" s="72"/>
      <c r="AP1828" s="72"/>
      <c r="AQ1828" s="72"/>
    </row>
    <row r="1829" spans="35:43" x14ac:dyDescent="0.25">
      <c r="AI1829" s="72"/>
      <c r="AJ1829" s="72"/>
      <c r="AK1829" s="72"/>
      <c r="AL1829" s="72"/>
      <c r="AM1829" s="158"/>
      <c r="AN1829" s="72"/>
      <c r="AO1829" s="72"/>
      <c r="AP1829" s="72"/>
      <c r="AQ1829" s="72"/>
    </row>
    <row r="1830" spans="35:43" x14ac:dyDescent="0.25">
      <c r="AI1830" s="72"/>
      <c r="AJ1830" s="72"/>
      <c r="AK1830" s="72"/>
      <c r="AL1830" s="72"/>
      <c r="AM1830" s="158"/>
      <c r="AN1830" s="72"/>
      <c r="AO1830" s="72"/>
      <c r="AP1830" s="72"/>
      <c r="AQ1830" s="72"/>
    </row>
    <row r="1831" spans="35:43" x14ac:dyDescent="0.25">
      <c r="AI1831" s="72"/>
      <c r="AJ1831" s="72"/>
      <c r="AK1831" s="72"/>
      <c r="AL1831" s="72"/>
      <c r="AM1831" s="158"/>
      <c r="AN1831" s="72"/>
      <c r="AO1831" s="72"/>
      <c r="AP1831" s="72"/>
      <c r="AQ1831" s="72"/>
    </row>
    <row r="1832" spans="35:43" x14ac:dyDescent="0.25">
      <c r="AI1832" s="72"/>
      <c r="AJ1832" s="72"/>
      <c r="AK1832" s="72"/>
      <c r="AL1832" s="72"/>
      <c r="AM1832" s="158"/>
      <c r="AN1832" s="72"/>
      <c r="AO1832" s="72"/>
      <c r="AP1832" s="72"/>
      <c r="AQ1832" s="72"/>
    </row>
    <row r="1833" spans="35:43" x14ac:dyDescent="0.25">
      <c r="AI1833" s="72"/>
      <c r="AJ1833" s="72"/>
      <c r="AK1833" s="72"/>
      <c r="AL1833" s="72"/>
      <c r="AM1833" s="158"/>
      <c r="AN1833" s="72"/>
      <c r="AO1833" s="72"/>
      <c r="AP1833" s="72"/>
      <c r="AQ1833" s="72"/>
    </row>
    <row r="1834" spans="35:43" x14ac:dyDescent="0.25">
      <c r="AI1834" s="72"/>
      <c r="AJ1834" s="72"/>
      <c r="AK1834" s="72"/>
      <c r="AL1834" s="72"/>
      <c r="AM1834" s="158"/>
      <c r="AN1834" s="72"/>
      <c r="AO1834" s="72"/>
      <c r="AP1834" s="72"/>
      <c r="AQ1834" s="72"/>
    </row>
    <row r="1835" spans="35:43" x14ac:dyDescent="0.25">
      <c r="AI1835" s="72"/>
      <c r="AJ1835" s="72"/>
      <c r="AK1835" s="72"/>
      <c r="AL1835" s="72"/>
      <c r="AM1835" s="158"/>
      <c r="AN1835" s="72"/>
      <c r="AO1835" s="72"/>
      <c r="AP1835" s="72"/>
      <c r="AQ1835" s="72"/>
    </row>
    <row r="1836" spans="35:43" x14ac:dyDescent="0.25">
      <c r="AI1836" s="72"/>
      <c r="AJ1836" s="72"/>
      <c r="AK1836" s="72"/>
      <c r="AL1836" s="72"/>
      <c r="AM1836" s="158"/>
      <c r="AN1836" s="72"/>
      <c r="AO1836" s="72"/>
      <c r="AP1836" s="72"/>
      <c r="AQ1836" s="72"/>
    </row>
    <row r="1837" spans="35:43" x14ac:dyDescent="0.25">
      <c r="AI1837" s="72"/>
      <c r="AJ1837" s="72"/>
      <c r="AK1837" s="72"/>
      <c r="AL1837" s="72"/>
      <c r="AM1837" s="158"/>
      <c r="AN1837" s="72"/>
      <c r="AO1837" s="72"/>
      <c r="AP1837" s="72"/>
      <c r="AQ1837" s="72"/>
    </row>
    <row r="1838" spans="35:43" x14ac:dyDescent="0.25">
      <c r="AI1838" s="72"/>
      <c r="AJ1838" s="72"/>
      <c r="AK1838" s="72"/>
      <c r="AL1838" s="72"/>
      <c r="AM1838" s="158"/>
      <c r="AN1838" s="72"/>
      <c r="AO1838" s="72"/>
      <c r="AP1838" s="72"/>
      <c r="AQ1838" s="72"/>
    </row>
    <row r="1839" spans="35:43" x14ac:dyDescent="0.25">
      <c r="AI1839" s="72"/>
      <c r="AJ1839" s="72"/>
      <c r="AK1839" s="72"/>
      <c r="AL1839" s="72"/>
      <c r="AM1839" s="158"/>
      <c r="AN1839" s="72"/>
      <c r="AO1839" s="72"/>
      <c r="AP1839" s="72"/>
      <c r="AQ1839" s="72"/>
    </row>
    <row r="1840" spans="35:43" x14ac:dyDescent="0.25">
      <c r="AI1840" s="72"/>
      <c r="AJ1840" s="72"/>
      <c r="AK1840" s="72"/>
      <c r="AL1840" s="72"/>
      <c r="AM1840" s="158"/>
      <c r="AN1840" s="72"/>
      <c r="AO1840" s="72"/>
      <c r="AP1840" s="72"/>
      <c r="AQ1840" s="72"/>
    </row>
    <row r="1841" spans="35:43" x14ac:dyDescent="0.25">
      <c r="AI1841" s="72"/>
      <c r="AJ1841" s="72"/>
      <c r="AK1841" s="72"/>
      <c r="AL1841" s="72"/>
      <c r="AM1841" s="158"/>
      <c r="AN1841" s="72"/>
      <c r="AO1841" s="72"/>
      <c r="AP1841" s="72"/>
      <c r="AQ1841" s="72"/>
    </row>
    <row r="1842" spans="35:43" x14ac:dyDescent="0.25">
      <c r="AI1842" s="72"/>
      <c r="AJ1842" s="72"/>
      <c r="AK1842" s="72"/>
      <c r="AL1842" s="72"/>
      <c r="AM1842" s="158"/>
      <c r="AN1842" s="72"/>
      <c r="AO1842" s="72"/>
      <c r="AP1842" s="72"/>
      <c r="AQ1842" s="72"/>
    </row>
    <row r="1843" spans="35:43" x14ac:dyDescent="0.25">
      <c r="AI1843" s="72"/>
      <c r="AJ1843" s="72"/>
      <c r="AK1843" s="72"/>
      <c r="AL1843" s="72"/>
      <c r="AM1843" s="158"/>
      <c r="AN1843" s="72"/>
      <c r="AO1843" s="72"/>
      <c r="AP1843" s="72"/>
      <c r="AQ1843" s="72"/>
    </row>
    <row r="1844" spans="35:43" x14ac:dyDescent="0.25">
      <c r="AI1844" s="72"/>
      <c r="AJ1844" s="72"/>
      <c r="AK1844" s="72"/>
      <c r="AL1844" s="72"/>
      <c r="AM1844" s="158"/>
      <c r="AN1844" s="72"/>
      <c r="AO1844" s="72"/>
      <c r="AP1844" s="72"/>
      <c r="AQ1844" s="72"/>
    </row>
    <row r="1845" spans="35:43" x14ac:dyDescent="0.25">
      <c r="AI1845" s="72"/>
      <c r="AJ1845" s="72"/>
      <c r="AK1845" s="72"/>
      <c r="AL1845" s="72"/>
      <c r="AM1845" s="158"/>
      <c r="AN1845" s="72"/>
      <c r="AO1845" s="72"/>
      <c r="AP1845" s="72"/>
      <c r="AQ1845" s="72"/>
    </row>
    <row r="1846" spans="35:43" x14ac:dyDescent="0.25">
      <c r="AI1846" s="72"/>
      <c r="AJ1846" s="72"/>
      <c r="AK1846" s="72"/>
      <c r="AL1846" s="72"/>
      <c r="AM1846" s="158"/>
      <c r="AN1846" s="72"/>
      <c r="AO1846" s="72"/>
      <c r="AP1846" s="72"/>
      <c r="AQ1846" s="72"/>
    </row>
    <row r="1847" spans="35:43" x14ac:dyDescent="0.25">
      <c r="AI1847" s="72"/>
      <c r="AJ1847" s="72"/>
      <c r="AK1847" s="72"/>
      <c r="AL1847" s="72"/>
      <c r="AM1847" s="158"/>
      <c r="AN1847" s="72"/>
      <c r="AO1847" s="72"/>
      <c r="AP1847" s="72"/>
      <c r="AQ1847" s="72"/>
    </row>
    <row r="1848" spans="35:43" x14ac:dyDescent="0.25">
      <c r="AI1848" s="72"/>
      <c r="AJ1848" s="72"/>
      <c r="AK1848" s="72"/>
      <c r="AL1848" s="72"/>
      <c r="AM1848" s="158"/>
      <c r="AN1848" s="72"/>
      <c r="AO1848" s="72"/>
      <c r="AP1848" s="72"/>
      <c r="AQ1848" s="72"/>
    </row>
    <row r="1849" spans="35:43" x14ac:dyDescent="0.25">
      <c r="AI1849" s="72"/>
      <c r="AJ1849" s="72"/>
      <c r="AK1849" s="72"/>
      <c r="AL1849" s="72"/>
      <c r="AM1849" s="158"/>
      <c r="AN1849" s="72"/>
      <c r="AO1849" s="72"/>
      <c r="AP1849" s="72"/>
      <c r="AQ1849" s="72"/>
    </row>
    <row r="1850" spans="35:43" x14ac:dyDescent="0.25">
      <c r="AI1850" s="72"/>
      <c r="AJ1850" s="72"/>
      <c r="AK1850" s="72"/>
      <c r="AL1850" s="72"/>
      <c r="AM1850" s="158"/>
      <c r="AN1850" s="72"/>
      <c r="AO1850" s="72"/>
      <c r="AP1850" s="72"/>
      <c r="AQ1850" s="72"/>
    </row>
    <row r="1851" spans="35:43" x14ac:dyDescent="0.25">
      <c r="AI1851" s="72"/>
      <c r="AJ1851" s="72"/>
      <c r="AK1851" s="72"/>
      <c r="AL1851" s="72"/>
      <c r="AM1851" s="158"/>
      <c r="AN1851" s="72"/>
      <c r="AO1851" s="72"/>
      <c r="AP1851" s="72"/>
      <c r="AQ1851" s="72"/>
    </row>
    <row r="1852" spans="35:43" x14ac:dyDescent="0.25">
      <c r="AI1852" s="72"/>
      <c r="AJ1852" s="72"/>
      <c r="AK1852" s="72"/>
      <c r="AL1852" s="72"/>
      <c r="AM1852" s="158"/>
      <c r="AN1852" s="72"/>
      <c r="AO1852" s="72"/>
      <c r="AP1852" s="72"/>
      <c r="AQ1852" s="72"/>
    </row>
    <row r="1853" spans="35:43" x14ac:dyDescent="0.25">
      <c r="AI1853" s="72"/>
      <c r="AJ1853" s="72"/>
      <c r="AK1853" s="72"/>
      <c r="AL1853" s="72"/>
      <c r="AM1853" s="158"/>
      <c r="AN1853" s="72"/>
      <c r="AO1853" s="72"/>
      <c r="AP1853" s="72"/>
      <c r="AQ1853" s="72"/>
    </row>
    <row r="1854" spans="35:43" x14ac:dyDescent="0.25">
      <c r="AI1854" s="72"/>
      <c r="AJ1854" s="72"/>
      <c r="AK1854" s="72"/>
      <c r="AL1854" s="72"/>
      <c r="AM1854" s="158"/>
      <c r="AN1854" s="72"/>
      <c r="AO1854" s="72"/>
      <c r="AP1854" s="72"/>
      <c r="AQ1854" s="72"/>
    </row>
    <row r="1855" spans="35:43" x14ac:dyDescent="0.25">
      <c r="AI1855" s="72"/>
      <c r="AJ1855" s="72"/>
      <c r="AK1855" s="72"/>
      <c r="AL1855" s="72"/>
      <c r="AM1855" s="158"/>
      <c r="AN1855" s="72"/>
      <c r="AO1855" s="72"/>
      <c r="AP1855" s="72"/>
      <c r="AQ1855" s="72"/>
    </row>
    <row r="1856" spans="35:43" x14ac:dyDescent="0.25">
      <c r="AI1856" s="72"/>
      <c r="AJ1856" s="72"/>
      <c r="AK1856" s="72"/>
      <c r="AL1856" s="72"/>
      <c r="AM1856" s="158"/>
      <c r="AN1856" s="72"/>
      <c r="AO1856" s="72"/>
      <c r="AP1856" s="72"/>
      <c r="AQ1856" s="72"/>
    </row>
    <row r="1857" spans="35:43" x14ac:dyDescent="0.25">
      <c r="AI1857" s="72"/>
      <c r="AJ1857" s="72"/>
      <c r="AK1857" s="72"/>
      <c r="AL1857" s="72"/>
      <c r="AM1857" s="158"/>
      <c r="AN1857" s="72"/>
      <c r="AO1857" s="72"/>
      <c r="AP1857" s="72"/>
      <c r="AQ1857" s="72"/>
    </row>
    <row r="1858" spans="35:43" x14ac:dyDescent="0.25">
      <c r="AI1858" s="72"/>
      <c r="AJ1858" s="72"/>
      <c r="AK1858" s="72"/>
      <c r="AL1858" s="72"/>
      <c r="AM1858" s="158"/>
      <c r="AN1858" s="72"/>
      <c r="AO1858" s="72"/>
      <c r="AP1858" s="72"/>
      <c r="AQ1858" s="72"/>
    </row>
    <row r="1859" spans="35:43" x14ac:dyDescent="0.25">
      <c r="AI1859" s="72"/>
      <c r="AJ1859" s="72"/>
      <c r="AK1859" s="72"/>
      <c r="AL1859" s="72"/>
      <c r="AM1859" s="158"/>
      <c r="AN1859" s="72"/>
      <c r="AO1859" s="72"/>
      <c r="AP1859" s="72"/>
      <c r="AQ1859" s="72"/>
    </row>
    <row r="1860" spans="35:43" x14ac:dyDescent="0.25">
      <c r="AI1860" s="72"/>
      <c r="AJ1860" s="72"/>
      <c r="AK1860" s="72"/>
      <c r="AL1860" s="72"/>
      <c r="AM1860" s="158"/>
      <c r="AN1860" s="72"/>
      <c r="AO1860" s="72"/>
      <c r="AP1860" s="72"/>
      <c r="AQ1860" s="72"/>
    </row>
    <row r="1861" spans="35:43" x14ac:dyDescent="0.25">
      <c r="AI1861" s="72"/>
      <c r="AJ1861" s="72"/>
      <c r="AK1861" s="72"/>
      <c r="AL1861" s="72"/>
      <c r="AM1861" s="158"/>
      <c r="AN1861" s="72"/>
      <c r="AO1861" s="72"/>
      <c r="AP1861" s="72"/>
      <c r="AQ1861" s="72"/>
    </row>
    <row r="1862" spans="35:43" x14ac:dyDescent="0.25">
      <c r="AI1862" s="72"/>
      <c r="AJ1862" s="72"/>
      <c r="AK1862" s="72"/>
      <c r="AL1862" s="72"/>
      <c r="AM1862" s="158"/>
      <c r="AN1862" s="72"/>
      <c r="AO1862" s="72"/>
      <c r="AP1862" s="72"/>
      <c r="AQ1862" s="72"/>
    </row>
    <row r="1863" spans="35:43" x14ac:dyDescent="0.25">
      <c r="AI1863" s="72"/>
      <c r="AJ1863" s="72"/>
      <c r="AK1863" s="72"/>
      <c r="AL1863" s="72"/>
      <c r="AM1863" s="158"/>
      <c r="AN1863" s="72"/>
      <c r="AO1863" s="72"/>
      <c r="AP1863" s="72"/>
      <c r="AQ1863" s="72"/>
    </row>
    <row r="1864" spans="35:43" x14ac:dyDescent="0.25">
      <c r="AI1864" s="72"/>
      <c r="AJ1864" s="72"/>
      <c r="AK1864" s="72"/>
      <c r="AL1864" s="72"/>
      <c r="AM1864" s="158"/>
      <c r="AN1864" s="72"/>
      <c r="AO1864" s="72"/>
      <c r="AP1864" s="72"/>
      <c r="AQ1864" s="72"/>
    </row>
    <row r="1865" spans="35:43" x14ac:dyDescent="0.25">
      <c r="AI1865" s="72"/>
      <c r="AJ1865" s="72"/>
      <c r="AK1865" s="72"/>
      <c r="AL1865" s="72"/>
      <c r="AM1865" s="158"/>
      <c r="AN1865" s="72"/>
      <c r="AO1865" s="72"/>
      <c r="AP1865" s="72"/>
      <c r="AQ1865" s="72"/>
    </row>
    <row r="1866" spans="35:43" x14ac:dyDescent="0.25">
      <c r="AI1866" s="72"/>
      <c r="AJ1866" s="72"/>
      <c r="AK1866" s="72"/>
      <c r="AL1866" s="72"/>
      <c r="AM1866" s="158"/>
      <c r="AN1866" s="72"/>
      <c r="AO1866" s="72"/>
      <c r="AP1866" s="72"/>
      <c r="AQ1866" s="72"/>
    </row>
    <row r="1867" spans="35:43" x14ac:dyDescent="0.25">
      <c r="AI1867" s="72"/>
      <c r="AJ1867" s="72"/>
      <c r="AK1867" s="72"/>
      <c r="AL1867" s="72"/>
      <c r="AM1867" s="158"/>
      <c r="AN1867" s="72"/>
      <c r="AO1867" s="72"/>
      <c r="AP1867" s="72"/>
      <c r="AQ1867" s="72"/>
    </row>
    <row r="1868" spans="35:43" x14ac:dyDescent="0.25">
      <c r="AI1868" s="72"/>
      <c r="AJ1868" s="72"/>
      <c r="AK1868" s="72"/>
      <c r="AL1868" s="72"/>
      <c r="AM1868" s="158"/>
      <c r="AN1868" s="72"/>
      <c r="AO1868" s="72"/>
      <c r="AP1868" s="72"/>
      <c r="AQ1868" s="72"/>
    </row>
    <row r="1869" spans="35:43" x14ac:dyDescent="0.25">
      <c r="AI1869" s="72"/>
      <c r="AJ1869" s="72"/>
      <c r="AK1869" s="72"/>
      <c r="AL1869" s="72"/>
      <c r="AM1869" s="158"/>
      <c r="AN1869" s="72"/>
      <c r="AO1869" s="72"/>
      <c r="AP1869" s="72"/>
      <c r="AQ1869" s="72"/>
    </row>
    <row r="1870" spans="35:43" x14ac:dyDescent="0.25">
      <c r="AI1870" s="72"/>
      <c r="AJ1870" s="72"/>
      <c r="AK1870" s="72"/>
      <c r="AL1870" s="72"/>
      <c r="AM1870" s="158"/>
      <c r="AN1870" s="72"/>
      <c r="AO1870" s="72"/>
      <c r="AP1870" s="72"/>
      <c r="AQ1870" s="72"/>
    </row>
    <row r="1871" spans="35:43" x14ac:dyDescent="0.25">
      <c r="AI1871" s="72"/>
      <c r="AJ1871" s="72"/>
      <c r="AK1871" s="72"/>
      <c r="AL1871" s="72"/>
      <c r="AM1871" s="158"/>
      <c r="AN1871" s="72"/>
      <c r="AO1871" s="72"/>
      <c r="AP1871" s="72"/>
      <c r="AQ1871" s="72"/>
    </row>
    <row r="1872" spans="35:43" x14ac:dyDescent="0.25">
      <c r="AI1872" s="72"/>
      <c r="AJ1872" s="72"/>
      <c r="AK1872" s="72"/>
      <c r="AL1872" s="72"/>
      <c r="AM1872" s="158"/>
      <c r="AN1872" s="72"/>
      <c r="AO1872" s="72"/>
      <c r="AP1872" s="72"/>
      <c r="AQ1872" s="72"/>
    </row>
    <row r="1873" spans="35:43" x14ac:dyDescent="0.25">
      <c r="AI1873" s="72"/>
      <c r="AJ1873" s="72"/>
      <c r="AK1873" s="72"/>
      <c r="AL1873" s="72"/>
      <c r="AM1873" s="158"/>
      <c r="AN1873" s="72"/>
      <c r="AO1873" s="72"/>
      <c r="AP1873" s="72"/>
      <c r="AQ1873" s="72"/>
    </row>
    <row r="1874" spans="35:43" x14ac:dyDescent="0.25">
      <c r="AI1874" s="72"/>
      <c r="AJ1874" s="72"/>
      <c r="AK1874" s="72"/>
      <c r="AL1874" s="72"/>
      <c r="AM1874" s="158"/>
      <c r="AN1874" s="72"/>
      <c r="AO1874" s="72"/>
      <c r="AP1874" s="72"/>
      <c r="AQ1874" s="72"/>
    </row>
    <row r="1875" spans="35:43" x14ac:dyDescent="0.25">
      <c r="AI1875" s="72"/>
      <c r="AJ1875" s="72"/>
      <c r="AK1875" s="72"/>
      <c r="AL1875" s="72"/>
      <c r="AM1875" s="158"/>
      <c r="AN1875" s="72"/>
      <c r="AO1875" s="72"/>
      <c r="AP1875" s="72"/>
      <c r="AQ1875" s="72"/>
    </row>
    <row r="1876" spans="35:43" x14ac:dyDescent="0.25">
      <c r="AI1876" s="72"/>
      <c r="AJ1876" s="72"/>
      <c r="AK1876" s="72"/>
      <c r="AL1876" s="72"/>
      <c r="AM1876" s="158"/>
      <c r="AN1876" s="72"/>
      <c r="AO1876" s="72"/>
      <c r="AP1876" s="72"/>
      <c r="AQ1876" s="72"/>
    </row>
    <row r="1877" spans="35:43" x14ac:dyDescent="0.25">
      <c r="AI1877" s="72"/>
      <c r="AJ1877" s="72"/>
      <c r="AK1877" s="72"/>
      <c r="AL1877" s="72"/>
      <c r="AM1877" s="158"/>
      <c r="AN1877" s="72"/>
      <c r="AO1877" s="72"/>
      <c r="AP1877" s="72"/>
      <c r="AQ1877" s="72"/>
    </row>
    <row r="1878" spans="35:43" x14ac:dyDescent="0.25">
      <c r="AI1878" s="72"/>
      <c r="AJ1878" s="72"/>
      <c r="AK1878" s="72"/>
      <c r="AL1878" s="72"/>
      <c r="AM1878" s="158"/>
      <c r="AN1878" s="72"/>
      <c r="AO1878" s="72"/>
      <c r="AP1878" s="72"/>
      <c r="AQ1878" s="72"/>
    </row>
    <row r="1879" spans="35:43" x14ac:dyDescent="0.25">
      <c r="AI1879" s="72"/>
      <c r="AJ1879" s="72"/>
      <c r="AK1879" s="72"/>
      <c r="AL1879" s="72"/>
      <c r="AM1879" s="158"/>
      <c r="AN1879" s="72"/>
      <c r="AO1879" s="72"/>
      <c r="AP1879" s="72"/>
      <c r="AQ1879" s="72"/>
    </row>
    <row r="1880" spans="35:43" x14ac:dyDescent="0.25">
      <c r="AI1880" s="72"/>
      <c r="AJ1880" s="72"/>
      <c r="AK1880" s="72"/>
      <c r="AL1880" s="72"/>
      <c r="AM1880" s="158"/>
      <c r="AN1880" s="72"/>
      <c r="AO1880" s="72"/>
      <c r="AP1880" s="72"/>
      <c r="AQ1880" s="72"/>
    </row>
    <row r="1881" spans="35:43" x14ac:dyDescent="0.25">
      <c r="AI1881" s="72"/>
      <c r="AJ1881" s="72"/>
      <c r="AK1881" s="72"/>
      <c r="AL1881" s="72"/>
      <c r="AM1881" s="158"/>
      <c r="AN1881" s="72"/>
      <c r="AO1881" s="72"/>
      <c r="AP1881" s="72"/>
      <c r="AQ1881" s="72"/>
    </row>
    <row r="1882" spans="35:43" x14ac:dyDescent="0.25">
      <c r="AI1882" s="72"/>
      <c r="AJ1882" s="72"/>
      <c r="AK1882" s="72"/>
      <c r="AL1882" s="72"/>
      <c r="AM1882" s="158"/>
      <c r="AN1882" s="72"/>
      <c r="AO1882" s="72"/>
      <c r="AP1882" s="72"/>
      <c r="AQ1882" s="72"/>
    </row>
    <row r="1883" spans="35:43" x14ac:dyDescent="0.25">
      <c r="AI1883" s="72"/>
      <c r="AJ1883" s="72"/>
      <c r="AK1883" s="72"/>
      <c r="AL1883" s="72"/>
      <c r="AM1883" s="158"/>
      <c r="AN1883" s="72"/>
      <c r="AO1883" s="72"/>
      <c r="AP1883" s="72"/>
      <c r="AQ1883" s="72"/>
    </row>
    <row r="1884" spans="35:43" x14ac:dyDescent="0.25">
      <c r="AI1884" s="72"/>
      <c r="AJ1884" s="72"/>
      <c r="AK1884" s="72"/>
      <c r="AL1884" s="72"/>
      <c r="AM1884" s="158"/>
      <c r="AN1884" s="72"/>
      <c r="AO1884" s="72"/>
      <c r="AP1884" s="72"/>
      <c r="AQ1884" s="72"/>
    </row>
    <row r="1885" spans="35:43" x14ac:dyDescent="0.25">
      <c r="AI1885" s="72"/>
      <c r="AJ1885" s="72"/>
      <c r="AK1885" s="72"/>
      <c r="AL1885" s="72"/>
      <c r="AM1885" s="158"/>
      <c r="AN1885" s="72"/>
      <c r="AO1885" s="72"/>
      <c r="AP1885" s="72"/>
      <c r="AQ1885" s="72"/>
    </row>
    <row r="1886" spans="35:43" x14ac:dyDescent="0.25">
      <c r="AI1886" s="72"/>
      <c r="AJ1886" s="72"/>
      <c r="AK1886" s="72"/>
      <c r="AL1886" s="72"/>
      <c r="AM1886" s="158"/>
      <c r="AN1886" s="72"/>
      <c r="AO1886" s="72"/>
      <c r="AP1886" s="72"/>
      <c r="AQ1886" s="72"/>
    </row>
    <row r="1887" spans="35:43" x14ac:dyDescent="0.25">
      <c r="AI1887" s="72"/>
      <c r="AJ1887" s="72"/>
      <c r="AK1887" s="72"/>
      <c r="AL1887" s="72"/>
      <c r="AM1887" s="158"/>
      <c r="AN1887" s="72"/>
      <c r="AO1887" s="72"/>
      <c r="AP1887" s="72"/>
      <c r="AQ1887" s="72"/>
    </row>
    <row r="1888" spans="35:43" x14ac:dyDescent="0.25">
      <c r="AI1888" s="72"/>
      <c r="AJ1888" s="72"/>
      <c r="AK1888" s="72"/>
      <c r="AL1888" s="72"/>
      <c r="AM1888" s="158"/>
      <c r="AN1888" s="72"/>
      <c r="AO1888" s="72"/>
      <c r="AP1888" s="72"/>
      <c r="AQ1888" s="72"/>
    </row>
    <row r="1889" spans="35:43" x14ac:dyDescent="0.25">
      <c r="AI1889" s="72"/>
      <c r="AJ1889" s="72"/>
      <c r="AK1889" s="72"/>
      <c r="AL1889" s="72"/>
      <c r="AM1889" s="158"/>
      <c r="AN1889" s="72"/>
      <c r="AO1889" s="72"/>
      <c r="AP1889" s="72"/>
      <c r="AQ1889" s="72"/>
    </row>
    <row r="1890" spans="35:43" x14ac:dyDescent="0.25">
      <c r="AI1890" s="72"/>
      <c r="AJ1890" s="72"/>
      <c r="AK1890" s="72"/>
      <c r="AL1890" s="72"/>
      <c r="AM1890" s="158"/>
      <c r="AN1890" s="72"/>
      <c r="AO1890" s="72"/>
      <c r="AP1890" s="72"/>
      <c r="AQ1890" s="72"/>
    </row>
    <row r="1891" spans="35:43" x14ac:dyDescent="0.25">
      <c r="AI1891" s="72"/>
      <c r="AJ1891" s="72"/>
      <c r="AK1891" s="72"/>
      <c r="AL1891" s="72"/>
      <c r="AM1891" s="158"/>
      <c r="AN1891" s="72"/>
      <c r="AO1891" s="72"/>
      <c r="AP1891" s="72"/>
      <c r="AQ1891" s="72"/>
    </row>
    <row r="1892" spans="35:43" x14ac:dyDescent="0.25">
      <c r="AI1892" s="72"/>
      <c r="AJ1892" s="72"/>
      <c r="AK1892" s="72"/>
      <c r="AL1892" s="72"/>
      <c r="AM1892" s="158"/>
      <c r="AN1892" s="72"/>
      <c r="AO1892" s="72"/>
      <c r="AP1892" s="72"/>
      <c r="AQ1892" s="72"/>
    </row>
    <row r="1893" spans="35:43" x14ac:dyDescent="0.25">
      <c r="AI1893" s="72"/>
      <c r="AJ1893" s="72"/>
      <c r="AK1893" s="72"/>
      <c r="AL1893" s="72"/>
      <c r="AM1893" s="158"/>
      <c r="AN1893" s="72"/>
      <c r="AO1893" s="72"/>
      <c r="AP1893" s="72"/>
      <c r="AQ1893" s="72"/>
    </row>
    <row r="1894" spans="35:43" x14ac:dyDescent="0.25">
      <c r="AI1894" s="72"/>
      <c r="AJ1894" s="72"/>
      <c r="AK1894" s="72"/>
      <c r="AL1894" s="72"/>
      <c r="AM1894" s="158"/>
      <c r="AN1894" s="72"/>
      <c r="AO1894" s="72"/>
      <c r="AP1894" s="72"/>
      <c r="AQ1894" s="72"/>
    </row>
    <row r="1895" spans="35:43" x14ac:dyDescent="0.25">
      <c r="AI1895" s="72"/>
      <c r="AJ1895" s="72"/>
      <c r="AK1895" s="72"/>
      <c r="AL1895" s="72"/>
      <c r="AM1895" s="158"/>
      <c r="AN1895" s="72"/>
      <c r="AO1895" s="72"/>
      <c r="AP1895" s="72"/>
      <c r="AQ1895" s="72"/>
    </row>
    <row r="1896" spans="35:43" x14ac:dyDescent="0.25">
      <c r="AI1896" s="72"/>
      <c r="AJ1896" s="72"/>
      <c r="AK1896" s="72"/>
      <c r="AL1896" s="72"/>
      <c r="AM1896" s="158"/>
      <c r="AN1896" s="72"/>
      <c r="AO1896" s="72"/>
      <c r="AP1896" s="72"/>
      <c r="AQ1896" s="72"/>
    </row>
    <row r="1897" spans="35:43" x14ac:dyDescent="0.25">
      <c r="AI1897" s="72"/>
      <c r="AJ1897" s="72"/>
      <c r="AK1897" s="72"/>
      <c r="AL1897" s="72"/>
      <c r="AM1897" s="158"/>
      <c r="AN1897" s="72"/>
      <c r="AO1897" s="72"/>
      <c r="AP1897" s="72"/>
      <c r="AQ1897" s="72"/>
    </row>
    <row r="1898" spans="35:43" x14ac:dyDescent="0.25">
      <c r="AI1898" s="72"/>
      <c r="AJ1898" s="72"/>
      <c r="AK1898" s="72"/>
      <c r="AL1898" s="72"/>
      <c r="AM1898" s="158"/>
      <c r="AN1898" s="72"/>
      <c r="AO1898" s="72"/>
      <c r="AP1898" s="72"/>
      <c r="AQ1898" s="72"/>
    </row>
    <row r="1899" spans="35:43" x14ac:dyDescent="0.25">
      <c r="AI1899" s="72"/>
      <c r="AJ1899" s="72"/>
      <c r="AK1899" s="72"/>
      <c r="AL1899" s="72"/>
      <c r="AM1899" s="158"/>
      <c r="AN1899" s="72"/>
      <c r="AO1899" s="72"/>
      <c r="AP1899" s="72"/>
      <c r="AQ1899" s="72"/>
    </row>
    <row r="1900" spans="35:43" x14ac:dyDescent="0.25">
      <c r="AI1900" s="72"/>
      <c r="AJ1900" s="72"/>
      <c r="AK1900" s="72"/>
      <c r="AL1900" s="72"/>
      <c r="AM1900" s="158"/>
      <c r="AN1900" s="72"/>
      <c r="AO1900" s="72"/>
      <c r="AP1900" s="72"/>
      <c r="AQ1900" s="72"/>
    </row>
    <row r="1901" spans="35:43" x14ac:dyDescent="0.25">
      <c r="AI1901" s="72"/>
      <c r="AJ1901" s="72"/>
      <c r="AK1901" s="72"/>
      <c r="AL1901" s="72"/>
      <c r="AM1901" s="158"/>
      <c r="AN1901" s="72"/>
      <c r="AO1901" s="72"/>
      <c r="AP1901" s="72"/>
      <c r="AQ1901" s="72"/>
    </row>
    <row r="1902" spans="35:43" x14ac:dyDescent="0.25">
      <c r="AI1902" s="72"/>
      <c r="AJ1902" s="72"/>
      <c r="AK1902" s="72"/>
      <c r="AL1902" s="72"/>
      <c r="AM1902" s="158"/>
      <c r="AN1902" s="72"/>
      <c r="AO1902" s="72"/>
      <c r="AP1902" s="72"/>
      <c r="AQ1902" s="72"/>
    </row>
    <row r="1903" spans="35:43" x14ac:dyDescent="0.25">
      <c r="AI1903" s="72"/>
      <c r="AJ1903" s="72"/>
      <c r="AK1903" s="72"/>
      <c r="AL1903" s="72"/>
      <c r="AM1903" s="158"/>
      <c r="AN1903" s="72"/>
      <c r="AO1903" s="72"/>
      <c r="AP1903" s="72"/>
      <c r="AQ1903" s="72"/>
    </row>
    <row r="1904" spans="35:43" x14ac:dyDescent="0.25">
      <c r="AI1904" s="72"/>
      <c r="AJ1904" s="72"/>
      <c r="AK1904" s="72"/>
      <c r="AL1904" s="72"/>
      <c r="AM1904" s="158"/>
      <c r="AN1904" s="72"/>
      <c r="AO1904" s="72"/>
      <c r="AP1904" s="72"/>
      <c r="AQ1904" s="72"/>
    </row>
    <row r="1905" spans="35:43" x14ac:dyDescent="0.25">
      <c r="AI1905" s="72"/>
      <c r="AJ1905" s="72"/>
      <c r="AK1905" s="72"/>
      <c r="AL1905" s="72"/>
      <c r="AM1905" s="158"/>
      <c r="AN1905" s="72"/>
      <c r="AO1905" s="72"/>
      <c r="AP1905" s="72"/>
      <c r="AQ1905" s="72"/>
    </row>
    <row r="1906" spans="35:43" x14ac:dyDescent="0.25">
      <c r="AI1906" s="72"/>
      <c r="AJ1906" s="72"/>
      <c r="AK1906" s="72"/>
      <c r="AL1906" s="72"/>
      <c r="AM1906" s="158"/>
      <c r="AN1906" s="72"/>
      <c r="AO1906" s="72"/>
      <c r="AP1906" s="72"/>
      <c r="AQ1906" s="72"/>
    </row>
    <row r="1907" spans="35:43" x14ac:dyDescent="0.25">
      <c r="AI1907" s="72"/>
      <c r="AJ1907" s="72"/>
      <c r="AK1907" s="72"/>
      <c r="AL1907" s="72"/>
      <c r="AM1907" s="158"/>
      <c r="AN1907" s="72"/>
      <c r="AO1907" s="72"/>
      <c r="AP1907" s="72"/>
      <c r="AQ1907" s="72"/>
    </row>
    <row r="1908" spans="35:43" x14ac:dyDescent="0.25">
      <c r="AI1908" s="72"/>
      <c r="AJ1908" s="72"/>
      <c r="AK1908" s="72"/>
      <c r="AL1908" s="72"/>
      <c r="AM1908" s="158"/>
      <c r="AN1908" s="72"/>
      <c r="AO1908" s="72"/>
      <c r="AP1908" s="72"/>
      <c r="AQ1908" s="72"/>
    </row>
    <row r="1909" spans="35:43" x14ac:dyDescent="0.25">
      <c r="AI1909" s="72"/>
      <c r="AJ1909" s="72"/>
      <c r="AK1909" s="72"/>
      <c r="AL1909" s="72"/>
      <c r="AM1909" s="158"/>
      <c r="AN1909" s="72"/>
      <c r="AO1909" s="72"/>
      <c r="AP1909" s="72"/>
      <c r="AQ1909" s="72"/>
    </row>
    <row r="1910" spans="35:43" x14ac:dyDescent="0.25">
      <c r="AI1910" s="72"/>
      <c r="AJ1910" s="72"/>
      <c r="AK1910" s="72"/>
      <c r="AL1910" s="72"/>
      <c r="AM1910" s="158"/>
      <c r="AN1910" s="72"/>
      <c r="AO1910" s="72"/>
      <c r="AP1910" s="72"/>
      <c r="AQ1910" s="72"/>
    </row>
    <row r="1911" spans="35:43" x14ac:dyDescent="0.25">
      <c r="AI1911" s="72"/>
      <c r="AJ1911" s="72"/>
      <c r="AK1911" s="72"/>
      <c r="AL1911" s="72"/>
      <c r="AM1911" s="158"/>
      <c r="AN1911" s="72"/>
      <c r="AO1911" s="72"/>
      <c r="AP1911" s="72"/>
      <c r="AQ1911" s="72"/>
    </row>
    <row r="1912" spans="35:43" x14ac:dyDescent="0.25">
      <c r="AI1912" s="72"/>
      <c r="AJ1912" s="72"/>
      <c r="AK1912" s="72"/>
      <c r="AL1912" s="72"/>
      <c r="AM1912" s="158"/>
      <c r="AN1912" s="72"/>
      <c r="AO1912" s="72"/>
      <c r="AP1912" s="72"/>
      <c r="AQ1912" s="72"/>
    </row>
    <row r="1913" spans="35:43" x14ac:dyDescent="0.25">
      <c r="AI1913" s="72"/>
      <c r="AJ1913" s="72"/>
      <c r="AK1913" s="72"/>
      <c r="AL1913" s="72"/>
      <c r="AM1913" s="158"/>
      <c r="AN1913" s="72"/>
      <c r="AO1913" s="72"/>
      <c r="AP1913" s="72"/>
      <c r="AQ1913" s="72"/>
    </row>
    <row r="1914" spans="35:43" x14ac:dyDescent="0.25">
      <c r="AI1914" s="72"/>
      <c r="AJ1914" s="72"/>
      <c r="AK1914" s="72"/>
      <c r="AL1914" s="72"/>
      <c r="AM1914" s="158"/>
      <c r="AN1914" s="72"/>
      <c r="AO1914" s="72"/>
      <c r="AP1914" s="72"/>
      <c r="AQ1914" s="72"/>
    </row>
    <row r="1915" spans="35:43" x14ac:dyDescent="0.25">
      <c r="AI1915" s="72"/>
      <c r="AJ1915" s="72"/>
      <c r="AK1915" s="72"/>
      <c r="AL1915" s="72"/>
      <c r="AM1915" s="158"/>
      <c r="AN1915" s="72"/>
      <c r="AO1915" s="72"/>
      <c r="AP1915" s="72"/>
      <c r="AQ1915" s="72"/>
    </row>
    <row r="1916" spans="35:43" x14ac:dyDescent="0.25">
      <c r="AI1916" s="72"/>
      <c r="AJ1916" s="72"/>
      <c r="AK1916" s="72"/>
      <c r="AL1916" s="72"/>
      <c r="AM1916" s="158"/>
      <c r="AN1916" s="72"/>
      <c r="AO1916" s="72"/>
      <c r="AP1916" s="72"/>
      <c r="AQ1916" s="72"/>
    </row>
    <row r="1917" spans="35:43" x14ac:dyDescent="0.25">
      <c r="AI1917" s="72"/>
      <c r="AJ1917" s="72"/>
      <c r="AK1917" s="72"/>
      <c r="AL1917" s="72"/>
      <c r="AM1917" s="158"/>
      <c r="AN1917" s="72"/>
      <c r="AO1917" s="72"/>
      <c r="AP1917" s="72"/>
      <c r="AQ1917" s="72"/>
    </row>
    <row r="1918" spans="35:43" x14ac:dyDescent="0.25">
      <c r="AI1918" s="72"/>
      <c r="AJ1918" s="72"/>
      <c r="AK1918" s="72"/>
      <c r="AL1918" s="72"/>
      <c r="AM1918" s="158"/>
      <c r="AN1918" s="72"/>
      <c r="AO1918" s="72"/>
      <c r="AP1918" s="72"/>
      <c r="AQ1918" s="72"/>
    </row>
    <row r="1919" spans="35:43" x14ac:dyDescent="0.25">
      <c r="AI1919" s="72"/>
      <c r="AJ1919" s="72"/>
      <c r="AK1919" s="72"/>
      <c r="AL1919" s="72"/>
      <c r="AM1919" s="158"/>
      <c r="AN1919" s="72"/>
      <c r="AO1919" s="72"/>
      <c r="AP1919" s="72"/>
      <c r="AQ1919" s="72"/>
    </row>
    <row r="1920" spans="35:43" x14ac:dyDescent="0.25">
      <c r="AI1920" s="72"/>
      <c r="AJ1920" s="72"/>
      <c r="AK1920" s="72"/>
      <c r="AL1920" s="72"/>
      <c r="AM1920" s="158"/>
      <c r="AN1920" s="72"/>
      <c r="AO1920" s="72"/>
      <c r="AP1920" s="72"/>
      <c r="AQ1920" s="72"/>
    </row>
    <row r="1921" spans="35:43" x14ac:dyDescent="0.25">
      <c r="AI1921" s="72"/>
      <c r="AJ1921" s="72"/>
      <c r="AK1921" s="72"/>
      <c r="AL1921" s="72"/>
      <c r="AM1921" s="158"/>
      <c r="AN1921" s="72"/>
      <c r="AO1921" s="72"/>
      <c r="AP1921" s="72"/>
      <c r="AQ1921" s="72"/>
    </row>
    <row r="1922" spans="35:43" x14ac:dyDescent="0.25">
      <c r="AI1922" s="72"/>
      <c r="AJ1922" s="72"/>
      <c r="AK1922" s="72"/>
      <c r="AL1922" s="72"/>
      <c r="AM1922" s="158"/>
      <c r="AN1922" s="72"/>
      <c r="AO1922" s="72"/>
      <c r="AP1922" s="72"/>
      <c r="AQ1922" s="72"/>
    </row>
    <row r="1923" spans="35:43" x14ac:dyDescent="0.25">
      <c r="AI1923" s="72"/>
      <c r="AJ1923" s="72"/>
      <c r="AK1923" s="72"/>
      <c r="AL1923" s="72"/>
      <c r="AM1923" s="158"/>
      <c r="AN1923" s="72"/>
      <c r="AO1923" s="72"/>
      <c r="AP1923" s="72"/>
      <c r="AQ1923" s="72"/>
    </row>
    <row r="1924" spans="35:43" x14ac:dyDescent="0.25">
      <c r="AI1924" s="72"/>
      <c r="AJ1924" s="72"/>
      <c r="AK1924" s="72"/>
      <c r="AL1924" s="72"/>
      <c r="AM1924" s="158"/>
      <c r="AN1924" s="72"/>
      <c r="AO1924" s="72"/>
      <c r="AP1924" s="72"/>
      <c r="AQ1924" s="72"/>
    </row>
    <row r="1925" spans="35:43" x14ac:dyDescent="0.25">
      <c r="AI1925" s="72"/>
      <c r="AJ1925" s="72"/>
      <c r="AK1925" s="72"/>
      <c r="AL1925" s="72"/>
      <c r="AM1925" s="158"/>
      <c r="AN1925" s="72"/>
      <c r="AO1925" s="72"/>
      <c r="AP1925" s="72"/>
      <c r="AQ1925" s="72"/>
    </row>
    <row r="1926" spans="35:43" x14ac:dyDescent="0.25">
      <c r="AI1926" s="72"/>
      <c r="AJ1926" s="72"/>
      <c r="AK1926" s="72"/>
      <c r="AL1926" s="72"/>
      <c r="AM1926" s="158"/>
      <c r="AN1926" s="72"/>
      <c r="AO1926" s="72"/>
      <c r="AP1926" s="72"/>
      <c r="AQ1926" s="72"/>
    </row>
    <row r="1927" spans="35:43" x14ac:dyDescent="0.25">
      <c r="AI1927" s="72"/>
      <c r="AJ1927" s="72"/>
      <c r="AK1927" s="72"/>
      <c r="AL1927" s="72"/>
      <c r="AM1927" s="158"/>
      <c r="AN1927" s="72"/>
      <c r="AO1927" s="72"/>
      <c r="AP1927" s="72"/>
      <c r="AQ1927" s="72"/>
    </row>
    <row r="1928" spans="35:43" x14ac:dyDescent="0.25">
      <c r="AI1928" s="72"/>
      <c r="AJ1928" s="72"/>
      <c r="AK1928" s="72"/>
      <c r="AL1928" s="72"/>
      <c r="AM1928" s="158"/>
      <c r="AN1928" s="72"/>
      <c r="AO1928" s="72"/>
      <c r="AP1928" s="72"/>
      <c r="AQ1928" s="72"/>
    </row>
    <row r="1929" spans="35:43" x14ac:dyDescent="0.25">
      <c r="AI1929" s="72"/>
      <c r="AJ1929" s="72"/>
      <c r="AK1929" s="72"/>
      <c r="AL1929" s="72"/>
      <c r="AM1929" s="158"/>
      <c r="AN1929" s="72"/>
      <c r="AO1929" s="72"/>
      <c r="AP1929" s="72"/>
      <c r="AQ1929" s="72"/>
    </row>
    <row r="1930" spans="35:43" x14ac:dyDescent="0.25">
      <c r="AI1930" s="72"/>
      <c r="AJ1930" s="72"/>
      <c r="AK1930" s="72"/>
      <c r="AL1930" s="72"/>
      <c r="AM1930" s="158"/>
      <c r="AN1930" s="72"/>
      <c r="AO1930" s="72"/>
      <c r="AP1930" s="72"/>
      <c r="AQ1930" s="72"/>
    </row>
    <row r="1931" spans="35:43" x14ac:dyDescent="0.25">
      <c r="AI1931" s="72"/>
      <c r="AJ1931" s="72"/>
      <c r="AK1931" s="72"/>
      <c r="AL1931" s="72"/>
      <c r="AM1931" s="158"/>
      <c r="AN1931" s="72"/>
      <c r="AO1931" s="72"/>
      <c r="AP1931" s="72"/>
      <c r="AQ1931" s="72"/>
    </row>
    <row r="1932" spans="35:43" x14ac:dyDescent="0.25">
      <c r="AI1932" s="72"/>
      <c r="AJ1932" s="72"/>
      <c r="AK1932" s="72"/>
      <c r="AL1932" s="72"/>
      <c r="AM1932" s="158"/>
      <c r="AN1932" s="72"/>
      <c r="AO1932" s="72"/>
      <c r="AP1932" s="72"/>
      <c r="AQ1932" s="72"/>
    </row>
    <row r="1933" spans="35:43" x14ac:dyDescent="0.25">
      <c r="AI1933" s="72"/>
      <c r="AJ1933" s="72"/>
      <c r="AK1933" s="72"/>
      <c r="AL1933" s="72"/>
      <c r="AM1933" s="158"/>
      <c r="AN1933" s="72"/>
      <c r="AO1933" s="72"/>
      <c r="AP1933" s="72"/>
      <c r="AQ1933" s="72"/>
    </row>
    <row r="1934" spans="35:43" x14ac:dyDescent="0.25">
      <c r="AI1934" s="72"/>
      <c r="AJ1934" s="72"/>
      <c r="AK1934" s="72"/>
      <c r="AL1934" s="72"/>
      <c r="AM1934" s="158"/>
      <c r="AN1934" s="72"/>
      <c r="AO1934" s="72"/>
      <c r="AP1934" s="72"/>
      <c r="AQ1934" s="72"/>
    </row>
    <row r="1935" spans="35:43" x14ac:dyDescent="0.25">
      <c r="AI1935" s="72"/>
      <c r="AJ1935" s="72"/>
      <c r="AK1935" s="72"/>
      <c r="AL1935" s="72"/>
      <c r="AM1935" s="158"/>
      <c r="AN1935" s="72"/>
      <c r="AO1935" s="72"/>
      <c r="AP1935" s="72"/>
      <c r="AQ1935" s="72"/>
    </row>
    <row r="1936" spans="35:43" x14ac:dyDescent="0.25">
      <c r="AI1936" s="72"/>
      <c r="AJ1936" s="72"/>
      <c r="AK1936" s="72"/>
      <c r="AL1936" s="72"/>
      <c r="AM1936" s="158"/>
      <c r="AN1936" s="72"/>
      <c r="AO1936" s="72"/>
      <c r="AP1936" s="72"/>
      <c r="AQ1936" s="72"/>
    </row>
    <row r="1937" spans="35:43" x14ac:dyDescent="0.25">
      <c r="AI1937" s="72"/>
      <c r="AJ1937" s="72"/>
      <c r="AK1937" s="72"/>
      <c r="AL1937" s="72"/>
      <c r="AM1937" s="158"/>
      <c r="AN1937" s="72"/>
      <c r="AO1937" s="72"/>
      <c r="AP1937" s="72"/>
      <c r="AQ1937" s="72"/>
    </row>
    <row r="1938" spans="35:43" x14ac:dyDescent="0.25">
      <c r="AI1938" s="72"/>
      <c r="AJ1938" s="72"/>
      <c r="AK1938" s="72"/>
      <c r="AL1938" s="72"/>
      <c r="AM1938" s="158"/>
      <c r="AN1938" s="72"/>
      <c r="AO1938" s="72"/>
      <c r="AP1938" s="72"/>
      <c r="AQ1938" s="72"/>
    </row>
    <row r="1939" spans="35:43" x14ac:dyDescent="0.25">
      <c r="AI1939" s="72"/>
      <c r="AJ1939" s="72"/>
      <c r="AK1939" s="72"/>
      <c r="AL1939" s="72"/>
      <c r="AM1939" s="158"/>
      <c r="AN1939" s="72"/>
      <c r="AO1939" s="72"/>
      <c r="AP1939" s="72"/>
      <c r="AQ1939" s="72"/>
    </row>
    <row r="1940" spans="35:43" x14ac:dyDescent="0.25">
      <c r="AI1940" s="72"/>
      <c r="AJ1940" s="72"/>
      <c r="AK1940" s="72"/>
      <c r="AL1940" s="72"/>
      <c r="AM1940" s="158"/>
      <c r="AN1940" s="72"/>
      <c r="AO1940" s="72"/>
      <c r="AP1940" s="72"/>
      <c r="AQ1940" s="72"/>
    </row>
    <row r="1941" spans="35:43" x14ac:dyDescent="0.25">
      <c r="AI1941" s="72"/>
      <c r="AJ1941" s="72"/>
      <c r="AK1941" s="72"/>
      <c r="AL1941" s="72"/>
      <c r="AM1941" s="158"/>
      <c r="AN1941" s="72"/>
      <c r="AO1941" s="72"/>
      <c r="AP1941" s="72"/>
      <c r="AQ1941" s="72"/>
    </row>
    <row r="1942" spans="35:43" x14ac:dyDescent="0.25">
      <c r="AI1942" s="72"/>
      <c r="AJ1942" s="72"/>
      <c r="AK1942" s="72"/>
      <c r="AL1942" s="72"/>
      <c r="AM1942" s="158"/>
      <c r="AN1942" s="72"/>
      <c r="AO1942" s="72"/>
      <c r="AP1942" s="72"/>
      <c r="AQ1942" s="72"/>
    </row>
    <row r="1943" spans="35:43" x14ac:dyDescent="0.25">
      <c r="AI1943" s="72"/>
      <c r="AJ1943" s="72"/>
      <c r="AK1943" s="72"/>
      <c r="AL1943" s="72"/>
      <c r="AM1943" s="158"/>
      <c r="AN1943" s="72"/>
      <c r="AO1943" s="72"/>
      <c r="AP1943" s="72"/>
      <c r="AQ1943" s="72"/>
    </row>
    <row r="1944" spans="35:43" x14ac:dyDescent="0.25">
      <c r="AI1944" s="72"/>
      <c r="AJ1944" s="72"/>
      <c r="AK1944" s="72"/>
      <c r="AL1944" s="72"/>
      <c r="AM1944" s="158"/>
      <c r="AN1944" s="72"/>
      <c r="AO1944" s="72"/>
      <c r="AP1944" s="72"/>
      <c r="AQ1944" s="72"/>
    </row>
    <row r="1945" spans="35:43" x14ac:dyDescent="0.25">
      <c r="AI1945" s="72"/>
      <c r="AJ1945" s="72"/>
      <c r="AK1945" s="72"/>
      <c r="AL1945" s="72"/>
      <c r="AM1945" s="158"/>
      <c r="AN1945" s="72"/>
      <c r="AO1945" s="72"/>
      <c r="AP1945" s="72"/>
      <c r="AQ1945" s="72"/>
    </row>
    <row r="1946" spans="35:43" x14ac:dyDescent="0.25">
      <c r="AI1946" s="72"/>
      <c r="AJ1946" s="72"/>
      <c r="AK1946" s="72"/>
      <c r="AL1946" s="72"/>
      <c r="AM1946" s="158"/>
      <c r="AN1946" s="72"/>
      <c r="AO1946" s="72"/>
      <c r="AP1946" s="72"/>
      <c r="AQ1946" s="72"/>
    </row>
    <row r="1947" spans="35:43" x14ac:dyDescent="0.25">
      <c r="AI1947" s="72"/>
      <c r="AJ1947" s="72"/>
      <c r="AK1947" s="72"/>
      <c r="AL1947" s="72"/>
      <c r="AM1947" s="158"/>
      <c r="AN1947" s="72"/>
      <c r="AO1947" s="72"/>
      <c r="AP1947" s="72"/>
      <c r="AQ1947" s="72"/>
    </row>
    <row r="1948" spans="35:43" x14ac:dyDescent="0.25">
      <c r="AI1948" s="72"/>
      <c r="AJ1948" s="72"/>
      <c r="AK1948" s="72"/>
      <c r="AL1948" s="72"/>
      <c r="AM1948" s="158"/>
      <c r="AN1948" s="72"/>
      <c r="AO1948" s="72"/>
      <c r="AP1948" s="72"/>
      <c r="AQ1948" s="72"/>
    </row>
    <row r="1949" spans="35:43" x14ac:dyDescent="0.25">
      <c r="AI1949" s="72"/>
      <c r="AJ1949" s="72"/>
      <c r="AK1949" s="72"/>
      <c r="AL1949" s="72"/>
      <c r="AM1949" s="158"/>
      <c r="AN1949" s="72"/>
      <c r="AO1949" s="72"/>
      <c r="AP1949" s="72"/>
      <c r="AQ1949" s="72"/>
    </row>
    <row r="1950" spans="35:43" x14ac:dyDescent="0.25">
      <c r="AI1950" s="72"/>
      <c r="AJ1950" s="72"/>
      <c r="AK1950" s="72"/>
      <c r="AL1950" s="72"/>
      <c r="AM1950" s="158"/>
      <c r="AN1950" s="72"/>
      <c r="AO1950" s="72"/>
      <c r="AP1950" s="72"/>
      <c r="AQ1950" s="72"/>
    </row>
    <row r="1951" spans="35:43" x14ac:dyDescent="0.25">
      <c r="AI1951" s="72"/>
      <c r="AJ1951" s="72"/>
      <c r="AK1951" s="72"/>
      <c r="AL1951" s="72"/>
      <c r="AM1951" s="158"/>
      <c r="AN1951" s="72"/>
      <c r="AO1951" s="72"/>
      <c r="AP1951" s="72"/>
      <c r="AQ1951" s="72"/>
    </row>
    <row r="1952" spans="35:43" x14ac:dyDescent="0.25">
      <c r="AI1952" s="72"/>
      <c r="AJ1952" s="72"/>
      <c r="AK1952" s="72"/>
      <c r="AL1952" s="72"/>
      <c r="AM1952" s="158"/>
      <c r="AN1952" s="72"/>
      <c r="AO1952" s="72"/>
      <c r="AP1952" s="72"/>
      <c r="AQ1952" s="72"/>
    </row>
    <row r="1953" spans="35:43" x14ac:dyDescent="0.25">
      <c r="AI1953" s="72"/>
      <c r="AJ1953" s="72"/>
      <c r="AK1953" s="72"/>
      <c r="AL1953" s="72"/>
      <c r="AM1953" s="158"/>
      <c r="AN1953" s="72"/>
      <c r="AO1953" s="72"/>
      <c r="AP1953" s="72"/>
      <c r="AQ1953" s="72"/>
    </row>
    <row r="1954" spans="35:43" x14ac:dyDescent="0.25">
      <c r="AI1954" s="72"/>
      <c r="AJ1954" s="72"/>
      <c r="AK1954" s="72"/>
      <c r="AL1954" s="72"/>
      <c r="AM1954" s="158"/>
      <c r="AN1954" s="72"/>
      <c r="AO1954" s="72"/>
      <c r="AP1954" s="72"/>
      <c r="AQ1954" s="72"/>
    </row>
    <row r="1955" spans="35:43" x14ac:dyDescent="0.25">
      <c r="AI1955" s="72"/>
      <c r="AJ1955" s="72"/>
      <c r="AK1955" s="72"/>
      <c r="AL1955" s="72"/>
      <c r="AM1955" s="158"/>
      <c r="AN1955" s="72"/>
      <c r="AO1955" s="72"/>
      <c r="AP1955" s="72"/>
      <c r="AQ1955" s="72"/>
    </row>
    <row r="1956" spans="35:43" x14ac:dyDescent="0.25">
      <c r="AI1956" s="72"/>
      <c r="AJ1956" s="72"/>
      <c r="AK1956" s="72"/>
      <c r="AL1956" s="72"/>
      <c r="AM1956" s="158"/>
      <c r="AN1956" s="72"/>
      <c r="AO1956" s="72"/>
      <c r="AP1956" s="72"/>
      <c r="AQ1956" s="72"/>
    </row>
    <row r="1957" spans="35:43" x14ac:dyDescent="0.25">
      <c r="AI1957" s="72"/>
      <c r="AJ1957" s="72"/>
      <c r="AK1957" s="72"/>
      <c r="AL1957" s="72"/>
      <c r="AM1957" s="158"/>
      <c r="AN1957" s="72"/>
      <c r="AO1957" s="72"/>
      <c r="AP1957" s="72"/>
      <c r="AQ1957" s="72"/>
    </row>
    <row r="1958" spans="35:43" x14ac:dyDescent="0.25">
      <c r="AI1958" s="72"/>
      <c r="AJ1958" s="72"/>
      <c r="AK1958" s="72"/>
      <c r="AL1958" s="72"/>
      <c r="AM1958" s="158"/>
      <c r="AN1958" s="72"/>
      <c r="AO1958" s="72"/>
      <c r="AP1958" s="72"/>
      <c r="AQ1958" s="72"/>
    </row>
    <row r="1959" spans="35:43" x14ac:dyDescent="0.25">
      <c r="AI1959" s="72"/>
      <c r="AJ1959" s="72"/>
      <c r="AK1959" s="72"/>
      <c r="AL1959" s="72"/>
      <c r="AM1959" s="158"/>
      <c r="AN1959" s="72"/>
      <c r="AO1959" s="72"/>
      <c r="AP1959" s="72"/>
      <c r="AQ1959" s="72"/>
    </row>
    <row r="1960" spans="35:43" x14ac:dyDescent="0.25">
      <c r="AI1960" s="72"/>
      <c r="AJ1960" s="72"/>
      <c r="AK1960" s="72"/>
      <c r="AL1960" s="72"/>
      <c r="AM1960" s="158"/>
      <c r="AN1960" s="72"/>
      <c r="AO1960" s="72"/>
      <c r="AP1960" s="72"/>
      <c r="AQ1960" s="72"/>
    </row>
    <row r="1961" spans="35:43" x14ac:dyDescent="0.25">
      <c r="AI1961" s="72"/>
      <c r="AJ1961" s="72"/>
      <c r="AK1961" s="72"/>
      <c r="AL1961" s="72"/>
      <c r="AM1961" s="158"/>
      <c r="AN1961" s="72"/>
      <c r="AO1961" s="72"/>
      <c r="AP1961" s="72"/>
      <c r="AQ1961" s="72"/>
    </row>
    <row r="1962" spans="35:43" x14ac:dyDescent="0.25">
      <c r="AI1962" s="72"/>
      <c r="AJ1962" s="72"/>
      <c r="AK1962" s="72"/>
      <c r="AL1962" s="72"/>
      <c r="AM1962" s="158"/>
      <c r="AN1962" s="72"/>
      <c r="AO1962" s="72"/>
      <c r="AP1962" s="72"/>
      <c r="AQ1962" s="72"/>
    </row>
    <row r="1963" spans="35:43" x14ac:dyDescent="0.25">
      <c r="AI1963" s="72"/>
      <c r="AJ1963" s="72"/>
      <c r="AK1963" s="72"/>
      <c r="AL1963" s="72"/>
      <c r="AM1963" s="158"/>
      <c r="AN1963" s="72"/>
      <c r="AO1963" s="72"/>
      <c r="AP1963" s="72"/>
      <c r="AQ1963" s="72"/>
    </row>
    <row r="1964" spans="35:43" x14ac:dyDescent="0.25">
      <c r="AI1964" s="72"/>
      <c r="AJ1964" s="72"/>
      <c r="AK1964" s="72"/>
      <c r="AL1964" s="72"/>
      <c r="AM1964" s="158"/>
      <c r="AN1964" s="72"/>
      <c r="AO1964" s="72"/>
      <c r="AP1964" s="72"/>
      <c r="AQ1964" s="72"/>
    </row>
    <row r="1965" spans="35:43" x14ac:dyDescent="0.25">
      <c r="AI1965" s="72"/>
      <c r="AJ1965" s="72"/>
      <c r="AK1965" s="72"/>
      <c r="AL1965" s="72"/>
      <c r="AM1965" s="158"/>
      <c r="AN1965" s="72"/>
      <c r="AO1965" s="72"/>
      <c r="AP1965" s="72"/>
      <c r="AQ1965" s="72"/>
    </row>
    <row r="1966" spans="35:43" x14ac:dyDescent="0.25">
      <c r="AI1966" s="72"/>
      <c r="AJ1966" s="72"/>
      <c r="AK1966" s="72"/>
      <c r="AL1966" s="72"/>
      <c r="AM1966" s="158"/>
      <c r="AN1966" s="72"/>
      <c r="AO1966" s="72"/>
      <c r="AP1966" s="72"/>
      <c r="AQ1966" s="72"/>
    </row>
    <row r="1967" spans="35:43" x14ac:dyDescent="0.25">
      <c r="AI1967" s="72"/>
      <c r="AJ1967" s="72"/>
      <c r="AK1967" s="72"/>
      <c r="AL1967" s="72"/>
      <c r="AM1967" s="158"/>
      <c r="AN1967" s="72"/>
      <c r="AO1967" s="72"/>
      <c r="AP1967" s="72"/>
      <c r="AQ1967" s="72"/>
    </row>
    <row r="1968" spans="35:43" x14ac:dyDescent="0.25">
      <c r="AI1968" s="72"/>
      <c r="AJ1968" s="72"/>
      <c r="AK1968" s="72"/>
      <c r="AL1968" s="72"/>
      <c r="AM1968" s="158"/>
      <c r="AN1968" s="72"/>
      <c r="AO1968" s="72"/>
      <c r="AP1968" s="72"/>
      <c r="AQ1968" s="72"/>
    </row>
    <row r="1969" spans="35:43" x14ac:dyDescent="0.25">
      <c r="AI1969" s="72"/>
      <c r="AJ1969" s="72"/>
      <c r="AK1969" s="72"/>
      <c r="AL1969" s="72"/>
      <c r="AM1969" s="158"/>
      <c r="AN1969" s="72"/>
      <c r="AO1969" s="72"/>
      <c r="AP1969" s="72"/>
      <c r="AQ1969" s="72"/>
    </row>
    <row r="1970" spans="35:43" x14ac:dyDescent="0.25">
      <c r="AI1970" s="72"/>
      <c r="AJ1970" s="72"/>
      <c r="AK1970" s="72"/>
      <c r="AL1970" s="72"/>
      <c r="AM1970" s="158"/>
      <c r="AN1970" s="72"/>
      <c r="AO1970" s="72"/>
      <c r="AP1970" s="72"/>
      <c r="AQ1970" s="72"/>
    </row>
    <row r="1971" spans="35:43" x14ac:dyDescent="0.25">
      <c r="AI1971" s="72"/>
      <c r="AJ1971" s="72"/>
      <c r="AK1971" s="72"/>
      <c r="AL1971" s="72"/>
      <c r="AM1971" s="158"/>
      <c r="AN1971" s="72"/>
      <c r="AO1971" s="72"/>
      <c r="AP1971" s="72"/>
      <c r="AQ1971" s="72"/>
    </row>
    <row r="1972" spans="35:43" x14ac:dyDescent="0.25">
      <c r="AI1972" s="72"/>
      <c r="AJ1972" s="72"/>
      <c r="AK1972" s="72"/>
      <c r="AL1972" s="72"/>
      <c r="AM1972" s="158"/>
      <c r="AN1972" s="72"/>
      <c r="AO1972" s="72"/>
      <c r="AP1972" s="72"/>
      <c r="AQ1972" s="72"/>
    </row>
    <row r="1973" spans="35:43" x14ac:dyDescent="0.25">
      <c r="AI1973" s="72"/>
      <c r="AJ1973" s="72"/>
      <c r="AK1973" s="72"/>
      <c r="AL1973" s="72"/>
      <c r="AM1973" s="158"/>
      <c r="AN1973" s="72"/>
      <c r="AO1973" s="72"/>
      <c r="AP1973" s="72"/>
      <c r="AQ1973" s="72"/>
    </row>
    <row r="1974" spans="35:43" x14ac:dyDescent="0.25">
      <c r="AI1974" s="72"/>
      <c r="AJ1974" s="72"/>
      <c r="AK1974" s="72"/>
      <c r="AL1974" s="72"/>
      <c r="AM1974" s="158"/>
      <c r="AN1974" s="72"/>
      <c r="AO1974" s="72"/>
      <c r="AP1974" s="72"/>
      <c r="AQ1974" s="72"/>
    </row>
    <row r="1975" spans="35:43" x14ac:dyDescent="0.25">
      <c r="AI1975" s="72"/>
      <c r="AJ1975" s="72"/>
      <c r="AK1975" s="72"/>
      <c r="AL1975" s="72"/>
      <c r="AM1975" s="158"/>
      <c r="AN1975" s="72"/>
      <c r="AO1975" s="72"/>
      <c r="AP1975" s="72"/>
      <c r="AQ1975" s="72"/>
    </row>
    <row r="1976" spans="35:43" x14ac:dyDescent="0.25">
      <c r="AI1976" s="72"/>
      <c r="AJ1976" s="72"/>
      <c r="AK1976" s="72"/>
      <c r="AL1976" s="72"/>
      <c r="AM1976" s="158"/>
      <c r="AN1976" s="72"/>
      <c r="AO1976" s="72"/>
      <c r="AP1976" s="72"/>
      <c r="AQ1976" s="72"/>
    </row>
    <row r="1977" spans="35:43" x14ac:dyDescent="0.25">
      <c r="AI1977" s="72"/>
      <c r="AJ1977" s="72"/>
      <c r="AK1977" s="72"/>
      <c r="AL1977" s="72"/>
      <c r="AM1977" s="158"/>
      <c r="AN1977" s="72"/>
      <c r="AO1977" s="72"/>
      <c r="AP1977" s="72"/>
      <c r="AQ1977" s="72"/>
    </row>
    <row r="1978" spans="35:43" x14ac:dyDescent="0.25">
      <c r="AI1978" s="72"/>
      <c r="AJ1978" s="72"/>
      <c r="AK1978" s="72"/>
      <c r="AL1978" s="72"/>
      <c r="AM1978" s="158"/>
      <c r="AN1978" s="72"/>
      <c r="AO1978" s="72"/>
      <c r="AP1978" s="72"/>
      <c r="AQ1978" s="72"/>
    </row>
    <row r="1979" spans="35:43" x14ac:dyDescent="0.25">
      <c r="AI1979" s="72"/>
      <c r="AJ1979" s="72"/>
      <c r="AK1979" s="72"/>
      <c r="AL1979" s="72"/>
      <c r="AM1979" s="158"/>
      <c r="AN1979" s="72"/>
      <c r="AO1979" s="72"/>
      <c r="AP1979" s="72"/>
      <c r="AQ1979" s="72"/>
    </row>
    <row r="1980" spans="35:43" x14ac:dyDescent="0.25">
      <c r="AI1980" s="72"/>
      <c r="AJ1980" s="72"/>
      <c r="AK1980" s="72"/>
      <c r="AL1980" s="72"/>
      <c r="AM1980" s="158"/>
      <c r="AN1980" s="72"/>
      <c r="AO1980" s="72"/>
      <c r="AP1980" s="72"/>
      <c r="AQ1980" s="72"/>
    </row>
    <row r="1981" spans="35:43" x14ac:dyDescent="0.25">
      <c r="AI1981" s="72"/>
      <c r="AJ1981" s="72"/>
      <c r="AK1981" s="72"/>
      <c r="AL1981" s="72"/>
      <c r="AM1981" s="158"/>
      <c r="AN1981" s="72"/>
      <c r="AO1981" s="72"/>
      <c r="AP1981" s="72"/>
      <c r="AQ1981" s="72"/>
    </row>
    <row r="1982" spans="35:43" x14ac:dyDescent="0.25">
      <c r="AI1982" s="72"/>
      <c r="AJ1982" s="72"/>
      <c r="AK1982" s="72"/>
      <c r="AL1982" s="72"/>
      <c r="AM1982" s="158"/>
      <c r="AN1982" s="72"/>
      <c r="AO1982" s="72"/>
      <c r="AP1982" s="72"/>
      <c r="AQ1982" s="72"/>
    </row>
    <row r="1983" spans="35:43" x14ac:dyDescent="0.25">
      <c r="AI1983" s="72"/>
      <c r="AJ1983" s="72"/>
      <c r="AK1983" s="72"/>
      <c r="AL1983" s="72"/>
      <c r="AM1983" s="158"/>
      <c r="AN1983" s="72"/>
      <c r="AO1983" s="72"/>
      <c r="AP1983" s="72"/>
      <c r="AQ1983" s="72"/>
    </row>
    <row r="1984" spans="35:43" x14ac:dyDescent="0.25">
      <c r="AI1984" s="72"/>
      <c r="AJ1984" s="72"/>
      <c r="AK1984" s="72"/>
      <c r="AL1984" s="72"/>
      <c r="AM1984" s="158"/>
      <c r="AN1984" s="72"/>
      <c r="AO1984" s="72"/>
      <c r="AP1984" s="72"/>
      <c r="AQ1984" s="72"/>
    </row>
    <row r="1985" spans="35:43" x14ac:dyDescent="0.25">
      <c r="AI1985" s="72"/>
      <c r="AJ1985" s="72"/>
      <c r="AK1985" s="72"/>
      <c r="AL1985" s="72"/>
      <c r="AM1985" s="158"/>
      <c r="AN1985" s="72"/>
      <c r="AO1985" s="72"/>
      <c r="AP1985" s="72"/>
      <c r="AQ1985" s="72"/>
    </row>
    <row r="1986" spans="35:43" x14ac:dyDescent="0.25">
      <c r="AI1986" s="72"/>
      <c r="AJ1986" s="72"/>
      <c r="AK1986" s="72"/>
      <c r="AL1986" s="72"/>
      <c r="AM1986" s="158"/>
      <c r="AN1986" s="72"/>
      <c r="AO1986" s="72"/>
      <c r="AP1986" s="72"/>
      <c r="AQ1986" s="72"/>
    </row>
    <row r="1987" spans="35:43" x14ac:dyDescent="0.25">
      <c r="AI1987" s="72"/>
      <c r="AJ1987" s="72"/>
      <c r="AK1987" s="72"/>
      <c r="AL1987" s="72"/>
      <c r="AM1987" s="158"/>
      <c r="AN1987" s="72"/>
      <c r="AO1987" s="72"/>
      <c r="AP1987" s="72"/>
      <c r="AQ1987" s="72"/>
    </row>
    <row r="1988" spans="35:43" x14ac:dyDescent="0.25">
      <c r="AI1988" s="72"/>
      <c r="AJ1988" s="72"/>
      <c r="AK1988" s="72"/>
      <c r="AL1988" s="72"/>
      <c r="AM1988" s="158"/>
      <c r="AN1988" s="72"/>
      <c r="AO1988" s="72"/>
      <c r="AP1988" s="72"/>
      <c r="AQ1988" s="72"/>
    </row>
    <row r="1989" spans="35:43" x14ac:dyDescent="0.25">
      <c r="AI1989" s="72"/>
      <c r="AJ1989" s="72"/>
      <c r="AK1989" s="72"/>
      <c r="AL1989" s="72"/>
      <c r="AM1989" s="158"/>
      <c r="AN1989" s="72"/>
      <c r="AO1989" s="72"/>
      <c r="AP1989" s="72"/>
      <c r="AQ1989" s="72"/>
    </row>
    <row r="1990" spans="35:43" x14ac:dyDescent="0.25">
      <c r="AI1990" s="72"/>
      <c r="AJ1990" s="72"/>
      <c r="AK1990" s="72"/>
      <c r="AL1990" s="72"/>
      <c r="AM1990" s="158"/>
      <c r="AN1990" s="72"/>
      <c r="AO1990" s="72"/>
      <c r="AP1990" s="72"/>
      <c r="AQ1990" s="72"/>
    </row>
    <row r="1991" spans="35:43" x14ac:dyDescent="0.25">
      <c r="AI1991" s="72"/>
      <c r="AJ1991" s="72"/>
      <c r="AK1991" s="72"/>
      <c r="AL1991" s="72"/>
      <c r="AM1991" s="158"/>
      <c r="AN1991" s="72"/>
      <c r="AO1991" s="72"/>
      <c r="AP1991" s="72"/>
      <c r="AQ1991" s="72"/>
    </row>
    <row r="1992" spans="35:43" x14ac:dyDescent="0.25">
      <c r="AI1992" s="72"/>
      <c r="AJ1992" s="72"/>
      <c r="AK1992" s="72"/>
      <c r="AL1992" s="72"/>
      <c r="AM1992" s="158"/>
      <c r="AN1992" s="72"/>
      <c r="AO1992" s="72"/>
      <c r="AP1992" s="72"/>
      <c r="AQ1992" s="72"/>
    </row>
    <row r="1993" spans="35:43" x14ac:dyDescent="0.25">
      <c r="AI1993" s="72"/>
      <c r="AJ1993" s="72"/>
      <c r="AK1993" s="72"/>
      <c r="AL1993" s="72"/>
      <c r="AM1993" s="158"/>
      <c r="AN1993" s="72"/>
      <c r="AO1993" s="72"/>
      <c r="AP1993" s="72"/>
      <c r="AQ1993" s="72"/>
    </row>
    <row r="1994" spans="35:43" x14ac:dyDescent="0.25">
      <c r="AI1994" s="72"/>
      <c r="AJ1994" s="72"/>
      <c r="AK1994" s="72"/>
      <c r="AL1994" s="72"/>
      <c r="AM1994" s="158"/>
      <c r="AN1994" s="72"/>
      <c r="AO1994" s="72"/>
      <c r="AP1994" s="72"/>
      <c r="AQ1994" s="72"/>
    </row>
    <row r="1995" spans="35:43" x14ac:dyDescent="0.25">
      <c r="AI1995" s="72"/>
      <c r="AJ1995" s="72"/>
      <c r="AK1995" s="72"/>
      <c r="AL1995" s="72"/>
      <c r="AM1995" s="158"/>
      <c r="AN1995" s="72"/>
      <c r="AO1995" s="72"/>
      <c r="AP1995" s="72"/>
      <c r="AQ1995" s="72"/>
    </row>
    <row r="1996" spans="35:43" x14ac:dyDescent="0.25">
      <c r="AI1996" s="72"/>
      <c r="AJ1996" s="72"/>
      <c r="AK1996" s="72"/>
      <c r="AL1996" s="72"/>
      <c r="AM1996" s="158"/>
      <c r="AN1996" s="72"/>
      <c r="AO1996" s="72"/>
      <c r="AP1996" s="72"/>
      <c r="AQ1996" s="72"/>
    </row>
    <row r="1997" spans="35:43" x14ac:dyDescent="0.25">
      <c r="AI1997" s="72"/>
      <c r="AJ1997" s="72"/>
      <c r="AK1997" s="72"/>
      <c r="AL1997" s="72"/>
      <c r="AM1997" s="158"/>
      <c r="AN1997" s="72"/>
      <c r="AO1997" s="72"/>
      <c r="AP1997" s="72"/>
      <c r="AQ1997" s="72"/>
    </row>
    <row r="1998" spans="35:43" x14ac:dyDescent="0.25">
      <c r="AI1998" s="72"/>
      <c r="AJ1998" s="72"/>
      <c r="AK1998" s="72"/>
      <c r="AL1998" s="72"/>
      <c r="AM1998" s="158"/>
      <c r="AN1998" s="72"/>
      <c r="AO1998" s="72"/>
      <c r="AP1998" s="72"/>
      <c r="AQ1998" s="72"/>
    </row>
    <row r="1999" spans="35:43" x14ac:dyDescent="0.25">
      <c r="AI1999" s="72"/>
      <c r="AJ1999" s="72"/>
      <c r="AK1999" s="72"/>
      <c r="AL1999" s="72"/>
      <c r="AM1999" s="158"/>
      <c r="AN1999" s="72"/>
      <c r="AO1999" s="72"/>
      <c r="AP1999" s="72"/>
      <c r="AQ1999" s="72"/>
    </row>
    <row r="2000" spans="35:43" x14ac:dyDescent="0.25">
      <c r="AI2000" s="72"/>
      <c r="AJ2000" s="72"/>
      <c r="AK2000" s="72"/>
      <c r="AL2000" s="72"/>
      <c r="AM2000" s="158"/>
      <c r="AN2000" s="72"/>
      <c r="AO2000" s="72"/>
      <c r="AP2000" s="72"/>
      <c r="AQ2000" s="72"/>
    </row>
    <row r="2001" spans="35:43" x14ac:dyDescent="0.25">
      <c r="AI2001" s="72"/>
      <c r="AJ2001" s="72"/>
      <c r="AK2001" s="72"/>
      <c r="AL2001" s="72"/>
      <c r="AM2001" s="158"/>
      <c r="AN2001" s="72"/>
      <c r="AO2001" s="72"/>
      <c r="AP2001" s="72"/>
      <c r="AQ2001" s="72"/>
    </row>
    <row r="2002" spans="35:43" x14ac:dyDescent="0.25">
      <c r="AI2002" s="72"/>
      <c r="AJ2002" s="72"/>
      <c r="AK2002" s="72"/>
      <c r="AL2002" s="72"/>
      <c r="AM2002" s="158"/>
      <c r="AN2002" s="72"/>
      <c r="AO2002" s="72"/>
      <c r="AP2002" s="72"/>
      <c r="AQ2002" s="72"/>
    </row>
    <row r="2003" spans="35:43" x14ac:dyDescent="0.25">
      <c r="AI2003" s="72"/>
      <c r="AJ2003" s="72"/>
      <c r="AK2003" s="72"/>
      <c r="AL2003" s="72"/>
      <c r="AM2003" s="158"/>
      <c r="AN2003" s="72"/>
      <c r="AO2003" s="72"/>
      <c r="AP2003" s="72"/>
      <c r="AQ2003" s="72"/>
    </row>
    <row r="2004" spans="35:43" x14ac:dyDescent="0.25">
      <c r="AI2004" s="72"/>
      <c r="AJ2004" s="72"/>
      <c r="AK2004" s="72"/>
      <c r="AL2004" s="72"/>
      <c r="AM2004" s="158"/>
      <c r="AN2004" s="72"/>
      <c r="AO2004" s="72"/>
      <c r="AP2004" s="72"/>
      <c r="AQ2004" s="72"/>
    </row>
    <row r="2005" spans="35:43" x14ac:dyDescent="0.25">
      <c r="AI2005" s="72"/>
      <c r="AJ2005" s="72"/>
      <c r="AK2005" s="72"/>
      <c r="AL2005" s="72"/>
      <c r="AM2005" s="158"/>
      <c r="AN2005" s="72"/>
      <c r="AO2005" s="72"/>
      <c r="AP2005" s="72"/>
      <c r="AQ2005" s="72"/>
    </row>
    <row r="2006" spans="35:43" x14ac:dyDescent="0.25">
      <c r="AI2006" s="72"/>
      <c r="AJ2006" s="72"/>
      <c r="AK2006" s="72"/>
      <c r="AL2006" s="72"/>
      <c r="AM2006" s="158"/>
      <c r="AN2006" s="72"/>
      <c r="AO2006" s="72"/>
      <c r="AP2006" s="72"/>
      <c r="AQ2006" s="72"/>
    </row>
    <row r="2007" spans="35:43" x14ac:dyDescent="0.25">
      <c r="AI2007" s="72"/>
      <c r="AJ2007" s="72"/>
      <c r="AK2007" s="72"/>
      <c r="AL2007" s="72"/>
      <c r="AM2007" s="158"/>
      <c r="AN2007" s="72"/>
      <c r="AO2007" s="72"/>
      <c r="AP2007" s="72"/>
      <c r="AQ2007" s="72"/>
    </row>
    <row r="2008" spans="35:43" x14ac:dyDescent="0.25">
      <c r="AI2008" s="72"/>
      <c r="AJ2008" s="72"/>
      <c r="AK2008" s="72"/>
      <c r="AL2008" s="72"/>
      <c r="AM2008" s="158"/>
      <c r="AN2008" s="72"/>
      <c r="AO2008" s="72"/>
      <c r="AP2008" s="72"/>
      <c r="AQ2008" s="72"/>
    </row>
    <row r="2009" spans="35:43" x14ac:dyDescent="0.25">
      <c r="AI2009" s="72"/>
      <c r="AJ2009" s="72"/>
      <c r="AK2009" s="72"/>
      <c r="AL2009" s="72"/>
      <c r="AM2009" s="158"/>
      <c r="AN2009" s="72"/>
      <c r="AO2009" s="72"/>
      <c r="AP2009" s="72"/>
      <c r="AQ2009" s="72"/>
    </row>
    <row r="2010" spans="35:43" x14ac:dyDescent="0.25">
      <c r="AI2010" s="72"/>
      <c r="AJ2010" s="72"/>
      <c r="AK2010" s="72"/>
      <c r="AL2010" s="72"/>
      <c r="AM2010" s="158"/>
      <c r="AN2010" s="72"/>
      <c r="AO2010" s="72"/>
      <c r="AP2010" s="72"/>
      <c r="AQ2010" s="72"/>
    </row>
    <row r="2011" spans="35:43" x14ac:dyDescent="0.25">
      <c r="AI2011" s="72"/>
      <c r="AJ2011" s="72"/>
      <c r="AK2011" s="72"/>
      <c r="AL2011" s="72"/>
      <c r="AM2011" s="158"/>
      <c r="AN2011" s="72"/>
      <c r="AO2011" s="72"/>
      <c r="AP2011" s="72"/>
      <c r="AQ2011" s="72"/>
    </row>
    <row r="2012" spans="35:43" x14ac:dyDescent="0.25">
      <c r="AI2012" s="72"/>
      <c r="AJ2012" s="72"/>
      <c r="AK2012" s="72"/>
      <c r="AL2012" s="72"/>
      <c r="AM2012" s="158"/>
      <c r="AN2012" s="72"/>
      <c r="AO2012" s="72"/>
      <c r="AP2012" s="72"/>
      <c r="AQ2012" s="72"/>
    </row>
    <row r="2013" spans="35:43" x14ac:dyDescent="0.25">
      <c r="AI2013" s="72"/>
      <c r="AJ2013" s="72"/>
      <c r="AK2013" s="72"/>
      <c r="AL2013" s="72"/>
      <c r="AM2013" s="158"/>
      <c r="AN2013" s="72"/>
      <c r="AO2013" s="72"/>
      <c r="AP2013" s="72"/>
      <c r="AQ2013" s="72"/>
    </row>
    <row r="2014" spans="35:43" x14ac:dyDescent="0.25">
      <c r="AI2014" s="72"/>
      <c r="AJ2014" s="72"/>
      <c r="AK2014" s="72"/>
      <c r="AL2014" s="72"/>
      <c r="AM2014" s="158"/>
      <c r="AN2014" s="72"/>
      <c r="AO2014" s="72"/>
      <c r="AP2014" s="72"/>
      <c r="AQ2014" s="72"/>
    </row>
    <row r="2015" spans="35:43" x14ac:dyDescent="0.25">
      <c r="AI2015" s="72"/>
      <c r="AJ2015" s="72"/>
      <c r="AK2015" s="72"/>
      <c r="AL2015" s="72"/>
      <c r="AM2015" s="158"/>
      <c r="AN2015" s="72"/>
      <c r="AO2015" s="72"/>
      <c r="AP2015" s="72"/>
      <c r="AQ2015" s="72"/>
    </row>
    <row r="2016" spans="35:43" x14ac:dyDescent="0.25">
      <c r="AI2016" s="72"/>
      <c r="AJ2016" s="72"/>
      <c r="AK2016" s="72"/>
      <c r="AL2016" s="72"/>
      <c r="AM2016" s="158"/>
      <c r="AN2016" s="72"/>
      <c r="AO2016" s="72"/>
      <c r="AP2016" s="72"/>
      <c r="AQ2016" s="72"/>
    </row>
    <row r="2017" spans="35:43" x14ac:dyDescent="0.25">
      <c r="AI2017" s="72"/>
      <c r="AJ2017" s="72"/>
      <c r="AK2017" s="72"/>
      <c r="AL2017" s="72"/>
      <c r="AM2017" s="158"/>
      <c r="AN2017" s="72"/>
      <c r="AO2017" s="72"/>
      <c r="AP2017" s="72"/>
      <c r="AQ2017" s="72"/>
    </row>
    <row r="2018" spans="35:43" x14ac:dyDescent="0.25">
      <c r="AI2018" s="72"/>
      <c r="AJ2018" s="72"/>
      <c r="AK2018" s="72"/>
      <c r="AL2018" s="72"/>
      <c r="AM2018" s="158"/>
      <c r="AN2018" s="72"/>
      <c r="AO2018" s="72"/>
      <c r="AP2018" s="72"/>
      <c r="AQ2018" s="72"/>
    </row>
    <row r="2019" spans="35:43" x14ac:dyDescent="0.25">
      <c r="AI2019" s="72"/>
      <c r="AJ2019" s="72"/>
      <c r="AK2019" s="72"/>
      <c r="AL2019" s="72"/>
      <c r="AM2019" s="158"/>
      <c r="AN2019" s="72"/>
      <c r="AO2019" s="72"/>
      <c r="AP2019" s="72"/>
      <c r="AQ2019" s="72"/>
    </row>
    <row r="2020" spans="35:43" x14ac:dyDescent="0.25">
      <c r="AI2020" s="72"/>
      <c r="AJ2020" s="72"/>
      <c r="AK2020" s="72"/>
      <c r="AL2020" s="72"/>
      <c r="AM2020" s="158"/>
      <c r="AN2020" s="72"/>
      <c r="AO2020" s="72"/>
      <c r="AP2020" s="72"/>
      <c r="AQ2020" s="72"/>
    </row>
    <row r="2021" spans="35:43" x14ac:dyDescent="0.25">
      <c r="AI2021" s="72"/>
      <c r="AJ2021" s="72"/>
      <c r="AK2021" s="72"/>
      <c r="AL2021" s="72"/>
      <c r="AM2021" s="158"/>
      <c r="AN2021" s="72"/>
      <c r="AO2021" s="72"/>
      <c r="AP2021" s="72"/>
      <c r="AQ2021" s="72"/>
    </row>
    <row r="2022" spans="35:43" x14ac:dyDescent="0.25">
      <c r="AI2022" s="72"/>
      <c r="AJ2022" s="72"/>
      <c r="AK2022" s="72"/>
      <c r="AL2022" s="72"/>
      <c r="AM2022" s="158"/>
      <c r="AN2022" s="72"/>
      <c r="AO2022" s="72"/>
      <c r="AP2022" s="72"/>
      <c r="AQ2022" s="72"/>
    </row>
    <row r="2023" spans="35:43" x14ac:dyDescent="0.25">
      <c r="AI2023" s="72"/>
      <c r="AJ2023" s="72"/>
      <c r="AK2023" s="72"/>
      <c r="AL2023" s="72"/>
      <c r="AM2023" s="158"/>
      <c r="AN2023" s="72"/>
      <c r="AO2023" s="72"/>
      <c r="AP2023" s="72"/>
      <c r="AQ2023" s="72"/>
    </row>
    <row r="2024" spans="35:43" x14ac:dyDescent="0.25">
      <c r="AI2024" s="72"/>
      <c r="AJ2024" s="72"/>
      <c r="AK2024" s="72"/>
      <c r="AL2024" s="72"/>
      <c r="AM2024" s="158"/>
      <c r="AN2024" s="72"/>
      <c r="AO2024" s="72"/>
      <c r="AP2024" s="72"/>
      <c r="AQ2024" s="72"/>
    </row>
    <row r="2025" spans="35:43" x14ac:dyDescent="0.25">
      <c r="AI2025" s="72"/>
      <c r="AJ2025" s="72"/>
      <c r="AK2025" s="72"/>
      <c r="AL2025" s="72"/>
      <c r="AM2025" s="158"/>
      <c r="AN2025" s="72"/>
      <c r="AO2025" s="72"/>
      <c r="AP2025" s="72"/>
      <c r="AQ2025" s="72"/>
    </row>
    <row r="2026" spans="35:43" x14ac:dyDescent="0.25">
      <c r="AI2026" s="72"/>
      <c r="AJ2026" s="72"/>
      <c r="AK2026" s="72"/>
      <c r="AL2026" s="72"/>
      <c r="AM2026" s="158"/>
      <c r="AN2026" s="72"/>
      <c r="AO2026" s="72"/>
      <c r="AP2026" s="72"/>
      <c r="AQ2026" s="72"/>
    </row>
    <row r="2027" spans="35:43" x14ac:dyDescent="0.25">
      <c r="AI2027" s="72"/>
      <c r="AJ2027" s="72"/>
      <c r="AK2027" s="72"/>
      <c r="AL2027" s="72"/>
      <c r="AM2027" s="158"/>
      <c r="AN2027" s="72"/>
      <c r="AO2027" s="72"/>
      <c r="AP2027" s="72"/>
      <c r="AQ2027" s="72"/>
    </row>
    <row r="2028" spans="35:43" x14ac:dyDescent="0.25">
      <c r="AI2028" s="72"/>
      <c r="AJ2028" s="72"/>
      <c r="AK2028" s="72"/>
      <c r="AL2028" s="72"/>
      <c r="AM2028" s="158"/>
      <c r="AN2028" s="72"/>
      <c r="AO2028" s="72"/>
      <c r="AP2028" s="72"/>
      <c r="AQ2028" s="72"/>
    </row>
    <row r="2029" spans="35:43" x14ac:dyDescent="0.25">
      <c r="AI2029" s="72"/>
      <c r="AJ2029" s="72"/>
      <c r="AK2029" s="72"/>
      <c r="AL2029" s="72"/>
      <c r="AM2029" s="158"/>
      <c r="AN2029" s="72"/>
      <c r="AO2029" s="72"/>
      <c r="AP2029" s="72"/>
      <c r="AQ2029" s="72"/>
    </row>
    <row r="2030" spans="35:43" x14ac:dyDescent="0.25">
      <c r="AI2030" s="72"/>
      <c r="AJ2030" s="72"/>
      <c r="AK2030" s="72"/>
      <c r="AL2030" s="72"/>
      <c r="AM2030" s="158"/>
      <c r="AN2030" s="72"/>
      <c r="AO2030" s="72"/>
      <c r="AP2030" s="72"/>
      <c r="AQ2030" s="72"/>
    </row>
    <row r="2031" spans="35:43" x14ac:dyDescent="0.25">
      <c r="AI2031" s="72"/>
      <c r="AJ2031" s="72"/>
      <c r="AK2031" s="72"/>
      <c r="AL2031" s="72"/>
      <c r="AM2031" s="158"/>
      <c r="AN2031" s="72"/>
      <c r="AO2031" s="72"/>
      <c r="AP2031" s="72"/>
      <c r="AQ2031" s="72"/>
    </row>
    <row r="2032" spans="35:43" x14ac:dyDescent="0.25">
      <c r="AI2032" s="72"/>
      <c r="AJ2032" s="72"/>
      <c r="AK2032" s="72"/>
      <c r="AL2032" s="72"/>
      <c r="AM2032" s="158"/>
      <c r="AN2032" s="72"/>
      <c r="AO2032" s="72"/>
      <c r="AP2032" s="72"/>
      <c r="AQ2032" s="72"/>
    </row>
    <row r="2033" spans="35:43" x14ac:dyDescent="0.25">
      <c r="AI2033" s="72"/>
      <c r="AJ2033" s="72"/>
      <c r="AK2033" s="72"/>
      <c r="AL2033" s="72"/>
      <c r="AM2033" s="158"/>
      <c r="AN2033" s="72"/>
      <c r="AO2033" s="72"/>
      <c r="AP2033" s="72"/>
      <c r="AQ2033" s="72"/>
    </row>
    <row r="2034" spans="35:43" x14ac:dyDescent="0.25">
      <c r="AI2034" s="72"/>
      <c r="AJ2034" s="72"/>
      <c r="AK2034" s="72"/>
      <c r="AL2034" s="72"/>
      <c r="AM2034" s="158"/>
      <c r="AN2034" s="72"/>
      <c r="AO2034" s="72"/>
      <c r="AP2034" s="72"/>
      <c r="AQ2034" s="72"/>
    </row>
    <row r="2035" spans="35:43" x14ac:dyDescent="0.25">
      <c r="AI2035" s="72"/>
      <c r="AJ2035" s="72"/>
      <c r="AK2035" s="72"/>
      <c r="AL2035" s="72"/>
      <c r="AM2035" s="158"/>
      <c r="AN2035" s="72"/>
      <c r="AO2035" s="72"/>
      <c r="AP2035" s="72"/>
      <c r="AQ2035" s="72"/>
    </row>
    <row r="2036" spans="35:43" x14ac:dyDescent="0.25">
      <c r="AI2036" s="72"/>
      <c r="AJ2036" s="72"/>
      <c r="AK2036" s="72"/>
      <c r="AL2036" s="72"/>
      <c r="AM2036" s="158"/>
      <c r="AN2036" s="72"/>
      <c r="AO2036" s="72"/>
      <c r="AP2036" s="72"/>
      <c r="AQ2036" s="72"/>
    </row>
    <row r="2037" spans="35:43" x14ac:dyDescent="0.25">
      <c r="AI2037" s="72"/>
      <c r="AJ2037" s="72"/>
      <c r="AK2037" s="72"/>
      <c r="AL2037" s="72"/>
      <c r="AM2037" s="158"/>
      <c r="AN2037" s="72"/>
      <c r="AO2037" s="72"/>
      <c r="AP2037" s="72"/>
      <c r="AQ2037" s="72"/>
    </row>
    <row r="2038" spans="35:43" x14ac:dyDescent="0.25">
      <c r="AI2038" s="72"/>
      <c r="AJ2038" s="72"/>
      <c r="AK2038" s="72"/>
      <c r="AL2038" s="72"/>
      <c r="AM2038" s="158"/>
      <c r="AN2038" s="72"/>
      <c r="AO2038" s="72"/>
      <c r="AP2038" s="72"/>
      <c r="AQ2038" s="72"/>
    </row>
    <row r="2039" spans="35:43" x14ac:dyDescent="0.25">
      <c r="AI2039" s="72"/>
      <c r="AJ2039" s="72"/>
      <c r="AK2039" s="72"/>
      <c r="AL2039" s="72"/>
      <c r="AM2039" s="158"/>
      <c r="AN2039" s="72"/>
      <c r="AO2039" s="72"/>
      <c r="AP2039" s="72"/>
      <c r="AQ2039" s="72"/>
    </row>
    <row r="2040" spans="35:43" x14ac:dyDescent="0.25">
      <c r="AI2040" s="72"/>
      <c r="AJ2040" s="72"/>
      <c r="AK2040" s="72"/>
      <c r="AL2040" s="72"/>
      <c r="AM2040" s="158"/>
      <c r="AN2040" s="72"/>
      <c r="AO2040" s="72"/>
      <c r="AP2040" s="72"/>
      <c r="AQ2040" s="72"/>
    </row>
    <row r="2041" spans="35:43" x14ac:dyDescent="0.25">
      <c r="AI2041" s="72"/>
      <c r="AJ2041" s="72"/>
      <c r="AK2041" s="72"/>
      <c r="AL2041" s="72"/>
      <c r="AM2041" s="158"/>
      <c r="AN2041" s="72"/>
      <c r="AO2041" s="72"/>
      <c r="AP2041" s="72"/>
      <c r="AQ2041" s="72"/>
    </row>
    <row r="2042" spans="35:43" x14ac:dyDescent="0.25">
      <c r="AI2042" s="72"/>
      <c r="AJ2042" s="72"/>
      <c r="AK2042" s="72"/>
      <c r="AL2042" s="72"/>
      <c r="AM2042" s="158"/>
      <c r="AN2042" s="72"/>
      <c r="AO2042" s="72"/>
      <c r="AP2042" s="72"/>
      <c r="AQ2042" s="72"/>
    </row>
    <row r="2043" spans="35:43" x14ac:dyDescent="0.25">
      <c r="AI2043" s="72"/>
      <c r="AJ2043" s="72"/>
      <c r="AK2043" s="72"/>
      <c r="AL2043" s="72"/>
      <c r="AM2043" s="158"/>
      <c r="AN2043" s="72"/>
      <c r="AO2043" s="72"/>
      <c r="AP2043" s="72"/>
      <c r="AQ2043" s="72"/>
    </row>
    <row r="2044" spans="35:43" x14ac:dyDescent="0.25">
      <c r="AI2044" s="72"/>
      <c r="AJ2044" s="72"/>
      <c r="AK2044" s="72"/>
      <c r="AL2044" s="72"/>
      <c r="AM2044" s="158"/>
      <c r="AN2044" s="72"/>
      <c r="AO2044" s="72"/>
      <c r="AP2044" s="72"/>
      <c r="AQ2044" s="72"/>
    </row>
    <row r="2045" spans="35:43" x14ac:dyDescent="0.25">
      <c r="AI2045" s="72"/>
      <c r="AJ2045" s="72"/>
      <c r="AK2045" s="72"/>
      <c r="AL2045" s="72"/>
      <c r="AM2045" s="158"/>
      <c r="AN2045" s="72"/>
      <c r="AO2045" s="72"/>
      <c r="AP2045" s="72"/>
      <c r="AQ2045" s="72"/>
    </row>
    <row r="2046" spans="35:43" x14ac:dyDescent="0.25">
      <c r="AI2046" s="72"/>
      <c r="AJ2046" s="72"/>
      <c r="AK2046" s="72"/>
      <c r="AL2046" s="72"/>
      <c r="AM2046" s="158"/>
      <c r="AN2046" s="72"/>
      <c r="AO2046" s="72"/>
      <c r="AP2046" s="72"/>
      <c r="AQ2046" s="72"/>
    </row>
    <row r="2047" spans="35:43" x14ac:dyDescent="0.25">
      <c r="AI2047" s="72"/>
      <c r="AJ2047" s="72"/>
      <c r="AK2047" s="72"/>
      <c r="AL2047" s="72"/>
      <c r="AM2047" s="158"/>
      <c r="AN2047" s="72"/>
      <c r="AO2047" s="72"/>
      <c r="AP2047" s="72"/>
      <c r="AQ2047" s="72"/>
    </row>
    <row r="2048" spans="35:43" x14ac:dyDescent="0.25">
      <c r="AI2048" s="72"/>
      <c r="AJ2048" s="72"/>
      <c r="AK2048" s="72"/>
      <c r="AL2048" s="72"/>
      <c r="AM2048" s="158"/>
      <c r="AN2048" s="72"/>
      <c r="AO2048" s="72"/>
      <c r="AP2048" s="72"/>
      <c r="AQ2048" s="72"/>
    </row>
    <row r="2049" spans="35:43" x14ac:dyDescent="0.25">
      <c r="AI2049" s="72"/>
      <c r="AJ2049" s="72"/>
      <c r="AK2049" s="72"/>
      <c r="AL2049" s="72"/>
      <c r="AM2049" s="158"/>
      <c r="AN2049" s="72"/>
      <c r="AO2049" s="72"/>
      <c r="AP2049" s="72"/>
      <c r="AQ2049" s="72"/>
    </row>
    <row r="2050" spans="35:43" x14ac:dyDescent="0.25">
      <c r="AI2050" s="72"/>
      <c r="AJ2050" s="72"/>
      <c r="AK2050" s="72"/>
      <c r="AL2050" s="72"/>
      <c r="AM2050" s="158"/>
      <c r="AN2050" s="72"/>
      <c r="AO2050" s="72"/>
      <c r="AP2050" s="72"/>
      <c r="AQ2050" s="72"/>
    </row>
    <row r="2051" spans="35:43" x14ac:dyDescent="0.25">
      <c r="AI2051" s="72"/>
      <c r="AJ2051" s="72"/>
      <c r="AK2051" s="72"/>
      <c r="AL2051" s="72"/>
      <c r="AM2051" s="158"/>
      <c r="AN2051" s="72"/>
      <c r="AO2051" s="72"/>
      <c r="AP2051" s="72"/>
      <c r="AQ2051" s="72"/>
    </row>
    <row r="2052" spans="35:43" x14ac:dyDescent="0.25">
      <c r="AI2052" s="72"/>
      <c r="AJ2052" s="72"/>
      <c r="AK2052" s="72"/>
      <c r="AL2052" s="72"/>
      <c r="AM2052" s="158"/>
      <c r="AN2052" s="72"/>
      <c r="AO2052" s="72"/>
      <c r="AP2052" s="72"/>
      <c r="AQ2052" s="72"/>
    </row>
    <row r="2053" spans="35:43" x14ac:dyDescent="0.25">
      <c r="AI2053" s="72"/>
      <c r="AJ2053" s="72"/>
      <c r="AK2053" s="72"/>
      <c r="AL2053" s="72"/>
      <c r="AM2053" s="158"/>
      <c r="AN2053" s="72"/>
      <c r="AO2053" s="72"/>
      <c r="AP2053" s="72"/>
      <c r="AQ2053" s="72"/>
    </row>
    <row r="2054" spans="35:43" x14ac:dyDescent="0.25">
      <c r="AI2054" s="72"/>
      <c r="AJ2054" s="72"/>
      <c r="AK2054" s="72"/>
      <c r="AL2054" s="72"/>
      <c r="AM2054" s="158"/>
      <c r="AN2054" s="72"/>
      <c r="AO2054" s="72"/>
      <c r="AP2054" s="72"/>
      <c r="AQ2054" s="72"/>
    </row>
    <row r="2055" spans="35:43" x14ac:dyDescent="0.25">
      <c r="AI2055" s="72"/>
      <c r="AJ2055" s="72"/>
      <c r="AK2055" s="72"/>
      <c r="AL2055" s="72"/>
      <c r="AM2055" s="158"/>
      <c r="AN2055" s="72"/>
      <c r="AO2055" s="72"/>
      <c r="AP2055" s="72"/>
      <c r="AQ2055" s="72"/>
    </row>
    <row r="2056" spans="35:43" x14ac:dyDescent="0.25">
      <c r="AI2056" s="72"/>
      <c r="AJ2056" s="72"/>
      <c r="AK2056" s="72"/>
      <c r="AL2056" s="72"/>
      <c r="AM2056" s="158"/>
      <c r="AN2056" s="72"/>
      <c r="AO2056" s="72"/>
      <c r="AP2056" s="72"/>
      <c r="AQ2056" s="72"/>
    </row>
    <row r="2057" spans="35:43" x14ac:dyDescent="0.25">
      <c r="AI2057" s="72"/>
      <c r="AJ2057" s="72"/>
      <c r="AK2057" s="72"/>
      <c r="AL2057" s="72"/>
      <c r="AM2057" s="158"/>
      <c r="AN2057" s="72"/>
      <c r="AO2057" s="72"/>
      <c r="AP2057" s="72"/>
      <c r="AQ2057" s="72"/>
    </row>
    <row r="2058" spans="35:43" x14ac:dyDescent="0.25">
      <c r="AI2058" s="72"/>
      <c r="AJ2058" s="72"/>
      <c r="AK2058" s="72"/>
      <c r="AL2058" s="72"/>
      <c r="AM2058" s="158"/>
      <c r="AN2058" s="72"/>
      <c r="AO2058" s="72"/>
      <c r="AP2058" s="72"/>
      <c r="AQ2058" s="72"/>
    </row>
    <row r="2059" spans="35:43" x14ac:dyDescent="0.25">
      <c r="AI2059" s="72"/>
      <c r="AJ2059" s="72"/>
      <c r="AK2059" s="72"/>
      <c r="AL2059" s="72"/>
      <c r="AM2059" s="158"/>
      <c r="AN2059" s="72"/>
      <c r="AO2059" s="72"/>
      <c r="AP2059" s="72"/>
      <c r="AQ2059" s="72"/>
    </row>
    <row r="2060" spans="35:43" x14ac:dyDescent="0.25">
      <c r="AI2060" s="72"/>
      <c r="AJ2060" s="72"/>
      <c r="AK2060" s="72"/>
      <c r="AL2060" s="72"/>
      <c r="AM2060" s="158"/>
      <c r="AN2060" s="72"/>
      <c r="AO2060" s="72"/>
      <c r="AP2060" s="72"/>
      <c r="AQ2060" s="72"/>
    </row>
    <row r="2061" spans="35:43" x14ac:dyDescent="0.25">
      <c r="AI2061" s="72"/>
      <c r="AJ2061" s="72"/>
      <c r="AK2061" s="72"/>
      <c r="AL2061" s="72"/>
      <c r="AM2061" s="158"/>
      <c r="AN2061" s="72"/>
      <c r="AO2061" s="72"/>
      <c r="AP2061" s="72"/>
      <c r="AQ2061" s="72"/>
    </row>
    <row r="2062" spans="35:43" x14ac:dyDescent="0.25">
      <c r="AI2062" s="72"/>
      <c r="AJ2062" s="72"/>
      <c r="AK2062" s="72"/>
      <c r="AL2062" s="72"/>
      <c r="AM2062" s="158"/>
      <c r="AN2062" s="72"/>
      <c r="AO2062" s="72"/>
      <c r="AP2062" s="72"/>
      <c r="AQ2062" s="72"/>
    </row>
    <row r="2063" spans="35:43" x14ac:dyDescent="0.25">
      <c r="AI2063" s="72"/>
      <c r="AJ2063" s="72"/>
      <c r="AK2063" s="72"/>
      <c r="AL2063" s="72"/>
      <c r="AM2063" s="158"/>
      <c r="AN2063" s="72"/>
      <c r="AO2063" s="72"/>
      <c r="AP2063" s="72"/>
      <c r="AQ2063" s="72"/>
    </row>
    <row r="2064" spans="35:43" x14ac:dyDescent="0.25">
      <c r="AI2064" s="72"/>
      <c r="AJ2064" s="72"/>
      <c r="AK2064" s="72"/>
      <c r="AL2064" s="72"/>
      <c r="AM2064" s="158"/>
      <c r="AN2064" s="72"/>
      <c r="AO2064" s="72"/>
      <c r="AP2064" s="72"/>
      <c r="AQ2064" s="72"/>
    </row>
    <row r="2065" spans="35:43" x14ac:dyDescent="0.25">
      <c r="AI2065" s="72"/>
      <c r="AJ2065" s="72"/>
      <c r="AK2065" s="72"/>
      <c r="AL2065" s="72"/>
      <c r="AM2065" s="158"/>
      <c r="AN2065" s="72"/>
      <c r="AO2065" s="72"/>
      <c r="AP2065" s="72"/>
      <c r="AQ2065" s="72"/>
    </row>
    <row r="2066" spans="35:43" x14ac:dyDescent="0.25">
      <c r="AI2066" s="72"/>
      <c r="AJ2066" s="72"/>
      <c r="AK2066" s="72"/>
      <c r="AL2066" s="72"/>
      <c r="AM2066" s="158"/>
      <c r="AN2066" s="72"/>
      <c r="AO2066" s="72"/>
      <c r="AP2066" s="72"/>
      <c r="AQ2066" s="72"/>
    </row>
    <row r="2067" spans="35:43" x14ac:dyDescent="0.25">
      <c r="AI2067" s="72"/>
      <c r="AJ2067" s="72"/>
      <c r="AK2067" s="72"/>
      <c r="AL2067" s="72"/>
      <c r="AM2067" s="158"/>
      <c r="AN2067" s="72"/>
      <c r="AO2067" s="72"/>
      <c r="AP2067" s="72"/>
      <c r="AQ2067" s="72"/>
    </row>
    <row r="2068" spans="35:43" x14ac:dyDescent="0.25">
      <c r="AI2068" s="72"/>
      <c r="AJ2068" s="72"/>
      <c r="AK2068" s="72"/>
      <c r="AL2068" s="72"/>
      <c r="AM2068" s="158"/>
      <c r="AN2068" s="72"/>
      <c r="AO2068" s="72"/>
      <c r="AP2068" s="72"/>
      <c r="AQ2068" s="72"/>
    </row>
    <row r="2069" spans="35:43" x14ac:dyDescent="0.25">
      <c r="AI2069" s="72"/>
      <c r="AJ2069" s="72"/>
      <c r="AK2069" s="72"/>
      <c r="AL2069" s="72"/>
      <c r="AM2069" s="158"/>
      <c r="AN2069" s="72"/>
      <c r="AO2069" s="72"/>
      <c r="AP2069" s="72"/>
      <c r="AQ2069" s="72"/>
    </row>
    <row r="2070" spans="35:43" x14ac:dyDescent="0.25">
      <c r="AI2070" s="72"/>
      <c r="AJ2070" s="72"/>
      <c r="AK2070" s="72"/>
      <c r="AL2070" s="72"/>
      <c r="AM2070" s="158"/>
      <c r="AN2070" s="72"/>
      <c r="AO2070" s="72"/>
      <c r="AP2070" s="72"/>
      <c r="AQ2070" s="72"/>
    </row>
    <row r="2071" spans="35:43" x14ac:dyDescent="0.25">
      <c r="AI2071" s="72"/>
      <c r="AJ2071" s="72"/>
      <c r="AK2071" s="72"/>
      <c r="AL2071" s="72"/>
      <c r="AM2071" s="158"/>
      <c r="AN2071" s="72"/>
      <c r="AO2071" s="72"/>
      <c r="AP2071" s="72"/>
      <c r="AQ2071" s="72"/>
    </row>
    <row r="2072" spans="35:43" x14ac:dyDescent="0.25">
      <c r="AI2072" s="72"/>
      <c r="AJ2072" s="72"/>
      <c r="AK2072" s="72"/>
      <c r="AL2072" s="72"/>
      <c r="AM2072" s="158"/>
      <c r="AN2072" s="72"/>
      <c r="AO2072" s="72"/>
      <c r="AP2072" s="72"/>
      <c r="AQ2072" s="72"/>
    </row>
    <row r="2073" spans="35:43" x14ac:dyDescent="0.25">
      <c r="AI2073" s="72"/>
      <c r="AJ2073" s="72"/>
      <c r="AK2073" s="72"/>
      <c r="AL2073" s="72"/>
      <c r="AM2073" s="158"/>
      <c r="AN2073" s="72"/>
      <c r="AO2073" s="72"/>
      <c r="AP2073" s="72"/>
      <c r="AQ2073" s="72"/>
    </row>
    <row r="2074" spans="35:43" x14ac:dyDescent="0.25">
      <c r="AI2074" s="72"/>
      <c r="AJ2074" s="72"/>
      <c r="AK2074" s="72"/>
      <c r="AL2074" s="72"/>
      <c r="AM2074" s="158"/>
      <c r="AN2074" s="72"/>
      <c r="AO2074" s="72"/>
      <c r="AP2074" s="72"/>
      <c r="AQ2074" s="72"/>
    </row>
    <row r="2075" spans="35:43" x14ac:dyDescent="0.25">
      <c r="AI2075" s="72"/>
      <c r="AJ2075" s="72"/>
      <c r="AK2075" s="72"/>
      <c r="AL2075" s="72"/>
      <c r="AM2075" s="158"/>
      <c r="AN2075" s="72"/>
      <c r="AO2075" s="72"/>
      <c r="AP2075" s="72"/>
      <c r="AQ2075" s="72"/>
    </row>
    <row r="2076" spans="35:43" x14ac:dyDescent="0.25">
      <c r="AI2076" s="72"/>
      <c r="AJ2076" s="72"/>
      <c r="AK2076" s="72"/>
      <c r="AL2076" s="72"/>
      <c r="AM2076" s="158"/>
      <c r="AN2076" s="72"/>
      <c r="AO2076" s="72"/>
      <c r="AP2076" s="72"/>
      <c r="AQ2076" s="72"/>
    </row>
    <row r="2077" spans="35:43" x14ac:dyDescent="0.25">
      <c r="AI2077" s="72"/>
      <c r="AJ2077" s="72"/>
      <c r="AK2077" s="72"/>
      <c r="AL2077" s="72"/>
      <c r="AM2077" s="158"/>
      <c r="AN2077" s="72"/>
      <c r="AO2077" s="72"/>
      <c r="AP2077" s="72"/>
      <c r="AQ2077" s="72"/>
    </row>
    <row r="2078" spans="35:43" x14ac:dyDescent="0.25">
      <c r="AI2078" s="72"/>
      <c r="AJ2078" s="72"/>
      <c r="AK2078" s="72"/>
      <c r="AL2078" s="72"/>
      <c r="AM2078" s="158"/>
      <c r="AN2078" s="72"/>
      <c r="AO2078" s="72"/>
      <c r="AP2078" s="72"/>
      <c r="AQ2078" s="72"/>
    </row>
    <row r="2079" spans="35:43" x14ac:dyDescent="0.25">
      <c r="AI2079" s="72"/>
      <c r="AJ2079" s="72"/>
      <c r="AK2079" s="72"/>
      <c r="AL2079" s="72"/>
      <c r="AM2079" s="158"/>
      <c r="AN2079" s="72"/>
      <c r="AO2079" s="72"/>
      <c r="AP2079" s="72"/>
      <c r="AQ2079" s="72"/>
    </row>
    <row r="2080" spans="35:43" x14ac:dyDescent="0.25">
      <c r="AI2080" s="72"/>
      <c r="AJ2080" s="72"/>
      <c r="AK2080" s="72"/>
      <c r="AL2080" s="72"/>
      <c r="AM2080" s="158"/>
      <c r="AN2080" s="72"/>
      <c r="AO2080" s="72"/>
      <c r="AP2080" s="72"/>
      <c r="AQ2080" s="72"/>
    </row>
    <row r="2081" spans="35:43" x14ac:dyDescent="0.25">
      <c r="AI2081" s="72"/>
      <c r="AJ2081" s="72"/>
      <c r="AK2081" s="72"/>
      <c r="AL2081" s="72"/>
      <c r="AM2081" s="158"/>
      <c r="AN2081" s="72"/>
      <c r="AO2081" s="72"/>
      <c r="AP2081" s="72"/>
      <c r="AQ2081" s="72"/>
    </row>
    <row r="2082" spans="35:43" x14ac:dyDescent="0.25">
      <c r="AI2082" s="72"/>
      <c r="AJ2082" s="72"/>
      <c r="AK2082" s="72"/>
      <c r="AL2082" s="72"/>
      <c r="AM2082" s="158"/>
      <c r="AN2082" s="72"/>
      <c r="AO2082" s="72"/>
      <c r="AP2082" s="72"/>
      <c r="AQ2082" s="72"/>
    </row>
    <row r="2083" spans="35:43" x14ac:dyDescent="0.25">
      <c r="AI2083" s="72"/>
      <c r="AJ2083" s="72"/>
      <c r="AK2083" s="72"/>
      <c r="AL2083" s="72"/>
      <c r="AM2083" s="158"/>
      <c r="AN2083" s="72"/>
      <c r="AO2083" s="72"/>
      <c r="AP2083" s="72"/>
      <c r="AQ2083" s="72"/>
    </row>
    <row r="2084" spans="35:43" x14ac:dyDescent="0.25">
      <c r="AI2084" s="72"/>
      <c r="AJ2084" s="72"/>
      <c r="AK2084" s="72"/>
      <c r="AL2084" s="72"/>
      <c r="AM2084" s="158"/>
      <c r="AN2084" s="72"/>
      <c r="AO2084" s="72"/>
      <c r="AP2084" s="72"/>
      <c r="AQ2084" s="72"/>
    </row>
    <row r="2085" spans="35:43" x14ac:dyDescent="0.25">
      <c r="AI2085" s="72"/>
      <c r="AJ2085" s="72"/>
      <c r="AK2085" s="72"/>
      <c r="AL2085" s="72"/>
      <c r="AM2085" s="158"/>
      <c r="AN2085" s="72"/>
      <c r="AO2085" s="72"/>
      <c r="AP2085" s="72"/>
      <c r="AQ2085" s="72"/>
    </row>
    <row r="2086" spans="35:43" x14ac:dyDescent="0.25">
      <c r="AI2086" s="72"/>
      <c r="AJ2086" s="72"/>
      <c r="AK2086" s="72"/>
      <c r="AL2086" s="72"/>
      <c r="AM2086" s="158"/>
      <c r="AN2086" s="72"/>
      <c r="AO2086" s="72"/>
      <c r="AP2086" s="72"/>
      <c r="AQ2086" s="72"/>
    </row>
    <row r="2087" spans="35:43" x14ac:dyDescent="0.25">
      <c r="AI2087" s="72"/>
      <c r="AJ2087" s="72"/>
      <c r="AK2087" s="72"/>
      <c r="AL2087" s="72"/>
      <c r="AM2087" s="158"/>
      <c r="AN2087" s="72"/>
      <c r="AO2087" s="72"/>
      <c r="AP2087" s="72"/>
      <c r="AQ2087" s="72"/>
    </row>
    <row r="2088" spans="35:43" x14ac:dyDescent="0.25">
      <c r="AI2088" s="72"/>
      <c r="AJ2088" s="72"/>
      <c r="AK2088" s="72"/>
      <c r="AL2088" s="72"/>
      <c r="AM2088" s="158"/>
      <c r="AN2088" s="72"/>
      <c r="AO2088" s="72"/>
      <c r="AP2088" s="72"/>
      <c r="AQ2088" s="72"/>
    </row>
    <row r="2089" spans="35:43" x14ac:dyDescent="0.25">
      <c r="AI2089" s="72"/>
      <c r="AJ2089" s="72"/>
      <c r="AK2089" s="72"/>
      <c r="AL2089" s="72"/>
      <c r="AM2089" s="158"/>
      <c r="AN2089" s="72"/>
      <c r="AO2089" s="72"/>
      <c r="AP2089" s="72"/>
      <c r="AQ2089" s="72"/>
    </row>
    <row r="2090" spans="35:43" x14ac:dyDescent="0.25">
      <c r="AI2090" s="72"/>
      <c r="AJ2090" s="72"/>
      <c r="AK2090" s="72"/>
      <c r="AL2090" s="72"/>
      <c r="AM2090" s="158"/>
      <c r="AN2090" s="72"/>
      <c r="AO2090" s="72"/>
      <c r="AP2090" s="72"/>
      <c r="AQ2090" s="72"/>
    </row>
    <row r="2091" spans="35:43" x14ac:dyDescent="0.25">
      <c r="AI2091" s="72"/>
      <c r="AJ2091" s="72"/>
      <c r="AK2091" s="72"/>
      <c r="AL2091" s="72"/>
      <c r="AM2091" s="158"/>
      <c r="AN2091" s="72"/>
      <c r="AO2091" s="72"/>
      <c r="AP2091" s="72"/>
      <c r="AQ2091" s="72"/>
    </row>
    <row r="2092" spans="35:43" x14ac:dyDescent="0.25">
      <c r="AI2092" s="72"/>
      <c r="AJ2092" s="72"/>
      <c r="AK2092" s="72"/>
      <c r="AL2092" s="72"/>
      <c r="AM2092" s="158"/>
      <c r="AN2092" s="72"/>
      <c r="AO2092" s="72"/>
      <c r="AP2092" s="72"/>
      <c r="AQ2092" s="72"/>
    </row>
    <row r="2093" spans="35:43" x14ac:dyDescent="0.25">
      <c r="AI2093" s="72"/>
      <c r="AJ2093" s="72"/>
      <c r="AK2093" s="72"/>
      <c r="AL2093" s="72"/>
      <c r="AM2093" s="158"/>
      <c r="AN2093" s="72"/>
      <c r="AO2093" s="72"/>
      <c r="AP2093" s="72"/>
      <c r="AQ2093" s="72"/>
    </row>
    <row r="2094" spans="35:43" x14ac:dyDescent="0.25">
      <c r="AI2094" s="72"/>
      <c r="AJ2094" s="72"/>
      <c r="AK2094" s="72"/>
      <c r="AL2094" s="72"/>
      <c r="AM2094" s="158"/>
      <c r="AN2094" s="72"/>
      <c r="AO2094" s="72"/>
      <c r="AP2094" s="72"/>
      <c r="AQ2094" s="72"/>
    </row>
    <row r="2095" spans="35:43" x14ac:dyDescent="0.25">
      <c r="AI2095" s="72"/>
      <c r="AJ2095" s="72"/>
      <c r="AK2095" s="72"/>
      <c r="AL2095" s="72"/>
      <c r="AM2095" s="158"/>
      <c r="AN2095" s="72"/>
      <c r="AO2095" s="72"/>
      <c r="AP2095" s="72"/>
      <c r="AQ2095" s="72"/>
    </row>
    <row r="2096" spans="35:43" x14ac:dyDescent="0.25">
      <c r="AI2096" s="72"/>
      <c r="AJ2096" s="72"/>
      <c r="AK2096" s="72"/>
      <c r="AL2096" s="72"/>
      <c r="AM2096" s="158"/>
      <c r="AN2096" s="72"/>
      <c r="AO2096" s="72"/>
      <c r="AP2096" s="72"/>
      <c r="AQ2096" s="72"/>
    </row>
    <row r="2097" spans="35:43" x14ac:dyDescent="0.25">
      <c r="AI2097" s="72"/>
      <c r="AJ2097" s="72"/>
      <c r="AK2097" s="72"/>
      <c r="AL2097" s="72"/>
      <c r="AM2097" s="158"/>
      <c r="AN2097" s="72"/>
      <c r="AO2097" s="72"/>
      <c r="AP2097" s="72"/>
      <c r="AQ2097" s="72"/>
    </row>
    <row r="2098" spans="35:43" x14ac:dyDescent="0.25">
      <c r="AI2098" s="72"/>
      <c r="AJ2098" s="72"/>
      <c r="AK2098" s="72"/>
      <c r="AL2098" s="72"/>
      <c r="AM2098" s="158"/>
      <c r="AN2098" s="72"/>
      <c r="AO2098" s="72"/>
      <c r="AP2098" s="72"/>
      <c r="AQ2098" s="72"/>
    </row>
    <row r="2099" spans="35:43" x14ac:dyDescent="0.25">
      <c r="AI2099" s="72"/>
      <c r="AJ2099" s="72"/>
      <c r="AK2099" s="72"/>
      <c r="AL2099" s="72"/>
      <c r="AM2099" s="158"/>
      <c r="AN2099" s="72"/>
      <c r="AO2099" s="72"/>
      <c r="AP2099" s="72"/>
      <c r="AQ2099" s="72"/>
    </row>
    <row r="2100" spans="35:43" x14ac:dyDescent="0.25">
      <c r="AI2100" s="72"/>
      <c r="AJ2100" s="72"/>
      <c r="AK2100" s="72"/>
      <c r="AL2100" s="72"/>
      <c r="AM2100" s="158"/>
      <c r="AN2100" s="72"/>
      <c r="AO2100" s="72"/>
      <c r="AP2100" s="72"/>
      <c r="AQ2100" s="72"/>
    </row>
    <row r="2101" spans="35:43" x14ac:dyDescent="0.25">
      <c r="AI2101" s="72"/>
      <c r="AJ2101" s="72"/>
      <c r="AK2101" s="72"/>
      <c r="AL2101" s="72"/>
      <c r="AM2101" s="158"/>
      <c r="AN2101" s="72"/>
      <c r="AO2101" s="72"/>
      <c r="AP2101" s="72"/>
      <c r="AQ2101" s="72"/>
    </row>
    <row r="2102" spans="35:43" x14ac:dyDescent="0.25">
      <c r="AI2102" s="72"/>
      <c r="AJ2102" s="72"/>
      <c r="AK2102" s="72"/>
      <c r="AL2102" s="72"/>
      <c r="AM2102" s="158"/>
      <c r="AN2102" s="72"/>
      <c r="AO2102" s="72"/>
      <c r="AP2102" s="72"/>
      <c r="AQ2102" s="72"/>
    </row>
    <row r="2103" spans="35:43" x14ac:dyDescent="0.25">
      <c r="AI2103" s="72"/>
      <c r="AJ2103" s="72"/>
      <c r="AK2103" s="72"/>
      <c r="AL2103" s="72"/>
      <c r="AM2103" s="158"/>
      <c r="AN2103" s="72"/>
      <c r="AO2103" s="72"/>
      <c r="AP2103" s="72"/>
      <c r="AQ2103" s="72"/>
    </row>
    <row r="2104" spans="35:43" x14ac:dyDescent="0.25">
      <c r="AI2104" s="72"/>
      <c r="AJ2104" s="72"/>
      <c r="AK2104" s="72"/>
      <c r="AL2104" s="72"/>
      <c r="AM2104" s="158"/>
      <c r="AN2104" s="72"/>
      <c r="AO2104" s="72"/>
      <c r="AP2104" s="72"/>
      <c r="AQ2104" s="72"/>
    </row>
    <row r="2105" spans="35:43" x14ac:dyDescent="0.25">
      <c r="AI2105" s="72"/>
      <c r="AJ2105" s="72"/>
      <c r="AK2105" s="72"/>
      <c r="AL2105" s="72"/>
      <c r="AM2105" s="158"/>
      <c r="AN2105" s="72"/>
      <c r="AO2105" s="72"/>
      <c r="AP2105" s="72"/>
      <c r="AQ2105" s="72"/>
    </row>
    <row r="2106" spans="35:43" x14ac:dyDescent="0.25">
      <c r="AI2106" s="72"/>
      <c r="AJ2106" s="72"/>
      <c r="AK2106" s="72"/>
      <c r="AL2106" s="72"/>
      <c r="AM2106" s="158"/>
      <c r="AN2106" s="72"/>
      <c r="AO2106" s="72"/>
      <c r="AP2106" s="72"/>
      <c r="AQ2106" s="72"/>
    </row>
    <row r="2107" spans="35:43" x14ac:dyDescent="0.25">
      <c r="AI2107" s="72"/>
      <c r="AJ2107" s="72"/>
      <c r="AK2107" s="72"/>
      <c r="AL2107" s="72"/>
      <c r="AM2107" s="158"/>
      <c r="AN2107" s="72"/>
      <c r="AO2107" s="72"/>
      <c r="AP2107" s="72"/>
      <c r="AQ2107" s="72"/>
    </row>
    <row r="2108" spans="35:43" x14ac:dyDescent="0.25">
      <c r="AI2108" s="72"/>
      <c r="AJ2108" s="72"/>
      <c r="AK2108" s="72"/>
      <c r="AL2108" s="72"/>
      <c r="AM2108" s="158"/>
      <c r="AN2108" s="72"/>
      <c r="AO2108" s="72"/>
      <c r="AP2108" s="72"/>
      <c r="AQ2108" s="72"/>
    </row>
    <row r="2109" spans="35:43" x14ac:dyDescent="0.25">
      <c r="AI2109" s="72"/>
      <c r="AJ2109" s="72"/>
      <c r="AK2109" s="72"/>
      <c r="AL2109" s="72"/>
      <c r="AM2109" s="158"/>
      <c r="AN2109" s="72"/>
      <c r="AO2109" s="72"/>
      <c r="AP2109" s="72"/>
      <c r="AQ2109" s="72"/>
    </row>
    <row r="2110" spans="35:43" x14ac:dyDescent="0.25">
      <c r="AI2110" s="72"/>
      <c r="AJ2110" s="72"/>
      <c r="AK2110" s="72"/>
      <c r="AL2110" s="72"/>
      <c r="AM2110" s="158"/>
      <c r="AN2110" s="72"/>
      <c r="AO2110" s="72"/>
      <c r="AP2110" s="72"/>
      <c r="AQ2110" s="72"/>
    </row>
    <row r="2111" spans="35:43" x14ac:dyDescent="0.25">
      <c r="AI2111" s="72"/>
      <c r="AJ2111" s="72"/>
      <c r="AK2111" s="72"/>
      <c r="AL2111" s="72"/>
      <c r="AM2111" s="158"/>
      <c r="AN2111" s="72"/>
      <c r="AO2111" s="72"/>
      <c r="AP2111" s="72"/>
      <c r="AQ2111" s="72"/>
    </row>
    <row r="2112" spans="35:43" x14ac:dyDescent="0.25">
      <c r="AI2112" s="72"/>
      <c r="AJ2112" s="72"/>
      <c r="AK2112" s="72"/>
      <c r="AL2112" s="72"/>
      <c r="AM2112" s="158"/>
      <c r="AN2112" s="72"/>
      <c r="AO2112" s="72"/>
      <c r="AP2112" s="72"/>
      <c r="AQ2112" s="72"/>
    </row>
    <row r="2113" spans="35:43" x14ac:dyDescent="0.25">
      <c r="AI2113" s="72"/>
      <c r="AJ2113" s="72"/>
      <c r="AK2113" s="72"/>
      <c r="AL2113" s="72"/>
      <c r="AM2113" s="158"/>
      <c r="AN2113" s="72"/>
      <c r="AO2113" s="72"/>
      <c r="AP2113" s="72"/>
      <c r="AQ2113" s="72"/>
    </row>
    <row r="2114" spans="35:43" x14ac:dyDescent="0.25">
      <c r="AI2114" s="72"/>
      <c r="AJ2114" s="72"/>
      <c r="AK2114" s="72"/>
      <c r="AL2114" s="72"/>
      <c r="AM2114" s="158"/>
      <c r="AN2114" s="72"/>
      <c r="AO2114" s="72"/>
      <c r="AP2114" s="72"/>
      <c r="AQ2114" s="72"/>
    </row>
    <row r="2115" spans="35:43" x14ac:dyDescent="0.25">
      <c r="AI2115" s="72"/>
      <c r="AJ2115" s="72"/>
      <c r="AK2115" s="72"/>
      <c r="AL2115" s="72"/>
      <c r="AM2115" s="158"/>
      <c r="AN2115" s="72"/>
      <c r="AO2115" s="72"/>
      <c r="AP2115" s="72"/>
      <c r="AQ2115" s="72"/>
    </row>
    <row r="2116" spans="35:43" x14ac:dyDescent="0.25">
      <c r="AI2116" s="72"/>
      <c r="AJ2116" s="72"/>
      <c r="AK2116" s="72"/>
      <c r="AL2116" s="72"/>
      <c r="AM2116" s="158"/>
      <c r="AN2116" s="72"/>
      <c r="AO2116" s="72"/>
      <c r="AP2116" s="72"/>
      <c r="AQ2116" s="72"/>
    </row>
    <row r="2117" spans="35:43" x14ac:dyDescent="0.25">
      <c r="AI2117" s="72"/>
      <c r="AJ2117" s="72"/>
      <c r="AK2117" s="72"/>
      <c r="AL2117" s="72"/>
      <c r="AM2117" s="158"/>
      <c r="AN2117" s="72"/>
      <c r="AO2117" s="72"/>
      <c r="AP2117" s="72"/>
      <c r="AQ2117" s="72"/>
    </row>
    <row r="2118" spans="35:43" x14ac:dyDescent="0.25">
      <c r="AI2118" s="72"/>
      <c r="AJ2118" s="72"/>
      <c r="AK2118" s="72"/>
      <c r="AL2118" s="72"/>
      <c r="AM2118" s="158"/>
      <c r="AN2118" s="72"/>
      <c r="AO2118" s="72"/>
      <c r="AP2118" s="72"/>
      <c r="AQ2118" s="72"/>
    </row>
    <row r="2119" spans="35:43" x14ac:dyDescent="0.25">
      <c r="AI2119" s="72"/>
      <c r="AJ2119" s="72"/>
      <c r="AK2119" s="72"/>
      <c r="AL2119" s="72"/>
      <c r="AM2119" s="158"/>
      <c r="AN2119" s="72"/>
      <c r="AO2119" s="72"/>
      <c r="AP2119" s="72"/>
      <c r="AQ2119" s="72"/>
    </row>
    <row r="2120" spans="35:43" x14ac:dyDescent="0.25">
      <c r="AI2120" s="72"/>
      <c r="AJ2120" s="72"/>
      <c r="AK2120" s="72"/>
      <c r="AL2120" s="72"/>
      <c r="AM2120" s="158"/>
      <c r="AN2120" s="72"/>
      <c r="AO2120" s="72"/>
      <c r="AP2120" s="72"/>
      <c r="AQ2120" s="72"/>
    </row>
    <row r="2121" spans="35:43" x14ac:dyDescent="0.25">
      <c r="AI2121" s="72"/>
      <c r="AJ2121" s="72"/>
      <c r="AK2121" s="72"/>
      <c r="AL2121" s="72"/>
      <c r="AM2121" s="158"/>
      <c r="AN2121" s="72"/>
      <c r="AO2121" s="72"/>
      <c r="AP2121" s="72"/>
      <c r="AQ2121" s="72"/>
    </row>
    <row r="2122" spans="35:43" x14ac:dyDescent="0.25">
      <c r="AI2122" s="72"/>
      <c r="AJ2122" s="72"/>
      <c r="AK2122" s="72"/>
      <c r="AL2122" s="72"/>
      <c r="AM2122" s="158"/>
      <c r="AN2122" s="72"/>
      <c r="AO2122" s="72"/>
      <c r="AP2122" s="72"/>
      <c r="AQ2122" s="72"/>
    </row>
    <row r="2123" spans="35:43" x14ac:dyDescent="0.25">
      <c r="AI2123" s="72"/>
      <c r="AJ2123" s="72"/>
      <c r="AK2123" s="72"/>
      <c r="AL2123" s="72"/>
      <c r="AM2123" s="158"/>
      <c r="AN2123" s="72"/>
      <c r="AO2123" s="72"/>
      <c r="AP2123" s="72"/>
      <c r="AQ2123" s="72"/>
    </row>
    <row r="2124" spans="35:43" x14ac:dyDescent="0.25">
      <c r="AI2124" s="72"/>
      <c r="AJ2124" s="72"/>
      <c r="AK2124" s="72"/>
      <c r="AL2124" s="72"/>
      <c r="AM2124" s="158"/>
      <c r="AN2124" s="72"/>
      <c r="AO2124" s="72"/>
      <c r="AP2124" s="72"/>
      <c r="AQ2124" s="72"/>
    </row>
    <row r="2125" spans="35:43" x14ac:dyDescent="0.25">
      <c r="AI2125" s="72"/>
      <c r="AJ2125" s="72"/>
      <c r="AK2125" s="72"/>
      <c r="AL2125" s="72"/>
      <c r="AM2125" s="158"/>
      <c r="AN2125" s="72"/>
      <c r="AO2125" s="72"/>
      <c r="AP2125" s="72"/>
      <c r="AQ2125" s="72"/>
    </row>
    <row r="2126" spans="35:43" x14ac:dyDescent="0.25">
      <c r="AI2126" s="72"/>
      <c r="AJ2126" s="72"/>
      <c r="AK2126" s="72"/>
      <c r="AL2126" s="72"/>
      <c r="AM2126" s="158"/>
      <c r="AN2126" s="72"/>
      <c r="AO2126" s="72"/>
      <c r="AP2126" s="72"/>
      <c r="AQ2126" s="72"/>
    </row>
    <row r="2127" spans="35:43" x14ac:dyDescent="0.25">
      <c r="AI2127" s="72"/>
      <c r="AJ2127" s="72"/>
      <c r="AK2127" s="72"/>
      <c r="AL2127" s="72"/>
      <c r="AM2127" s="158"/>
      <c r="AN2127" s="72"/>
      <c r="AO2127" s="72"/>
      <c r="AP2127" s="72"/>
      <c r="AQ2127" s="72"/>
    </row>
    <row r="2128" spans="35:43" x14ac:dyDescent="0.25">
      <c r="AI2128" s="72"/>
      <c r="AJ2128" s="72"/>
      <c r="AK2128" s="72"/>
      <c r="AL2128" s="72"/>
      <c r="AM2128" s="158"/>
      <c r="AN2128" s="72"/>
      <c r="AO2128" s="72"/>
      <c r="AP2128" s="72"/>
      <c r="AQ2128" s="72"/>
    </row>
    <row r="2129" spans="35:43" x14ac:dyDescent="0.25">
      <c r="AI2129" s="72"/>
      <c r="AJ2129" s="72"/>
      <c r="AK2129" s="72"/>
      <c r="AL2129" s="72"/>
      <c r="AM2129" s="158"/>
      <c r="AN2129" s="72"/>
      <c r="AO2129" s="72"/>
      <c r="AP2129" s="72"/>
      <c r="AQ2129" s="72"/>
    </row>
    <row r="2130" spans="35:43" x14ac:dyDescent="0.25">
      <c r="AI2130" s="72"/>
      <c r="AJ2130" s="72"/>
      <c r="AK2130" s="72"/>
      <c r="AL2130" s="72"/>
      <c r="AM2130" s="158"/>
      <c r="AN2130" s="72"/>
      <c r="AO2130" s="72"/>
      <c r="AP2130" s="72"/>
      <c r="AQ2130" s="72"/>
    </row>
    <row r="2131" spans="35:43" x14ac:dyDescent="0.25">
      <c r="AI2131" s="72"/>
      <c r="AJ2131" s="72"/>
      <c r="AK2131" s="72"/>
      <c r="AL2131" s="72"/>
      <c r="AM2131" s="158"/>
      <c r="AN2131" s="72"/>
      <c r="AO2131" s="72"/>
      <c r="AP2131" s="72"/>
      <c r="AQ2131" s="72"/>
    </row>
    <row r="2132" spans="35:43" x14ac:dyDescent="0.25">
      <c r="AI2132" s="72"/>
      <c r="AJ2132" s="72"/>
      <c r="AK2132" s="72"/>
      <c r="AL2132" s="72"/>
      <c r="AM2132" s="158"/>
      <c r="AN2132" s="72"/>
      <c r="AO2132" s="72"/>
      <c r="AP2132" s="72"/>
      <c r="AQ2132" s="72"/>
    </row>
    <row r="2133" spans="35:43" x14ac:dyDescent="0.25">
      <c r="AI2133" s="72"/>
      <c r="AJ2133" s="72"/>
      <c r="AK2133" s="72"/>
      <c r="AL2133" s="72"/>
      <c r="AM2133" s="158"/>
      <c r="AN2133" s="72"/>
      <c r="AO2133" s="72"/>
      <c r="AP2133" s="72"/>
      <c r="AQ2133" s="72"/>
    </row>
    <row r="2134" spans="35:43" x14ac:dyDescent="0.25">
      <c r="AI2134" s="72"/>
      <c r="AJ2134" s="72"/>
      <c r="AK2134" s="72"/>
      <c r="AL2134" s="72"/>
      <c r="AM2134" s="158"/>
      <c r="AN2134" s="72"/>
      <c r="AO2134" s="72"/>
      <c r="AP2134" s="72"/>
      <c r="AQ2134" s="72"/>
    </row>
    <row r="2135" spans="35:43" x14ac:dyDescent="0.25">
      <c r="AI2135" s="72"/>
      <c r="AJ2135" s="72"/>
      <c r="AK2135" s="72"/>
      <c r="AL2135" s="72"/>
      <c r="AM2135" s="158"/>
      <c r="AN2135" s="72"/>
      <c r="AO2135" s="72"/>
      <c r="AP2135" s="72"/>
      <c r="AQ2135" s="72"/>
    </row>
    <row r="2136" spans="35:43" x14ac:dyDescent="0.25">
      <c r="AI2136" s="72"/>
      <c r="AJ2136" s="72"/>
      <c r="AK2136" s="72"/>
      <c r="AL2136" s="72"/>
      <c r="AM2136" s="158"/>
      <c r="AN2136" s="72"/>
      <c r="AO2136" s="72"/>
      <c r="AP2136" s="72"/>
      <c r="AQ2136" s="72"/>
    </row>
    <row r="2137" spans="35:43" x14ac:dyDescent="0.25">
      <c r="AI2137" s="72"/>
      <c r="AJ2137" s="72"/>
      <c r="AK2137" s="72"/>
      <c r="AL2137" s="72"/>
      <c r="AM2137" s="158"/>
      <c r="AN2137" s="72"/>
      <c r="AO2137" s="72"/>
      <c r="AP2137" s="72"/>
      <c r="AQ2137" s="72"/>
    </row>
    <row r="2138" spans="35:43" x14ac:dyDescent="0.25">
      <c r="AI2138" s="72"/>
      <c r="AJ2138" s="72"/>
      <c r="AK2138" s="72"/>
      <c r="AL2138" s="72"/>
      <c r="AM2138" s="158"/>
      <c r="AN2138" s="72"/>
      <c r="AO2138" s="72"/>
      <c r="AP2138" s="72"/>
      <c r="AQ2138" s="72"/>
    </row>
    <row r="2139" spans="35:43" x14ac:dyDescent="0.25">
      <c r="AI2139" s="72"/>
      <c r="AJ2139" s="72"/>
      <c r="AK2139" s="72"/>
      <c r="AL2139" s="72"/>
      <c r="AM2139" s="158"/>
      <c r="AN2139" s="72"/>
      <c r="AO2139" s="72"/>
      <c r="AP2139" s="72"/>
      <c r="AQ2139" s="72"/>
    </row>
    <row r="2140" spans="35:43" x14ac:dyDescent="0.25">
      <c r="AI2140" s="72"/>
      <c r="AJ2140" s="72"/>
      <c r="AK2140" s="72"/>
      <c r="AL2140" s="72"/>
      <c r="AM2140" s="158"/>
      <c r="AN2140" s="72"/>
      <c r="AO2140" s="72"/>
      <c r="AP2140" s="72"/>
      <c r="AQ2140" s="72"/>
    </row>
    <row r="2141" spans="35:43" x14ac:dyDescent="0.25">
      <c r="AI2141" s="72"/>
      <c r="AJ2141" s="72"/>
      <c r="AK2141" s="72"/>
      <c r="AL2141" s="72"/>
      <c r="AM2141" s="158"/>
      <c r="AN2141" s="72"/>
      <c r="AO2141" s="72"/>
      <c r="AP2141" s="72"/>
      <c r="AQ2141" s="72"/>
    </row>
    <row r="2142" spans="35:43" x14ac:dyDescent="0.25">
      <c r="AI2142" s="72"/>
      <c r="AJ2142" s="72"/>
      <c r="AK2142" s="72"/>
      <c r="AL2142" s="72"/>
      <c r="AM2142" s="158"/>
      <c r="AN2142" s="72"/>
      <c r="AO2142" s="72"/>
      <c r="AP2142" s="72"/>
      <c r="AQ2142" s="72"/>
    </row>
    <row r="2143" spans="35:43" x14ac:dyDescent="0.25">
      <c r="AI2143" s="72"/>
      <c r="AJ2143" s="72"/>
      <c r="AK2143" s="72"/>
      <c r="AL2143" s="72"/>
      <c r="AM2143" s="158"/>
      <c r="AN2143" s="72"/>
      <c r="AO2143" s="72"/>
      <c r="AP2143" s="72"/>
      <c r="AQ2143" s="72"/>
    </row>
    <row r="2144" spans="35:43" x14ac:dyDescent="0.25">
      <c r="AI2144" s="72"/>
      <c r="AJ2144" s="72"/>
      <c r="AK2144" s="72"/>
      <c r="AL2144" s="72"/>
      <c r="AM2144" s="158"/>
      <c r="AN2144" s="72"/>
      <c r="AO2144" s="72"/>
      <c r="AP2144" s="72"/>
      <c r="AQ2144" s="72"/>
    </row>
    <row r="2145" spans="35:43" x14ac:dyDescent="0.25">
      <c r="AI2145" s="72"/>
      <c r="AJ2145" s="72"/>
      <c r="AK2145" s="72"/>
      <c r="AL2145" s="72"/>
      <c r="AM2145" s="158"/>
      <c r="AN2145" s="72"/>
      <c r="AO2145" s="72"/>
      <c r="AP2145" s="72"/>
      <c r="AQ2145" s="72"/>
    </row>
    <row r="2146" spans="35:43" x14ac:dyDescent="0.25">
      <c r="AI2146" s="72"/>
      <c r="AJ2146" s="72"/>
      <c r="AK2146" s="72"/>
      <c r="AL2146" s="72"/>
      <c r="AM2146" s="158"/>
      <c r="AN2146" s="72"/>
      <c r="AO2146" s="72"/>
      <c r="AP2146" s="72"/>
      <c r="AQ2146" s="72"/>
    </row>
    <row r="2147" spans="35:43" x14ac:dyDescent="0.25">
      <c r="AI2147" s="72"/>
      <c r="AJ2147" s="72"/>
      <c r="AK2147" s="72"/>
      <c r="AL2147" s="72"/>
      <c r="AM2147" s="158"/>
      <c r="AN2147" s="72"/>
      <c r="AO2147" s="72"/>
      <c r="AP2147" s="72"/>
      <c r="AQ2147" s="72"/>
    </row>
    <row r="2148" spans="35:43" x14ac:dyDescent="0.25">
      <c r="AI2148" s="72"/>
      <c r="AJ2148" s="72"/>
      <c r="AK2148" s="72"/>
      <c r="AL2148" s="72"/>
      <c r="AM2148" s="158"/>
      <c r="AN2148" s="72"/>
      <c r="AO2148" s="72"/>
      <c r="AP2148" s="72"/>
      <c r="AQ2148" s="72"/>
    </row>
    <row r="2149" spans="35:43" x14ac:dyDescent="0.25">
      <c r="AI2149" s="72"/>
      <c r="AJ2149" s="72"/>
      <c r="AK2149" s="72"/>
      <c r="AL2149" s="72"/>
      <c r="AM2149" s="158"/>
      <c r="AN2149" s="72"/>
      <c r="AO2149" s="72"/>
      <c r="AP2149" s="72"/>
      <c r="AQ2149" s="72"/>
    </row>
    <row r="2150" spans="35:43" x14ac:dyDescent="0.25">
      <c r="AI2150" s="72"/>
      <c r="AJ2150" s="72"/>
      <c r="AK2150" s="72"/>
      <c r="AL2150" s="72"/>
      <c r="AM2150" s="158"/>
      <c r="AN2150" s="72"/>
      <c r="AO2150" s="72"/>
      <c r="AP2150" s="72"/>
      <c r="AQ2150" s="72"/>
    </row>
    <row r="2151" spans="35:43" x14ac:dyDescent="0.25">
      <c r="AI2151" s="72"/>
      <c r="AJ2151" s="72"/>
      <c r="AK2151" s="72"/>
      <c r="AL2151" s="72"/>
      <c r="AM2151" s="158"/>
      <c r="AN2151" s="72"/>
      <c r="AO2151" s="72"/>
      <c r="AP2151" s="72"/>
      <c r="AQ2151" s="72"/>
    </row>
    <row r="2152" spans="35:43" x14ac:dyDescent="0.25">
      <c r="AI2152" s="72"/>
      <c r="AJ2152" s="72"/>
      <c r="AK2152" s="72"/>
      <c r="AL2152" s="72"/>
      <c r="AM2152" s="158"/>
      <c r="AN2152" s="72"/>
      <c r="AO2152" s="72"/>
      <c r="AP2152" s="72"/>
      <c r="AQ2152" s="72"/>
    </row>
    <row r="2153" spans="35:43" x14ac:dyDescent="0.25">
      <c r="AI2153" s="72"/>
      <c r="AJ2153" s="72"/>
      <c r="AK2153" s="72"/>
      <c r="AL2153" s="72"/>
      <c r="AM2153" s="158"/>
      <c r="AN2153" s="72"/>
      <c r="AO2153" s="72"/>
      <c r="AP2153" s="72"/>
      <c r="AQ2153" s="72"/>
    </row>
    <row r="2154" spans="35:43" x14ac:dyDescent="0.25">
      <c r="AI2154" s="72"/>
      <c r="AJ2154" s="72"/>
      <c r="AK2154" s="72"/>
      <c r="AL2154" s="72"/>
      <c r="AM2154" s="158"/>
      <c r="AN2154" s="72"/>
      <c r="AO2154" s="72"/>
      <c r="AP2154" s="72"/>
      <c r="AQ2154" s="72"/>
    </row>
    <row r="2155" spans="35:43" x14ac:dyDescent="0.25">
      <c r="AI2155" s="72"/>
      <c r="AJ2155" s="72"/>
      <c r="AK2155" s="72"/>
      <c r="AL2155" s="72"/>
      <c r="AM2155" s="158"/>
      <c r="AN2155" s="72"/>
      <c r="AO2155" s="72"/>
      <c r="AP2155" s="72"/>
      <c r="AQ2155" s="72"/>
    </row>
    <row r="2156" spans="35:43" x14ac:dyDescent="0.25">
      <c r="AI2156" s="72"/>
      <c r="AJ2156" s="72"/>
      <c r="AK2156" s="72"/>
      <c r="AL2156" s="72"/>
      <c r="AM2156" s="158"/>
      <c r="AN2156" s="72"/>
      <c r="AO2156" s="72"/>
      <c r="AP2156" s="72"/>
      <c r="AQ2156" s="72"/>
    </row>
    <row r="2157" spans="35:43" x14ac:dyDescent="0.25">
      <c r="AI2157" s="72"/>
      <c r="AJ2157" s="72"/>
      <c r="AK2157" s="72"/>
      <c r="AL2157" s="72"/>
      <c r="AM2157" s="158"/>
      <c r="AN2157" s="72"/>
      <c r="AO2157" s="72"/>
      <c r="AP2157" s="72"/>
      <c r="AQ2157" s="72"/>
    </row>
    <row r="2158" spans="35:43" x14ac:dyDescent="0.25">
      <c r="AI2158" s="72"/>
      <c r="AJ2158" s="72"/>
      <c r="AK2158" s="72"/>
      <c r="AL2158" s="72"/>
      <c r="AM2158" s="158"/>
      <c r="AN2158" s="72"/>
      <c r="AO2158" s="72"/>
      <c r="AP2158" s="72"/>
      <c r="AQ2158" s="72"/>
    </row>
    <row r="2159" spans="35:43" x14ac:dyDescent="0.25">
      <c r="AI2159" s="72"/>
      <c r="AJ2159" s="72"/>
      <c r="AK2159" s="72"/>
      <c r="AL2159" s="72"/>
      <c r="AM2159" s="158"/>
      <c r="AN2159" s="72"/>
      <c r="AO2159" s="72"/>
      <c r="AP2159" s="72"/>
      <c r="AQ2159" s="72"/>
    </row>
    <row r="2160" spans="35:43" x14ac:dyDescent="0.25">
      <c r="AI2160" s="72"/>
      <c r="AJ2160" s="72"/>
      <c r="AK2160" s="72"/>
      <c r="AL2160" s="72"/>
      <c r="AM2160" s="158"/>
      <c r="AN2160" s="72"/>
      <c r="AO2160" s="72"/>
      <c r="AP2160" s="72"/>
      <c r="AQ2160" s="72"/>
    </row>
    <row r="2161" spans="35:43" x14ac:dyDescent="0.25">
      <c r="AI2161" s="72"/>
      <c r="AJ2161" s="72"/>
      <c r="AK2161" s="72"/>
      <c r="AL2161" s="72"/>
      <c r="AM2161" s="158"/>
      <c r="AN2161" s="72"/>
      <c r="AO2161" s="72"/>
      <c r="AP2161" s="72"/>
      <c r="AQ2161" s="72"/>
    </row>
    <row r="2162" spans="35:43" x14ac:dyDescent="0.25">
      <c r="AI2162" s="72"/>
      <c r="AJ2162" s="72"/>
      <c r="AK2162" s="72"/>
      <c r="AL2162" s="72"/>
      <c r="AM2162" s="158"/>
      <c r="AN2162" s="72"/>
      <c r="AO2162" s="72"/>
      <c r="AP2162" s="72"/>
      <c r="AQ2162" s="72"/>
    </row>
    <row r="2163" spans="35:43" x14ac:dyDescent="0.25">
      <c r="AI2163" s="72"/>
      <c r="AJ2163" s="72"/>
      <c r="AK2163" s="72"/>
      <c r="AL2163" s="72"/>
      <c r="AM2163" s="158"/>
      <c r="AN2163" s="72"/>
      <c r="AO2163" s="72"/>
      <c r="AP2163" s="72"/>
      <c r="AQ2163" s="72"/>
    </row>
    <row r="2164" spans="35:43" x14ac:dyDescent="0.25">
      <c r="AI2164" s="72"/>
      <c r="AJ2164" s="72"/>
      <c r="AK2164" s="72"/>
      <c r="AL2164" s="72"/>
      <c r="AM2164" s="158"/>
      <c r="AN2164" s="72"/>
      <c r="AO2164" s="72"/>
      <c r="AP2164" s="72"/>
      <c r="AQ2164" s="72"/>
    </row>
    <row r="2165" spans="35:43" x14ac:dyDescent="0.25">
      <c r="AI2165" s="72"/>
      <c r="AJ2165" s="72"/>
      <c r="AK2165" s="72"/>
      <c r="AL2165" s="72"/>
      <c r="AM2165" s="158"/>
      <c r="AN2165" s="72"/>
      <c r="AO2165" s="72"/>
      <c r="AP2165" s="72"/>
      <c r="AQ2165" s="72"/>
    </row>
    <row r="2166" spans="35:43" x14ac:dyDescent="0.25">
      <c r="AI2166" s="72"/>
      <c r="AJ2166" s="72"/>
      <c r="AK2166" s="72"/>
      <c r="AL2166" s="72"/>
      <c r="AM2166" s="158"/>
      <c r="AN2166" s="72"/>
      <c r="AO2166" s="72"/>
      <c r="AP2166" s="72"/>
      <c r="AQ2166" s="72"/>
    </row>
    <row r="2167" spans="35:43" x14ac:dyDescent="0.25">
      <c r="AI2167" s="72"/>
      <c r="AJ2167" s="72"/>
      <c r="AK2167" s="72"/>
      <c r="AL2167" s="72"/>
      <c r="AM2167" s="158"/>
      <c r="AN2167" s="72"/>
      <c r="AO2167" s="72"/>
      <c r="AP2167" s="72"/>
      <c r="AQ2167" s="72"/>
    </row>
    <row r="2168" spans="35:43" x14ac:dyDescent="0.25">
      <c r="AI2168" s="72"/>
      <c r="AJ2168" s="72"/>
      <c r="AK2168" s="72"/>
      <c r="AL2168" s="72"/>
      <c r="AM2168" s="158"/>
      <c r="AN2168" s="72"/>
      <c r="AO2168" s="72"/>
      <c r="AP2168" s="72"/>
      <c r="AQ2168" s="72"/>
    </row>
    <row r="2169" spans="35:43" x14ac:dyDescent="0.25">
      <c r="AI2169" s="72"/>
      <c r="AJ2169" s="72"/>
      <c r="AK2169" s="72"/>
      <c r="AL2169" s="72"/>
      <c r="AM2169" s="158"/>
      <c r="AN2169" s="72"/>
      <c r="AO2169" s="72"/>
      <c r="AP2169" s="72"/>
      <c r="AQ2169" s="72"/>
    </row>
    <row r="2170" spans="35:43" x14ac:dyDescent="0.25">
      <c r="AI2170" s="72"/>
      <c r="AJ2170" s="72"/>
      <c r="AK2170" s="72"/>
      <c r="AL2170" s="72"/>
      <c r="AM2170" s="158"/>
      <c r="AN2170" s="72"/>
      <c r="AO2170" s="72"/>
      <c r="AP2170" s="72"/>
      <c r="AQ2170" s="72"/>
    </row>
    <row r="2171" spans="35:43" x14ac:dyDescent="0.25">
      <c r="AI2171" s="72"/>
      <c r="AJ2171" s="72"/>
      <c r="AK2171" s="72"/>
      <c r="AL2171" s="72"/>
      <c r="AM2171" s="158"/>
      <c r="AN2171" s="72"/>
      <c r="AO2171" s="72"/>
      <c r="AP2171" s="72"/>
      <c r="AQ2171" s="72"/>
    </row>
    <row r="2172" spans="35:43" x14ac:dyDescent="0.25">
      <c r="AI2172" s="72"/>
      <c r="AJ2172" s="72"/>
      <c r="AK2172" s="72"/>
      <c r="AL2172" s="72"/>
      <c r="AM2172" s="158"/>
      <c r="AN2172" s="72"/>
      <c r="AO2172" s="72"/>
      <c r="AP2172" s="72"/>
      <c r="AQ2172" s="72"/>
    </row>
    <row r="2173" spans="35:43" x14ac:dyDescent="0.25">
      <c r="AI2173" s="72"/>
      <c r="AJ2173" s="72"/>
      <c r="AK2173" s="72"/>
      <c r="AL2173" s="72"/>
      <c r="AM2173" s="158"/>
      <c r="AN2173" s="72"/>
      <c r="AO2173" s="72"/>
      <c r="AP2173" s="72"/>
      <c r="AQ2173" s="72"/>
    </row>
    <row r="2174" spans="35:43" x14ac:dyDescent="0.25">
      <c r="AI2174" s="72"/>
      <c r="AJ2174" s="72"/>
      <c r="AK2174" s="72"/>
      <c r="AL2174" s="72"/>
      <c r="AM2174" s="158"/>
      <c r="AN2174" s="72"/>
      <c r="AO2174" s="72"/>
      <c r="AP2174" s="72"/>
      <c r="AQ2174" s="72"/>
    </row>
    <row r="2175" spans="35:43" x14ac:dyDescent="0.25">
      <c r="AI2175" s="72"/>
      <c r="AJ2175" s="72"/>
      <c r="AK2175" s="72"/>
      <c r="AL2175" s="72"/>
      <c r="AM2175" s="158"/>
      <c r="AN2175" s="72"/>
      <c r="AO2175" s="72"/>
      <c r="AP2175" s="72"/>
      <c r="AQ2175" s="72"/>
    </row>
    <row r="2176" spans="35:43" x14ac:dyDescent="0.25">
      <c r="AI2176" s="72"/>
      <c r="AJ2176" s="72"/>
      <c r="AK2176" s="72"/>
      <c r="AL2176" s="72"/>
      <c r="AM2176" s="158"/>
      <c r="AN2176" s="72"/>
      <c r="AO2176" s="72"/>
      <c r="AP2176" s="72"/>
      <c r="AQ2176" s="72"/>
    </row>
    <row r="2177" spans="1:43" x14ac:dyDescent="0.25">
      <c r="AI2177" s="22"/>
      <c r="AJ2177" s="22"/>
      <c r="AK2177" s="22"/>
      <c r="AL2177" s="22"/>
      <c r="AM2177" s="157"/>
      <c r="AN2177" s="22"/>
      <c r="AO2177" s="22"/>
      <c r="AP2177" s="22"/>
      <c r="AQ2177" s="22"/>
    </row>
    <row r="2178" spans="1:43" x14ac:dyDescent="0.25">
      <c r="AI2178" s="22"/>
      <c r="AJ2178" s="22"/>
      <c r="AK2178" s="22"/>
      <c r="AL2178" s="22"/>
      <c r="AM2178" s="157"/>
      <c r="AN2178" s="22"/>
      <c r="AO2178" s="22"/>
      <c r="AP2178" s="22"/>
      <c r="AQ2178" s="22"/>
    </row>
    <row r="2179" spans="1:43" x14ac:dyDescent="0.25">
      <c r="AI2179" s="72"/>
      <c r="AJ2179" s="72"/>
      <c r="AK2179" s="72"/>
      <c r="AL2179" s="72"/>
      <c r="AM2179" s="158"/>
      <c r="AN2179" s="72"/>
      <c r="AO2179" s="72"/>
      <c r="AP2179" s="72"/>
      <c r="AQ2179" s="72"/>
    </row>
    <row r="2180" spans="1:43" x14ac:dyDescent="0.25">
      <c r="A2180" s="22"/>
      <c r="B2180" s="22"/>
      <c r="AI2180" s="72"/>
      <c r="AJ2180" s="72"/>
      <c r="AK2180" s="72"/>
      <c r="AL2180" s="72"/>
      <c r="AM2180" s="158"/>
      <c r="AN2180" s="72"/>
      <c r="AO2180" s="72"/>
      <c r="AP2180" s="72"/>
      <c r="AQ2180" s="72"/>
    </row>
    <row r="2181" spans="1:43" x14ac:dyDescent="0.25">
      <c r="A2181" s="22"/>
      <c r="B2181" s="22"/>
      <c r="AI2181" s="72"/>
      <c r="AJ2181" s="72"/>
      <c r="AK2181" s="72"/>
      <c r="AL2181" s="72"/>
      <c r="AM2181" s="158"/>
      <c r="AN2181" s="72"/>
      <c r="AO2181" s="72"/>
      <c r="AP2181" s="72"/>
      <c r="AQ2181" s="72"/>
    </row>
    <row r="2182" spans="1:43" x14ac:dyDescent="0.25">
      <c r="AI2182" s="72"/>
      <c r="AJ2182" s="72"/>
      <c r="AK2182" s="72"/>
      <c r="AL2182" s="72"/>
      <c r="AM2182" s="158"/>
      <c r="AN2182" s="72"/>
      <c r="AO2182" s="72"/>
      <c r="AP2182" s="72"/>
      <c r="AQ2182" s="72"/>
    </row>
    <row r="2183" spans="1:43" x14ac:dyDescent="0.25">
      <c r="AI2183" s="72"/>
      <c r="AJ2183" s="72"/>
      <c r="AK2183" s="72"/>
      <c r="AL2183" s="72"/>
      <c r="AM2183" s="158"/>
      <c r="AN2183" s="72"/>
      <c r="AO2183" s="72"/>
      <c r="AP2183" s="72"/>
      <c r="AQ2183" s="72"/>
    </row>
    <row r="2184" spans="1:43" x14ac:dyDescent="0.25">
      <c r="AI2184" s="72"/>
      <c r="AJ2184" s="72"/>
      <c r="AK2184" s="72"/>
      <c r="AL2184" s="72"/>
      <c r="AM2184" s="158"/>
      <c r="AN2184" s="72"/>
      <c r="AO2184" s="72"/>
      <c r="AP2184" s="72"/>
      <c r="AQ2184" s="72"/>
    </row>
    <row r="2185" spans="1:43" x14ac:dyDescent="0.25">
      <c r="AI2185" s="22"/>
      <c r="AJ2185" s="22"/>
      <c r="AK2185" s="22"/>
      <c r="AL2185" s="22"/>
      <c r="AM2185" s="157"/>
      <c r="AN2185" s="22"/>
      <c r="AO2185" s="22"/>
      <c r="AP2185" s="22"/>
      <c r="AQ2185" s="22"/>
    </row>
    <row r="2186" spans="1:43" x14ac:dyDescent="0.25">
      <c r="AI2186" s="22"/>
      <c r="AJ2186" s="22"/>
      <c r="AK2186" s="22"/>
      <c r="AL2186" s="22"/>
      <c r="AM2186" s="157"/>
      <c r="AN2186" s="22"/>
      <c r="AO2186" s="22"/>
      <c r="AP2186" s="22"/>
      <c r="AQ2186" s="22"/>
    </row>
    <row r="2187" spans="1:43" x14ac:dyDescent="0.25">
      <c r="AI2187" s="72"/>
      <c r="AJ2187" s="72"/>
      <c r="AK2187" s="72"/>
      <c r="AL2187" s="72"/>
      <c r="AM2187" s="158"/>
      <c r="AN2187" s="72"/>
      <c r="AO2187" s="72"/>
      <c r="AP2187" s="72"/>
      <c r="AQ2187" s="72"/>
    </row>
    <row r="2188" spans="1:43" x14ac:dyDescent="0.25">
      <c r="W2188" s="22"/>
      <c r="X2188" s="22"/>
      <c r="AI2188" s="72"/>
      <c r="AJ2188" s="72"/>
      <c r="AK2188" s="72"/>
      <c r="AL2188" s="72"/>
      <c r="AM2188" s="158"/>
      <c r="AN2188" s="72"/>
      <c r="AO2188" s="72"/>
      <c r="AP2188" s="72"/>
      <c r="AQ2188" s="72"/>
    </row>
    <row r="2189" spans="1:43" x14ac:dyDescent="0.25">
      <c r="W2189" s="22"/>
      <c r="X2189" s="22"/>
      <c r="AI2189" s="72"/>
      <c r="AJ2189" s="72"/>
      <c r="AK2189" s="72"/>
      <c r="AL2189" s="72"/>
      <c r="AM2189" s="158"/>
      <c r="AN2189" s="72"/>
      <c r="AO2189" s="72"/>
      <c r="AP2189" s="72"/>
      <c r="AQ2189" s="72"/>
    </row>
    <row r="2190" spans="1:43" x14ac:dyDescent="0.25">
      <c r="AI2190" s="72"/>
      <c r="AJ2190" s="72"/>
      <c r="AK2190" s="72"/>
      <c r="AL2190" s="72"/>
      <c r="AM2190" s="158"/>
      <c r="AN2190" s="72"/>
      <c r="AO2190" s="72"/>
      <c r="AP2190" s="72"/>
      <c r="AQ2190" s="72"/>
    </row>
    <row r="2191" spans="1:43" x14ac:dyDescent="0.25">
      <c r="AI2191" s="72"/>
      <c r="AJ2191" s="72"/>
      <c r="AK2191" s="72"/>
      <c r="AL2191" s="72"/>
      <c r="AM2191" s="158"/>
      <c r="AN2191" s="72"/>
      <c r="AO2191" s="72"/>
      <c r="AP2191" s="72"/>
      <c r="AQ2191" s="72"/>
    </row>
    <row r="2192" spans="1:43" x14ac:dyDescent="0.25">
      <c r="AI2192" s="72"/>
      <c r="AJ2192" s="72"/>
      <c r="AK2192" s="72"/>
      <c r="AL2192" s="72"/>
      <c r="AM2192" s="158"/>
      <c r="AN2192" s="72"/>
      <c r="AO2192" s="72"/>
      <c r="AP2192" s="72"/>
      <c r="AQ2192" s="72"/>
    </row>
    <row r="2193" spans="35:43" x14ac:dyDescent="0.25">
      <c r="AI2193" s="72"/>
      <c r="AJ2193" s="72"/>
      <c r="AK2193" s="72"/>
      <c r="AL2193" s="72"/>
      <c r="AM2193" s="158"/>
      <c r="AN2193" s="72"/>
      <c r="AO2193" s="72"/>
      <c r="AP2193" s="72"/>
      <c r="AQ2193" s="72"/>
    </row>
    <row r="2194" spans="35:43" x14ac:dyDescent="0.25">
      <c r="AI2194" s="72"/>
      <c r="AJ2194" s="72"/>
      <c r="AK2194" s="72"/>
      <c r="AL2194" s="72"/>
      <c r="AM2194" s="158"/>
      <c r="AN2194" s="72"/>
      <c r="AO2194" s="72"/>
      <c r="AP2194" s="72"/>
      <c r="AQ2194" s="72"/>
    </row>
    <row r="2195" spans="35:43" x14ac:dyDescent="0.25">
      <c r="AI2195" s="72"/>
      <c r="AJ2195" s="72"/>
      <c r="AK2195" s="72"/>
      <c r="AL2195" s="72"/>
      <c r="AM2195" s="158"/>
      <c r="AN2195" s="72"/>
      <c r="AO2195" s="72"/>
      <c r="AP2195" s="72"/>
      <c r="AQ2195" s="72"/>
    </row>
    <row r="2196" spans="35:43" x14ac:dyDescent="0.25">
      <c r="AI2196" s="72"/>
      <c r="AJ2196" s="72"/>
      <c r="AK2196" s="72"/>
      <c r="AL2196" s="72"/>
      <c r="AM2196" s="158"/>
      <c r="AN2196" s="72"/>
      <c r="AO2196" s="72"/>
      <c r="AP2196" s="72"/>
      <c r="AQ2196" s="72"/>
    </row>
    <row r="2197" spans="35:43" x14ac:dyDescent="0.25">
      <c r="AI2197" s="72"/>
      <c r="AJ2197" s="72"/>
      <c r="AK2197" s="72"/>
      <c r="AL2197" s="72"/>
      <c r="AM2197" s="158"/>
      <c r="AN2197" s="72"/>
      <c r="AO2197" s="72"/>
      <c r="AP2197" s="72"/>
      <c r="AQ2197" s="72"/>
    </row>
    <row r="2198" spans="35:43" x14ac:dyDescent="0.25">
      <c r="AI2198" s="72"/>
      <c r="AJ2198" s="72"/>
      <c r="AK2198" s="72"/>
      <c r="AL2198" s="72"/>
      <c r="AM2198" s="158"/>
      <c r="AN2198" s="72"/>
      <c r="AO2198" s="72"/>
      <c r="AP2198" s="72"/>
      <c r="AQ2198" s="72"/>
    </row>
    <row r="2199" spans="35:43" x14ac:dyDescent="0.25">
      <c r="AI2199" s="72"/>
      <c r="AJ2199" s="72"/>
      <c r="AK2199" s="72"/>
      <c r="AL2199" s="72"/>
      <c r="AM2199" s="158"/>
      <c r="AN2199" s="72"/>
      <c r="AO2199" s="72"/>
      <c r="AP2199" s="72"/>
      <c r="AQ2199" s="72"/>
    </row>
    <row r="2200" spans="35:43" x14ac:dyDescent="0.25">
      <c r="AI2200" s="72"/>
      <c r="AJ2200" s="72"/>
      <c r="AK2200" s="72"/>
      <c r="AL2200" s="72"/>
      <c r="AM2200" s="158"/>
      <c r="AN2200" s="72"/>
      <c r="AO2200" s="72"/>
      <c r="AP2200" s="72"/>
      <c r="AQ2200" s="72"/>
    </row>
    <row r="2201" spans="35:43" x14ac:dyDescent="0.25">
      <c r="AI2201" s="72"/>
      <c r="AJ2201" s="72"/>
      <c r="AK2201" s="72"/>
      <c r="AL2201" s="72"/>
      <c r="AM2201" s="158"/>
      <c r="AN2201" s="72"/>
      <c r="AO2201" s="72"/>
      <c r="AP2201" s="72"/>
      <c r="AQ2201" s="72"/>
    </row>
    <row r="2202" spans="35:43" x14ac:dyDescent="0.25">
      <c r="AI2202" s="72"/>
      <c r="AJ2202" s="72"/>
      <c r="AK2202" s="72"/>
      <c r="AL2202" s="72"/>
      <c r="AM2202" s="158"/>
      <c r="AN2202" s="72"/>
      <c r="AO2202" s="72"/>
      <c r="AP2202" s="72"/>
      <c r="AQ2202" s="72"/>
    </row>
    <row r="2203" spans="35:43" x14ac:dyDescent="0.25">
      <c r="AI2203" s="72"/>
      <c r="AJ2203" s="72"/>
      <c r="AK2203" s="72"/>
      <c r="AL2203" s="72"/>
      <c r="AM2203" s="158"/>
      <c r="AN2203" s="72"/>
      <c r="AO2203" s="72"/>
      <c r="AP2203" s="72"/>
      <c r="AQ2203" s="72"/>
    </row>
    <row r="2204" spans="35:43" x14ac:dyDescent="0.25">
      <c r="AI2204" s="72"/>
      <c r="AJ2204" s="72"/>
      <c r="AK2204" s="72"/>
      <c r="AL2204" s="72"/>
      <c r="AM2204" s="158"/>
      <c r="AN2204" s="72"/>
      <c r="AO2204" s="72"/>
      <c r="AP2204" s="72"/>
      <c r="AQ2204" s="72"/>
    </row>
    <row r="2205" spans="35:43" x14ac:dyDescent="0.25">
      <c r="AI2205" s="72"/>
      <c r="AJ2205" s="72"/>
      <c r="AK2205" s="72"/>
      <c r="AL2205" s="72"/>
      <c r="AM2205" s="158"/>
      <c r="AN2205" s="72"/>
      <c r="AO2205" s="72"/>
      <c r="AP2205" s="72"/>
      <c r="AQ2205" s="72"/>
    </row>
    <row r="2206" spans="35:43" x14ac:dyDescent="0.25">
      <c r="AI2206" s="72"/>
      <c r="AJ2206" s="72"/>
      <c r="AK2206" s="72"/>
      <c r="AL2206" s="72"/>
      <c r="AM2206" s="158"/>
      <c r="AN2206" s="72"/>
      <c r="AO2206" s="72"/>
      <c r="AP2206" s="72"/>
      <c r="AQ2206" s="72"/>
    </row>
    <row r="2207" spans="35:43" x14ac:dyDescent="0.25">
      <c r="AI2207" s="72"/>
      <c r="AJ2207" s="72"/>
      <c r="AK2207" s="72"/>
      <c r="AL2207" s="72"/>
      <c r="AM2207" s="158"/>
      <c r="AN2207" s="72"/>
      <c r="AO2207" s="72"/>
      <c r="AP2207" s="72"/>
      <c r="AQ2207" s="72"/>
    </row>
    <row r="2208" spans="35:43" x14ac:dyDescent="0.25">
      <c r="AI2208" s="72"/>
      <c r="AJ2208" s="72"/>
      <c r="AK2208" s="72"/>
      <c r="AL2208" s="72"/>
      <c r="AM2208" s="158"/>
      <c r="AN2208" s="72"/>
      <c r="AO2208" s="72"/>
      <c r="AP2208" s="72"/>
      <c r="AQ2208" s="72"/>
    </row>
    <row r="2209" spans="35:43" x14ac:dyDescent="0.25">
      <c r="AI2209" s="72"/>
      <c r="AJ2209" s="72"/>
      <c r="AK2209" s="72"/>
      <c r="AL2209" s="72"/>
      <c r="AM2209" s="158"/>
      <c r="AN2209" s="72"/>
      <c r="AO2209" s="72"/>
      <c r="AP2209" s="72"/>
      <c r="AQ2209" s="72"/>
    </row>
    <row r="2210" spans="35:43" x14ac:dyDescent="0.25">
      <c r="AI2210" s="72"/>
      <c r="AJ2210" s="72"/>
      <c r="AK2210" s="72"/>
      <c r="AL2210" s="72"/>
      <c r="AM2210" s="158"/>
      <c r="AN2210" s="72"/>
      <c r="AO2210" s="72"/>
      <c r="AP2210" s="72"/>
      <c r="AQ2210" s="72"/>
    </row>
    <row r="2211" spans="35:43" x14ac:dyDescent="0.25">
      <c r="AI2211" s="72"/>
      <c r="AJ2211" s="72"/>
      <c r="AK2211" s="72"/>
      <c r="AL2211" s="72"/>
      <c r="AM2211" s="158"/>
      <c r="AN2211" s="72"/>
      <c r="AO2211" s="72"/>
      <c r="AP2211" s="72"/>
      <c r="AQ2211" s="72"/>
    </row>
    <row r="2212" spans="35:43" x14ac:dyDescent="0.25">
      <c r="AI2212" s="72"/>
      <c r="AJ2212" s="72"/>
      <c r="AK2212" s="72"/>
      <c r="AL2212" s="72"/>
      <c r="AM2212" s="158"/>
      <c r="AN2212" s="72"/>
      <c r="AO2212" s="72"/>
      <c r="AP2212" s="72"/>
      <c r="AQ2212" s="72"/>
    </row>
    <row r="2213" spans="35:43" x14ac:dyDescent="0.25">
      <c r="AI2213" s="72"/>
      <c r="AJ2213" s="72"/>
      <c r="AK2213" s="72"/>
      <c r="AL2213" s="72"/>
      <c r="AM2213" s="158"/>
      <c r="AN2213" s="72"/>
      <c r="AO2213" s="72"/>
      <c r="AP2213" s="72"/>
      <c r="AQ2213" s="72"/>
    </row>
    <row r="2214" spans="35:43" x14ac:dyDescent="0.25">
      <c r="AI2214" s="72"/>
      <c r="AJ2214" s="72"/>
      <c r="AK2214" s="72"/>
      <c r="AL2214" s="72"/>
      <c r="AM2214" s="158"/>
      <c r="AN2214" s="72"/>
      <c r="AO2214" s="72"/>
      <c r="AP2214" s="72"/>
      <c r="AQ2214" s="72"/>
    </row>
    <row r="2215" spans="35:43" x14ac:dyDescent="0.25">
      <c r="AI2215" s="72"/>
      <c r="AJ2215" s="72"/>
      <c r="AK2215" s="72"/>
      <c r="AL2215" s="72"/>
      <c r="AM2215" s="158"/>
      <c r="AN2215" s="72"/>
      <c r="AO2215" s="72"/>
      <c r="AP2215" s="72"/>
      <c r="AQ2215" s="72"/>
    </row>
    <row r="2216" spans="35:43" x14ac:dyDescent="0.25">
      <c r="AI2216" s="72"/>
      <c r="AJ2216" s="72"/>
      <c r="AK2216" s="72"/>
      <c r="AL2216" s="72"/>
      <c r="AM2216" s="158"/>
      <c r="AN2216" s="72"/>
      <c r="AO2216" s="72"/>
      <c r="AP2216" s="72"/>
      <c r="AQ2216" s="72"/>
    </row>
    <row r="2217" spans="35:43" x14ac:dyDescent="0.25">
      <c r="AI2217" s="72"/>
      <c r="AJ2217" s="72"/>
      <c r="AK2217" s="72"/>
      <c r="AL2217" s="72"/>
      <c r="AM2217" s="158"/>
      <c r="AN2217" s="72"/>
      <c r="AO2217" s="72"/>
      <c r="AP2217" s="72"/>
      <c r="AQ2217" s="72"/>
    </row>
    <row r="2218" spans="35:43" x14ac:dyDescent="0.25">
      <c r="AI2218" s="72"/>
      <c r="AJ2218" s="72"/>
      <c r="AK2218" s="72"/>
      <c r="AL2218" s="72"/>
      <c r="AM2218" s="158"/>
      <c r="AN2218" s="72"/>
      <c r="AO2218" s="72"/>
      <c r="AP2218" s="72"/>
      <c r="AQ2218" s="72"/>
    </row>
    <row r="2219" spans="35:43" x14ac:dyDescent="0.25">
      <c r="AI2219" s="72"/>
      <c r="AJ2219" s="72"/>
      <c r="AK2219" s="72"/>
      <c r="AL2219" s="72"/>
      <c r="AM2219" s="158"/>
      <c r="AN2219" s="72"/>
      <c r="AO2219" s="72"/>
      <c r="AP2219" s="72"/>
      <c r="AQ2219" s="72"/>
    </row>
    <row r="2220" spans="35:43" x14ac:dyDescent="0.25">
      <c r="AI2220" s="72"/>
      <c r="AJ2220" s="72"/>
      <c r="AK2220" s="72"/>
      <c r="AL2220" s="72"/>
      <c r="AM2220" s="158"/>
      <c r="AN2220" s="72"/>
      <c r="AO2220" s="72"/>
      <c r="AP2220" s="72"/>
      <c r="AQ2220" s="72"/>
    </row>
    <row r="2221" spans="35:43" x14ac:dyDescent="0.25">
      <c r="AI2221" s="72"/>
      <c r="AJ2221" s="72"/>
      <c r="AK2221" s="72"/>
      <c r="AL2221" s="72"/>
      <c r="AM2221" s="158"/>
      <c r="AN2221" s="72"/>
      <c r="AO2221" s="72"/>
      <c r="AP2221" s="72"/>
      <c r="AQ2221" s="72"/>
    </row>
    <row r="2222" spans="35:43" x14ac:dyDescent="0.25">
      <c r="AI2222" s="72"/>
      <c r="AJ2222" s="72"/>
      <c r="AK2222" s="72"/>
      <c r="AL2222" s="72"/>
      <c r="AM2222" s="158"/>
      <c r="AN2222" s="72"/>
      <c r="AO2222" s="72"/>
      <c r="AP2222" s="72"/>
      <c r="AQ2222" s="72"/>
    </row>
    <row r="2223" spans="35:43" x14ac:dyDescent="0.25">
      <c r="AI2223" s="72"/>
      <c r="AJ2223" s="72"/>
      <c r="AK2223" s="72"/>
      <c r="AL2223" s="72"/>
      <c r="AM2223" s="158"/>
      <c r="AN2223" s="72"/>
      <c r="AO2223" s="72"/>
      <c r="AP2223" s="72"/>
      <c r="AQ2223" s="72"/>
    </row>
    <row r="2224" spans="35:43" x14ac:dyDescent="0.25">
      <c r="AI2224" s="72"/>
      <c r="AJ2224" s="72"/>
      <c r="AK2224" s="72"/>
      <c r="AL2224" s="72"/>
      <c r="AM2224" s="158"/>
      <c r="AN2224" s="72"/>
      <c r="AO2224" s="72"/>
      <c r="AP2224" s="72"/>
      <c r="AQ2224" s="72"/>
    </row>
    <row r="2225" spans="35:43" x14ac:dyDescent="0.25">
      <c r="AI2225" s="72"/>
      <c r="AJ2225" s="72"/>
      <c r="AK2225" s="72"/>
      <c r="AL2225" s="72"/>
      <c r="AM2225" s="158"/>
      <c r="AN2225" s="72"/>
      <c r="AO2225" s="72"/>
      <c r="AP2225" s="72"/>
      <c r="AQ2225" s="72"/>
    </row>
    <row r="2226" spans="35:43" x14ac:dyDescent="0.25">
      <c r="AI2226" s="72"/>
      <c r="AJ2226" s="72"/>
      <c r="AK2226" s="72"/>
      <c r="AL2226" s="72"/>
      <c r="AM2226" s="158"/>
      <c r="AN2226" s="72"/>
      <c r="AO2226" s="72"/>
      <c r="AP2226" s="72"/>
      <c r="AQ2226" s="72"/>
    </row>
    <row r="2227" spans="35:43" x14ac:dyDescent="0.25">
      <c r="AI2227" s="72"/>
      <c r="AJ2227" s="72"/>
      <c r="AK2227" s="72"/>
      <c r="AL2227" s="72"/>
      <c r="AM2227" s="158"/>
      <c r="AN2227" s="72"/>
      <c r="AO2227" s="72"/>
      <c r="AP2227" s="72"/>
      <c r="AQ2227" s="72"/>
    </row>
    <row r="2228" spans="35:43" x14ac:dyDescent="0.25">
      <c r="AI2228" s="72"/>
      <c r="AJ2228" s="72"/>
      <c r="AK2228" s="72"/>
      <c r="AL2228" s="72"/>
      <c r="AM2228" s="158"/>
      <c r="AN2228" s="72"/>
      <c r="AO2228" s="72"/>
      <c r="AP2228" s="72"/>
      <c r="AQ2228" s="72"/>
    </row>
    <row r="2229" spans="35:43" x14ac:dyDescent="0.25">
      <c r="AI2229" s="72"/>
      <c r="AJ2229" s="72"/>
      <c r="AK2229" s="72"/>
      <c r="AL2229" s="72"/>
      <c r="AM2229" s="158"/>
      <c r="AN2229" s="72"/>
      <c r="AO2229" s="72"/>
      <c r="AP2229" s="72"/>
      <c r="AQ2229" s="72"/>
    </row>
    <row r="2230" spans="35:43" x14ac:dyDescent="0.25">
      <c r="AI2230" s="72"/>
      <c r="AJ2230" s="72"/>
      <c r="AK2230" s="72"/>
      <c r="AL2230" s="72"/>
      <c r="AM2230" s="158"/>
      <c r="AN2230" s="72"/>
      <c r="AO2230" s="72"/>
      <c r="AP2230" s="72"/>
      <c r="AQ2230" s="72"/>
    </row>
    <row r="2231" spans="35:43" x14ac:dyDescent="0.25">
      <c r="AI2231" s="72"/>
      <c r="AJ2231" s="72"/>
      <c r="AK2231" s="72"/>
      <c r="AL2231" s="72"/>
      <c r="AM2231" s="158"/>
      <c r="AN2231" s="72"/>
      <c r="AO2231" s="72"/>
      <c r="AP2231" s="72"/>
      <c r="AQ2231" s="72"/>
    </row>
    <row r="2232" spans="35:43" x14ac:dyDescent="0.25">
      <c r="AI2232" s="72"/>
      <c r="AJ2232" s="72"/>
      <c r="AK2232" s="72"/>
      <c r="AL2232" s="72"/>
      <c r="AM2232" s="158"/>
      <c r="AN2232" s="72"/>
      <c r="AO2232" s="72"/>
      <c r="AP2232" s="72"/>
      <c r="AQ2232" s="72"/>
    </row>
    <row r="2233" spans="35:43" x14ac:dyDescent="0.25">
      <c r="AI2233" s="72"/>
      <c r="AJ2233" s="72"/>
      <c r="AK2233" s="72"/>
      <c r="AL2233" s="72"/>
      <c r="AM2233" s="158"/>
      <c r="AN2233" s="72"/>
      <c r="AO2233" s="72"/>
      <c r="AP2233" s="72"/>
      <c r="AQ2233" s="72"/>
    </row>
    <row r="2234" spans="35:43" x14ac:dyDescent="0.25">
      <c r="AI2234" s="72"/>
      <c r="AJ2234" s="72"/>
      <c r="AK2234" s="72"/>
      <c r="AL2234" s="72"/>
      <c r="AM2234" s="158"/>
      <c r="AN2234" s="72"/>
      <c r="AO2234" s="72"/>
      <c r="AP2234" s="72"/>
      <c r="AQ2234" s="72"/>
    </row>
    <row r="2235" spans="35:43" x14ac:dyDescent="0.25">
      <c r="AI2235" s="72"/>
      <c r="AJ2235" s="72"/>
      <c r="AK2235" s="72"/>
      <c r="AL2235" s="72"/>
      <c r="AM2235" s="158"/>
      <c r="AN2235" s="72"/>
      <c r="AO2235" s="72"/>
      <c r="AP2235" s="72"/>
      <c r="AQ2235" s="72"/>
    </row>
    <row r="2236" spans="35:43" x14ac:dyDescent="0.25">
      <c r="AI2236" s="72"/>
      <c r="AJ2236" s="72"/>
      <c r="AK2236" s="72"/>
      <c r="AL2236" s="72"/>
      <c r="AM2236" s="158"/>
      <c r="AN2236" s="72"/>
      <c r="AO2236" s="72"/>
      <c r="AP2236" s="72"/>
      <c r="AQ2236" s="72"/>
    </row>
    <row r="2237" spans="35:43" x14ac:dyDescent="0.25">
      <c r="AI2237" s="72"/>
      <c r="AJ2237" s="72"/>
      <c r="AK2237" s="72"/>
      <c r="AL2237" s="72"/>
      <c r="AM2237" s="158"/>
      <c r="AN2237" s="72"/>
      <c r="AO2237" s="72"/>
      <c r="AP2237" s="72"/>
      <c r="AQ2237" s="72"/>
    </row>
    <row r="2238" spans="35:43" x14ac:dyDescent="0.25">
      <c r="AI2238" s="72"/>
      <c r="AJ2238" s="72"/>
      <c r="AK2238" s="72"/>
      <c r="AL2238" s="72"/>
      <c r="AM2238" s="158"/>
      <c r="AN2238" s="72"/>
      <c r="AO2238" s="72"/>
      <c r="AP2238" s="72"/>
      <c r="AQ2238" s="72"/>
    </row>
    <row r="2239" spans="35:43" x14ac:dyDescent="0.25">
      <c r="AI2239" s="72"/>
      <c r="AJ2239" s="72"/>
      <c r="AK2239" s="72"/>
      <c r="AL2239" s="72"/>
      <c r="AM2239" s="158"/>
      <c r="AN2239" s="72"/>
      <c r="AO2239" s="72"/>
      <c r="AP2239" s="72"/>
      <c r="AQ2239" s="72"/>
    </row>
    <row r="2240" spans="35:43" x14ac:dyDescent="0.25">
      <c r="AI2240" s="72"/>
      <c r="AJ2240" s="72"/>
      <c r="AK2240" s="72"/>
      <c r="AL2240" s="72"/>
      <c r="AM2240" s="158"/>
      <c r="AN2240" s="72"/>
      <c r="AO2240" s="72"/>
      <c r="AP2240" s="72"/>
      <c r="AQ2240" s="72"/>
    </row>
    <row r="2241" spans="35:43" x14ac:dyDescent="0.25">
      <c r="AI2241" s="72"/>
      <c r="AJ2241" s="72"/>
      <c r="AK2241" s="72"/>
      <c r="AL2241" s="72"/>
      <c r="AM2241" s="158"/>
      <c r="AN2241" s="72"/>
      <c r="AO2241" s="72"/>
      <c r="AP2241" s="72"/>
      <c r="AQ2241" s="72"/>
    </row>
    <row r="2242" spans="35:43" x14ac:dyDescent="0.25">
      <c r="AI2242" s="72"/>
      <c r="AJ2242" s="72"/>
      <c r="AK2242" s="72"/>
      <c r="AL2242" s="72"/>
      <c r="AM2242" s="158"/>
      <c r="AN2242" s="72"/>
      <c r="AO2242" s="72"/>
      <c r="AP2242" s="72"/>
      <c r="AQ2242" s="72"/>
    </row>
    <row r="2243" spans="35:43" x14ac:dyDescent="0.25">
      <c r="AI2243" s="72"/>
      <c r="AJ2243" s="72"/>
      <c r="AK2243" s="72"/>
      <c r="AL2243" s="72"/>
      <c r="AM2243" s="158"/>
      <c r="AN2243" s="72"/>
      <c r="AO2243" s="72"/>
      <c r="AP2243" s="72"/>
      <c r="AQ2243" s="72"/>
    </row>
    <row r="2244" spans="35:43" x14ac:dyDescent="0.25">
      <c r="AI2244" s="72"/>
      <c r="AJ2244" s="72"/>
      <c r="AK2244" s="72"/>
      <c r="AL2244" s="72"/>
      <c r="AM2244" s="158"/>
      <c r="AN2244" s="72"/>
      <c r="AO2244" s="72"/>
      <c r="AP2244" s="72"/>
      <c r="AQ2244" s="72"/>
    </row>
    <row r="2245" spans="35:43" x14ac:dyDescent="0.25">
      <c r="AI2245" s="72"/>
      <c r="AJ2245" s="72"/>
      <c r="AK2245" s="72"/>
      <c r="AL2245" s="72"/>
      <c r="AM2245" s="158"/>
      <c r="AN2245" s="72"/>
      <c r="AO2245" s="72"/>
      <c r="AP2245" s="72"/>
      <c r="AQ2245" s="72"/>
    </row>
    <row r="2246" spans="35:43" x14ac:dyDescent="0.25">
      <c r="AI2246" s="72"/>
      <c r="AJ2246" s="72"/>
      <c r="AK2246" s="72"/>
      <c r="AL2246" s="72"/>
      <c r="AM2246" s="158"/>
      <c r="AN2246" s="72"/>
      <c r="AO2246" s="72"/>
      <c r="AP2246" s="72"/>
      <c r="AQ2246" s="72"/>
    </row>
    <row r="2247" spans="35:43" x14ac:dyDescent="0.25">
      <c r="AI2247" s="72"/>
      <c r="AJ2247" s="72"/>
      <c r="AK2247" s="72"/>
      <c r="AL2247" s="72"/>
      <c r="AM2247" s="158"/>
      <c r="AN2247" s="72"/>
      <c r="AO2247" s="72"/>
      <c r="AP2247" s="72"/>
      <c r="AQ2247" s="72"/>
    </row>
    <row r="2248" spans="35:43" x14ac:dyDescent="0.25">
      <c r="AI2248" s="72"/>
      <c r="AJ2248" s="72"/>
      <c r="AK2248" s="72"/>
      <c r="AL2248" s="72"/>
      <c r="AM2248" s="158"/>
      <c r="AN2248" s="72"/>
      <c r="AO2248" s="72"/>
      <c r="AP2248" s="72"/>
      <c r="AQ2248" s="72"/>
    </row>
    <row r="2249" spans="35:43" x14ac:dyDescent="0.25">
      <c r="AI2249" s="72"/>
      <c r="AJ2249" s="72"/>
      <c r="AK2249" s="72"/>
      <c r="AL2249" s="72"/>
      <c r="AM2249" s="158"/>
      <c r="AN2249" s="72"/>
      <c r="AO2249" s="72"/>
      <c r="AP2249" s="72"/>
      <c r="AQ2249" s="72"/>
    </row>
    <row r="2250" spans="35:43" x14ac:dyDescent="0.25">
      <c r="AI2250" s="72"/>
      <c r="AJ2250" s="72"/>
      <c r="AK2250" s="72"/>
      <c r="AL2250" s="72"/>
      <c r="AM2250" s="158"/>
      <c r="AN2250" s="72"/>
      <c r="AO2250" s="72"/>
      <c r="AP2250" s="72"/>
      <c r="AQ2250" s="72"/>
    </row>
    <row r="2251" spans="35:43" x14ac:dyDescent="0.25">
      <c r="AI2251" s="72"/>
      <c r="AJ2251" s="72"/>
      <c r="AK2251" s="72"/>
      <c r="AL2251" s="72"/>
      <c r="AM2251" s="158"/>
      <c r="AN2251" s="72"/>
      <c r="AO2251" s="72"/>
      <c r="AP2251" s="72"/>
      <c r="AQ2251" s="72"/>
    </row>
    <row r="2252" spans="35:43" x14ac:dyDescent="0.25">
      <c r="AI2252" s="72"/>
      <c r="AJ2252" s="72"/>
      <c r="AK2252" s="72"/>
      <c r="AL2252" s="72"/>
      <c r="AM2252" s="158"/>
      <c r="AN2252" s="72"/>
      <c r="AO2252" s="72"/>
      <c r="AP2252" s="72"/>
      <c r="AQ2252" s="72"/>
    </row>
    <row r="2253" spans="35:43" x14ac:dyDescent="0.25">
      <c r="AI2253" s="72"/>
      <c r="AJ2253" s="72"/>
      <c r="AK2253" s="72"/>
      <c r="AL2253" s="72"/>
      <c r="AM2253" s="158"/>
      <c r="AN2253" s="72"/>
      <c r="AO2253" s="72"/>
      <c r="AP2253" s="72"/>
      <c r="AQ2253" s="72"/>
    </row>
    <row r="2254" spans="35:43" x14ac:dyDescent="0.25">
      <c r="AI2254" s="72"/>
      <c r="AJ2254" s="72"/>
      <c r="AK2254" s="72"/>
      <c r="AL2254" s="72"/>
      <c r="AM2254" s="158"/>
      <c r="AN2254" s="72"/>
      <c r="AO2254" s="72"/>
      <c r="AP2254" s="72"/>
      <c r="AQ2254" s="72"/>
    </row>
    <row r="2255" spans="35:43" x14ac:dyDescent="0.25">
      <c r="AI2255" s="72"/>
      <c r="AJ2255" s="72"/>
      <c r="AK2255" s="72"/>
      <c r="AL2255" s="72"/>
      <c r="AM2255" s="158"/>
      <c r="AN2255" s="72"/>
      <c r="AO2255" s="72"/>
      <c r="AP2255" s="72"/>
      <c r="AQ2255" s="72"/>
    </row>
    <row r="2256" spans="35:43" x14ac:dyDescent="0.25">
      <c r="AI2256" s="72"/>
      <c r="AJ2256" s="72"/>
      <c r="AK2256" s="72"/>
      <c r="AL2256" s="72"/>
      <c r="AM2256" s="158"/>
      <c r="AN2256" s="72"/>
      <c r="AO2256" s="72"/>
      <c r="AP2256" s="72"/>
      <c r="AQ2256" s="72"/>
    </row>
    <row r="2257" spans="35:43" x14ac:dyDescent="0.25">
      <c r="AI2257" s="72"/>
      <c r="AJ2257" s="72"/>
      <c r="AK2257" s="72"/>
      <c r="AL2257" s="72"/>
      <c r="AM2257" s="158"/>
      <c r="AN2257" s="72"/>
      <c r="AO2257" s="72"/>
      <c r="AP2257" s="72"/>
      <c r="AQ2257" s="72"/>
    </row>
    <row r="2258" spans="35:43" x14ac:dyDescent="0.25">
      <c r="AI2258" s="72"/>
      <c r="AJ2258" s="72"/>
      <c r="AK2258" s="72"/>
      <c r="AL2258" s="72"/>
      <c r="AM2258" s="158"/>
      <c r="AN2258" s="72"/>
      <c r="AO2258" s="72"/>
      <c r="AP2258" s="72"/>
      <c r="AQ2258" s="72"/>
    </row>
    <row r="2259" spans="35:43" x14ac:dyDescent="0.25">
      <c r="AI2259" s="72"/>
      <c r="AJ2259" s="72"/>
      <c r="AK2259" s="72"/>
      <c r="AL2259" s="72"/>
      <c r="AM2259" s="158"/>
      <c r="AN2259" s="72"/>
      <c r="AO2259" s="72"/>
      <c r="AP2259" s="72"/>
      <c r="AQ2259" s="72"/>
    </row>
    <row r="2260" spans="35:43" x14ac:dyDescent="0.25">
      <c r="AI2260" s="72"/>
      <c r="AJ2260" s="72"/>
      <c r="AK2260" s="72"/>
      <c r="AL2260" s="72"/>
      <c r="AM2260" s="158"/>
      <c r="AN2260" s="72"/>
      <c r="AO2260" s="72"/>
      <c r="AP2260" s="72"/>
      <c r="AQ2260" s="72"/>
    </row>
    <row r="2261" spans="35:43" x14ac:dyDescent="0.25">
      <c r="AI2261" s="72"/>
      <c r="AJ2261" s="72"/>
      <c r="AK2261" s="72"/>
      <c r="AL2261" s="72"/>
      <c r="AM2261" s="158"/>
      <c r="AN2261" s="72"/>
      <c r="AO2261" s="72"/>
      <c r="AP2261" s="72"/>
      <c r="AQ2261" s="72"/>
    </row>
    <row r="2262" spans="35:43" x14ac:dyDescent="0.25">
      <c r="AI2262" s="72"/>
      <c r="AJ2262" s="72"/>
      <c r="AK2262" s="72"/>
      <c r="AL2262" s="72"/>
      <c r="AM2262" s="158"/>
      <c r="AN2262" s="72"/>
      <c r="AO2262" s="72"/>
      <c r="AP2262" s="72"/>
      <c r="AQ2262" s="72"/>
    </row>
    <row r="2263" spans="35:43" x14ac:dyDescent="0.25">
      <c r="AI2263" s="72"/>
      <c r="AJ2263" s="72"/>
      <c r="AK2263" s="72"/>
      <c r="AL2263" s="72"/>
      <c r="AM2263" s="158"/>
      <c r="AN2263" s="72"/>
      <c r="AO2263" s="72"/>
      <c r="AP2263" s="72"/>
      <c r="AQ2263" s="72"/>
    </row>
    <row r="2264" spans="35:43" x14ac:dyDescent="0.25">
      <c r="AI2264" s="72"/>
      <c r="AJ2264" s="72"/>
      <c r="AK2264" s="72"/>
      <c r="AL2264" s="72"/>
      <c r="AM2264" s="158"/>
      <c r="AN2264" s="72"/>
      <c r="AO2264" s="72"/>
      <c r="AP2264" s="72"/>
      <c r="AQ2264" s="72"/>
    </row>
    <row r="2265" spans="35:43" x14ac:dyDescent="0.25">
      <c r="AI2265" s="72"/>
      <c r="AJ2265" s="72"/>
      <c r="AK2265" s="72"/>
      <c r="AL2265" s="72"/>
      <c r="AM2265" s="158"/>
      <c r="AN2265" s="72"/>
      <c r="AO2265" s="72"/>
      <c r="AP2265" s="72"/>
      <c r="AQ2265" s="72"/>
    </row>
    <row r="2266" spans="35:43" x14ac:dyDescent="0.25">
      <c r="AI2266" s="72"/>
      <c r="AJ2266" s="72"/>
      <c r="AK2266" s="72"/>
      <c r="AL2266" s="72"/>
      <c r="AM2266" s="158"/>
      <c r="AN2266" s="72"/>
      <c r="AO2266" s="72"/>
      <c r="AP2266" s="72"/>
      <c r="AQ2266" s="72"/>
    </row>
    <row r="2267" spans="35:43" x14ac:dyDescent="0.25">
      <c r="AI2267" s="72"/>
      <c r="AJ2267" s="72"/>
      <c r="AK2267" s="72"/>
      <c r="AL2267" s="72"/>
      <c r="AM2267" s="158"/>
      <c r="AN2267" s="72"/>
      <c r="AO2267" s="72"/>
      <c r="AP2267" s="72"/>
      <c r="AQ2267" s="72"/>
    </row>
    <row r="2268" spans="35:43" x14ac:dyDescent="0.25">
      <c r="AI2268" s="72"/>
      <c r="AJ2268" s="72"/>
      <c r="AK2268" s="72"/>
      <c r="AL2268" s="72"/>
      <c r="AM2268" s="158"/>
      <c r="AN2268" s="72"/>
      <c r="AO2268" s="72"/>
      <c r="AP2268" s="72"/>
      <c r="AQ2268" s="72"/>
    </row>
    <row r="2269" spans="35:43" x14ac:dyDescent="0.25">
      <c r="AI2269" s="72"/>
      <c r="AJ2269" s="72"/>
      <c r="AK2269" s="72"/>
      <c r="AL2269" s="72"/>
      <c r="AM2269" s="158"/>
      <c r="AN2269" s="72"/>
      <c r="AO2269" s="72"/>
      <c r="AP2269" s="72"/>
      <c r="AQ2269" s="72"/>
    </row>
    <row r="2270" spans="35:43" x14ac:dyDescent="0.25">
      <c r="AI2270" s="72"/>
      <c r="AJ2270" s="72"/>
      <c r="AK2270" s="72"/>
      <c r="AL2270" s="72"/>
      <c r="AM2270" s="158"/>
      <c r="AN2270" s="72"/>
      <c r="AO2270" s="72"/>
      <c r="AP2270" s="72"/>
      <c r="AQ2270" s="72"/>
    </row>
    <row r="2271" spans="35:43" x14ac:dyDescent="0.25">
      <c r="AI2271" s="72"/>
      <c r="AJ2271" s="72"/>
      <c r="AK2271" s="72"/>
      <c r="AL2271" s="72"/>
      <c r="AM2271" s="158"/>
      <c r="AN2271" s="72"/>
      <c r="AO2271" s="72"/>
      <c r="AP2271" s="72"/>
      <c r="AQ2271" s="72"/>
    </row>
    <row r="2272" spans="35:43" x14ac:dyDescent="0.25">
      <c r="AI2272" s="72"/>
      <c r="AJ2272" s="72"/>
      <c r="AK2272" s="72"/>
      <c r="AL2272" s="72"/>
      <c r="AM2272" s="158"/>
      <c r="AN2272" s="72"/>
      <c r="AO2272" s="72"/>
      <c r="AP2272" s="72"/>
      <c r="AQ2272" s="72"/>
    </row>
    <row r="2273" spans="35:43" x14ac:dyDescent="0.25">
      <c r="AI2273" s="72"/>
      <c r="AJ2273" s="72"/>
      <c r="AK2273" s="72"/>
      <c r="AL2273" s="72"/>
      <c r="AM2273" s="158"/>
      <c r="AN2273" s="72"/>
      <c r="AO2273" s="72"/>
      <c r="AP2273" s="72"/>
      <c r="AQ2273" s="72"/>
    </row>
    <row r="2274" spans="35:43" x14ac:dyDescent="0.25">
      <c r="AI2274" s="72"/>
      <c r="AJ2274" s="72"/>
      <c r="AK2274" s="72"/>
      <c r="AL2274" s="72"/>
      <c r="AM2274" s="158"/>
      <c r="AN2274" s="72"/>
      <c r="AO2274" s="72"/>
      <c r="AP2274" s="72"/>
      <c r="AQ2274" s="72"/>
    </row>
    <row r="2275" spans="35:43" x14ac:dyDescent="0.25">
      <c r="AI2275" s="72"/>
      <c r="AJ2275" s="72"/>
      <c r="AK2275" s="72"/>
      <c r="AL2275" s="72"/>
      <c r="AM2275" s="158"/>
      <c r="AN2275" s="72"/>
      <c r="AO2275" s="72"/>
      <c r="AP2275" s="72"/>
      <c r="AQ2275" s="72"/>
    </row>
    <row r="2276" spans="35:43" x14ac:dyDescent="0.25">
      <c r="AI2276" s="72"/>
      <c r="AJ2276" s="72"/>
      <c r="AK2276" s="72"/>
      <c r="AL2276" s="72"/>
      <c r="AM2276" s="158"/>
      <c r="AN2276" s="72"/>
      <c r="AO2276" s="72"/>
      <c r="AP2276" s="72"/>
      <c r="AQ2276" s="72"/>
    </row>
    <row r="2277" spans="35:43" x14ac:dyDescent="0.25">
      <c r="AI2277" s="72"/>
      <c r="AJ2277" s="72"/>
      <c r="AK2277" s="72"/>
      <c r="AL2277" s="72"/>
      <c r="AM2277" s="158"/>
      <c r="AN2277" s="72"/>
      <c r="AO2277" s="72"/>
      <c r="AP2277" s="72"/>
      <c r="AQ2277" s="72"/>
    </row>
    <row r="2278" spans="35:43" x14ac:dyDescent="0.25">
      <c r="AI2278" s="72"/>
      <c r="AJ2278" s="72"/>
      <c r="AK2278" s="72"/>
      <c r="AL2278" s="72"/>
      <c r="AM2278" s="158"/>
      <c r="AN2278" s="72"/>
      <c r="AO2278" s="72"/>
      <c r="AP2278" s="72"/>
      <c r="AQ2278" s="72"/>
    </row>
    <row r="2279" spans="35:43" x14ac:dyDescent="0.25">
      <c r="AI2279" s="72"/>
      <c r="AJ2279" s="72"/>
      <c r="AK2279" s="72"/>
      <c r="AL2279" s="72"/>
      <c r="AM2279" s="158"/>
      <c r="AN2279" s="72"/>
      <c r="AO2279" s="72"/>
      <c r="AP2279" s="72"/>
      <c r="AQ2279" s="72"/>
    </row>
    <row r="2280" spans="35:43" x14ac:dyDescent="0.25">
      <c r="AI2280" s="72"/>
      <c r="AJ2280" s="72"/>
      <c r="AK2280" s="72"/>
      <c r="AL2280" s="72"/>
      <c r="AM2280" s="158"/>
      <c r="AN2280" s="72"/>
      <c r="AO2280" s="72"/>
      <c r="AP2280" s="72"/>
      <c r="AQ2280" s="72"/>
    </row>
    <row r="2281" spans="35:43" x14ac:dyDescent="0.25">
      <c r="AI2281" s="72"/>
      <c r="AJ2281" s="72"/>
      <c r="AK2281" s="72"/>
      <c r="AL2281" s="72"/>
      <c r="AM2281" s="158"/>
      <c r="AN2281" s="72"/>
      <c r="AO2281" s="72"/>
      <c r="AP2281" s="72"/>
      <c r="AQ2281" s="72"/>
    </row>
    <row r="2282" spans="35:43" x14ac:dyDescent="0.25">
      <c r="AI2282" s="72"/>
      <c r="AJ2282" s="72"/>
      <c r="AK2282" s="72"/>
      <c r="AL2282" s="72"/>
      <c r="AM2282" s="158"/>
      <c r="AN2282" s="72"/>
      <c r="AO2282" s="72"/>
      <c r="AP2282" s="72"/>
      <c r="AQ2282" s="72"/>
    </row>
    <row r="2283" spans="35:43" x14ac:dyDescent="0.25">
      <c r="AI2283" s="72"/>
      <c r="AJ2283" s="72"/>
      <c r="AK2283" s="72"/>
      <c r="AL2283" s="72"/>
      <c r="AM2283" s="158"/>
      <c r="AN2283" s="72"/>
      <c r="AO2283" s="72"/>
      <c r="AP2283" s="72"/>
      <c r="AQ2283" s="72"/>
    </row>
    <row r="2284" spans="35:43" x14ac:dyDescent="0.25">
      <c r="AI2284" s="72"/>
      <c r="AJ2284" s="72"/>
      <c r="AK2284" s="72"/>
      <c r="AL2284" s="72"/>
      <c r="AM2284" s="158"/>
      <c r="AN2284" s="72"/>
      <c r="AO2284" s="72"/>
      <c r="AP2284" s="72"/>
      <c r="AQ2284" s="72"/>
    </row>
    <row r="2285" spans="35:43" x14ac:dyDescent="0.25">
      <c r="AI2285" s="72"/>
      <c r="AJ2285" s="72"/>
      <c r="AK2285" s="72"/>
      <c r="AL2285" s="72"/>
      <c r="AM2285" s="158"/>
      <c r="AN2285" s="72"/>
      <c r="AO2285" s="72"/>
      <c r="AP2285" s="72"/>
      <c r="AQ2285" s="72"/>
    </row>
    <row r="2286" spans="35:43" x14ac:dyDescent="0.25">
      <c r="AI2286" s="72"/>
      <c r="AJ2286" s="72"/>
      <c r="AK2286" s="72"/>
      <c r="AL2286" s="72"/>
      <c r="AM2286" s="158"/>
      <c r="AN2286" s="72"/>
      <c r="AO2286" s="72"/>
      <c r="AP2286" s="72"/>
      <c r="AQ2286" s="72"/>
    </row>
    <row r="2287" spans="35:43" x14ac:dyDescent="0.25">
      <c r="AI2287" s="72"/>
      <c r="AJ2287" s="72"/>
      <c r="AK2287" s="72"/>
      <c r="AL2287" s="72"/>
      <c r="AM2287" s="158"/>
      <c r="AN2287" s="72"/>
      <c r="AO2287" s="72"/>
      <c r="AP2287" s="72"/>
      <c r="AQ2287" s="72"/>
    </row>
    <row r="2288" spans="35:43" x14ac:dyDescent="0.25">
      <c r="AI2288" s="72"/>
      <c r="AJ2288" s="72"/>
      <c r="AK2288" s="72"/>
      <c r="AL2288" s="72"/>
      <c r="AM2288" s="158"/>
      <c r="AN2288" s="72"/>
      <c r="AO2288" s="72"/>
      <c r="AP2288" s="72"/>
      <c r="AQ2288" s="72"/>
    </row>
    <row r="2289" spans="35:43" x14ac:dyDescent="0.25">
      <c r="AI2289" s="72"/>
      <c r="AJ2289" s="72"/>
      <c r="AK2289" s="72"/>
      <c r="AL2289" s="72"/>
      <c r="AM2289" s="158"/>
      <c r="AN2289" s="72"/>
      <c r="AO2289" s="72"/>
      <c r="AP2289" s="72"/>
      <c r="AQ2289" s="72"/>
    </row>
    <row r="2290" spans="35:43" x14ac:dyDescent="0.25">
      <c r="AI2290" s="72"/>
      <c r="AJ2290" s="72"/>
      <c r="AK2290" s="72"/>
      <c r="AL2290" s="72"/>
      <c r="AM2290" s="158"/>
      <c r="AN2290" s="72"/>
      <c r="AO2290" s="72"/>
      <c r="AP2290" s="72"/>
      <c r="AQ2290" s="72"/>
    </row>
    <row r="2291" spans="35:43" x14ac:dyDescent="0.25">
      <c r="AI2291" s="72"/>
      <c r="AJ2291" s="72"/>
      <c r="AK2291" s="72"/>
      <c r="AL2291" s="72"/>
      <c r="AM2291" s="158"/>
      <c r="AN2291" s="72"/>
      <c r="AO2291" s="72"/>
      <c r="AP2291" s="72"/>
      <c r="AQ2291" s="72"/>
    </row>
    <row r="2292" spans="35:43" x14ac:dyDescent="0.25">
      <c r="AI2292" s="72"/>
      <c r="AJ2292" s="72"/>
      <c r="AK2292" s="72"/>
      <c r="AL2292" s="72"/>
      <c r="AM2292" s="158"/>
      <c r="AN2292" s="72"/>
      <c r="AO2292" s="72"/>
      <c r="AP2292" s="72"/>
      <c r="AQ2292" s="72"/>
    </row>
    <row r="2293" spans="35:43" x14ac:dyDescent="0.25">
      <c r="AI2293" s="72"/>
      <c r="AJ2293" s="72"/>
      <c r="AK2293" s="72"/>
      <c r="AL2293" s="72"/>
      <c r="AM2293" s="158"/>
      <c r="AN2293" s="72"/>
      <c r="AO2293" s="72"/>
      <c r="AP2293" s="72"/>
      <c r="AQ2293" s="72"/>
    </row>
    <row r="2294" spans="35:43" x14ac:dyDescent="0.25">
      <c r="AI2294" s="72"/>
      <c r="AJ2294" s="72"/>
      <c r="AK2294" s="72"/>
      <c r="AL2294" s="72"/>
      <c r="AM2294" s="158"/>
      <c r="AN2294" s="72"/>
      <c r="AO2294" s="72"/>
      <c r="AP2294" s="72"/>
      <c r="AQ2294" s="72"/>
    </row>
    <row r="2295" spans="35:43" x14ac:dyDescent="0.25">
      <c r="AI2295" s="72"/>
      <c r="AJ2295" s="72"/>
      <c r="AK2295" s="72"/>
      <c r="AL2295" s="72"/>
      <c r="AM2295" s="158"/>
      <c r="AN2295" s="72"/>
      <c r="AO2295" s="72"/>
      <c r="AP2295" s="72"/>
      <c r="AQ2295" s="72"/>
    </row>
    <row r="2296" spans="35:43" x14ac:dyDescent="0.25">
      <c r="AI2296" s="72"/>
      <c r="AJ2296" s="72"/>
      <c r="AK2296" s="72"/>
      <c r="AL2296" s="72"/>
      <c r="AM2296" s="158"/>
      <c r="AN2296" s="72"/>
      <c r="AO2296" s="72"/>
      <c r="AP2296" s="72"/>
      <c r="AQ2296" s="72"/>
    </row>
    <row r="2297" spans="35:43" x14ac:dyDescent="0.25">
      <c r="AI2297" s="72"/>
      <c r="AJ2297" s="72"/>
      <c r="AK2297" s="72"/>
      <c r="AL2297" s="72"/>
      <c r="AM2297" s="158"/>
      <c r="AN2297" s="72"/>
      <c r="AO2297" s="72"/>
      <c r="AP2297" s="72"/>
      <c r="AQ2297" s="72"/>
    </row>
    <row r="2298" spans="35:43" x14ac:dyDescent="0.25">
      <c r="AI2298" s="72"/>
      <c r="AJ2298" s="72"/>
      <c r="AK2298" s="72"/>
      <c r="AL2298" s="72"/>
      <c r="AM2298" s="158"/>
      <c r="AN2298" s="72"/>
      <c r="AO2298" s="72"/>
      <c r="AP2298" s="72"/>
      <c r="AQ2298" s="72"/>
    </row>
    <row r="2299" spans="35:43" x14ac:dyDescent="0.25">
      <c r="AI2299" s="72"/>
      <c r="AJ2299" s="72"/>
      <c r="AK2299" s="72"/>
      <c r="AL2299" s="72"/>
      <c r="AM2299" s="158"/>
      <c r="AN2299" s="72"/>
      <c r="AO2299" s="72"/>
      <c r="AP2299" s="72"/>
      <c r="AQ2299" s="72"/>
    </row>
    <row r="2300" spans="35:43" x14ac:dyDescent="0.25">
      <c r="AI2300" s="72"/>
      <c r="AJ2300" s="72"/>
      <c r="AK2300" s="72"/>
      <c r="AL2300" s="72"/>
      <c r="AM2300" s="158"/>
      <c r="AN2300" s="72"/>
      <c r="AO2300" s="72"/>
      <c r="AP2300" s="72"/>
      <c r="AQ2300" s="72"/>
    </row>
    <row r="2301" spans="35:43" x14ac:dyDescent="0.25">
      <c r="AI2301" s="72"/>
      <c r="AJ2301" s="72"/>
      <c r="AK2301" s="72"/>
      <c r="AL2301" s="72"/>
      <c r="AM2301" s="158"/>
      <c r="AN2301" s="72"/>
      <c r="AO2301" s="72"/>
      <c r="AP2301" s="72"/>
      <c r="AQ2301" s="72"/>
    </row>
    <row r="2302" spans="35:43" x14ac:dyDescent="0.25">
      <c r="AI2302" s="72"/>
      <c r="AJ2302" s="72"/>
      <c r="AK2302" s="72"/>
      <c r="AL2302" s="72"/>
      <c r="AM2302" s="158"/>
      <c r="AN2302" s="72"/>
      <c r="AO2302" s="72"/>
      <c r="AP2302" s="72"/>
      <c r="AQ2302" s="72"/>
    </row>
    <row r="2303" spans="35:43" x14ac:dyDescent="0.25">
      <c r="AI2303" s="72"/>
      <c r="AJ2303" s="72"/>
      <c r="AK2303" s="72"/>
      <c r="AL2303" s="72"/>
      <c r="AM2303" s="158"/>
      <c r="AN2303" s="72"/>
      <c r="AO2303" s="72"/>
      <c r="AP2303" s="72"/>
      <c r="AQ2303" s="72"/>
    </row>
    <row r="2304" spans="35:43" x14ac:dyDescent="0.25">
      <c r="AI2304" s="72"/>
      <c r="AJ2304" s="72"/>
      <c r="AK2304" s="72"/>
      <c r="AL2304" s="72"/>
      <c r="AM2304" s="158"/>
      <c r="AN2304" s="72"/>
      <c r="AO2304" s="72"/>
      <c r="AP2304" s="72"/>
      <c r="AQ2304" s="72"/>
    </row>
    <row r="2305" spans="35:43" x14ac:dyDescent="0.25">
      <c r="AI2305" s="72"/>
      <c r="AJ2305" s="72"/>
      <c r="AK2305" s="72"/>
      <c r="AL2305" s="72"/>
      <c r="AM2305" s="158"/>
      <c r="AN2305" s="72"/>
      <c r="AO2305" s="72"/>
      <c r="AP2305" s="72"/>
      <c r="AQ2305" s="72"/>
    </row>
    <row r="2306" spans="35:43" x14ac:dyDescent="0.25">
      <c r="AI2306" s="72"/>
      <c r="AJ2306" s="72"/>
      <c r="AK2306" s="72"/>
      <c r="AL2306" s="72"/>
      <c r="AM2306" s="158"/>
      <c r="AN2306" s="72"/>
      <c r="AO2306" s="72"/>
      <c r="AP2306" s="72"/>
      <c r="AQ2306" s="72"/>
    </row>
    <row r="2307" spans="35:43" x14ac:dyDescent="0.25">
      <c r="AI2307" s="72"/>
      <c r="AJ2307" s="72"/>
      <c r="AK2307" s="72"/>
      <c r="AL2307" s="72"/>
      <c r="AM2307" s="158"/>
      <c r="AN2307" s="72"/>
      <c r="AO2307" s="72"/>
      <c r="AP2307" s="72"/>
      <c r="AQ2307" s="72"/>
    </row>
    <row r="2308" spans="35:43" x14ac:dyDescent="0.25">
      <c r="AI2308" s="72"/>
      <c r="AJ2308" s="72"/>
      <c r="AK2308" s="72"/>
      <c r="AL2308" s="72"/>
      <c r="AM2308" s="158"/>
      <c r="AN2308" s="72"/>
      <c r="AO2308" s="72"/>
      <c r="AP2308" s="72"/>
      <c r="AQ2308" s="72"/>
    </row>
    <row r="2309" spans="35:43" x14ac:dyDescent="0.25">
      <c r="AI2309" s="72"/>
      <c r="AJ2309" s="72"/>
      <c r="AK2309" s="72"/>
      <c r="AL2309" s="72"/>
      <c r="AM2309" s="158"/>
      <c r="AN2309" s="72"/>
      <c r="AO2309" s="72"/>
      <c r="AP2309" s="72"/>
      <c r="AQ2309" s="72"/>
    </row>
    <row r="2310" spans="35:43" x14ac:dyDescent="0.25">
      <c r="AI2310" s="72"/>
      <c r="AJ2310" s="72"/>
      <c r="AK2310" s="72"/>
      <c r="AL2310" s="72"/>
      <c r="AM2310" s="158"/>
      <c r="AN2310" s="72"/>
      <c r="AO2310" s="72"/>
      <c r="AP2310" s="72"/>
      <c r="AQ2310" s="72"/>
    </row>
    <row r="2311" spans="35:43" x14ac:dyDescent="0.25">
      <c r="AI2311" s="72"/>
      <c r="AJ2311" s="72"/>
      <c r="AK2311" s="72"/>
      <c r="AL2311" s="72"/>
      <c r="AM2311" s="158"/>
      <c r="AN2311" s="72"/>
      <c r="AO2311" s="72"/>
      <c r="AP2311" s="72"/>
      <c r="AQ2311" s="72"/>
    </row>
    <row r="2312" spans="35:43" x14ac:dyDescent="0.25">
      <c r="AI2312" s="72"/>
      <c r="AJ2312" s="72"/>
      <c r="AK2312" s="72"/>
      <c r="AL2312" s="72"/>
      <c r="AM2312" s="158"/>
      <c r="AN2312" s="72"/>
      <c r="AO2312" s="72"/>
      <c r="AP2312" s="72"/>
      <c r="AQ2312" s="72"/>
    </row>
    <row r="2313" spans="35:43" x14ac:dyDescent="0.25">
      <c r="AI2313" s="72"/>
      <c r="AJ2313" s="72"/>
      <c r="AK2313" s="72"/>
      <c r="AL2313" s="72"/>
      <c r="AM2313" s="158"/>
      <c r="AN2313" s="72"/>
      <c r="AO2313" s="72"/>
      <c r="AP2313" s="72"/>
      <c r="AQ2313" s="72"/>
    </row>
    <row r="2314" spans="35:43" x14ac:dyDescent="0.25">
      <c r="AI2314" s="72"/>
      <c r="AJ2314" s="72"/>
      <c r="AK2314" s="72"/>
      <c r="AL2314" s="72"/>
      <c r="AM2314" s="158"/>
      <c r="AN2314" s="72"/>
      <c r="AO2314" s="72"/>
      <c r="AP2314" s="72"/>
      <c r="AQ2314" s="72"/>
    </row>
    <row r="2315" spans="35:43" x14ac:dyDescent="0.25">
      <c r="AI2315" s="72"/>
      <c r="AJ2315" s="72"/>
      <c r="AK2315" s="72"/>
      <c r="AL2315" s="72"/>
      <c r="AM2315" s="158"/>
      <c r="AN2315" s="72"/>
      <c r="AO2315" s="72"/>
      <c r="AP2315" s="72"/>
      <c r="AQ2315" s="72"/>
    </row>
    <row r="2316" spans="35:43" x14ac:dyDescent="0.25">
      <c r="AI2316" s="72"/>
      <c r="AJ2316" s="72"/>
      <c r="AK2316" s="72"/>
      <c r="AL2316" s="72"/>
      <c r="AM2316" s="158"/>
      <c r="AN2316" s="72"/>
      <c r="AO2316" s="72"/>
      <c r="AP2316" s="72"/>
      <c r="AQ2316" s="72"/>
    </row>
    <row r="2317" spans="35:43" x14ac:dyDescent="0.25">
      <c r="AI2317" s="72"/>
      <c r="AJ2317" s="72"/>
      <c r="AK2317" s="72"/>
      <c r="AL2317" s="72"/>
      <c r="AM2317" s="158"/>
      <c r="AN2317" s="72"/>
      <c r="AO2317" s="72"/>
      <c r="AP2317" s="72"/>
      <c r="AQ2317" s="72"/>
    </row>
    <row r="2318" spans="35:43" x14ac:dyDescent="0.25">
      <c r="AI2318" s="72"/>
      <c r="AJ2318" s="72"/>
      <c r="AK2318" s="72"/>
      <c r="AL2318" s="72"/>
      <c r="AM2318" s="158"/>
      <c r="AN2318" s="72"/>
      <c r="AO2318" s="72"/>
      <c r="AP2318" s="72"/>
      <c r="AQ2318" s="72"/>
    </row>
    <row r="2319" spans="35:43" x14ac:dyDescent="0.25">
      <c r="AI2319" s="72"/>
      <c r="AJ2319" s="72"/>
      <c r="AK2319" s="72"/>
      <c r="AL2319" s="72"/>
      <c r="AM2319" s="158"/>
      <c r="AN2319" s="72"/>
      <c r="AO2319" s="72"/>
      <c r="AP2319" s="72"/>
      <c r="AQ2319" s="72"/>
    </row>
    <row r="2320" spans="35:43" x14ac:dyDescent="0.25">
      <c r="AI2320" s="72"/>
      <c r="AJ2320" s="72"/>
      <c r="AK2320" s="72"/>
      <c r="AL2320" s="72"/>
      <c r="AM2320" s="158"/>
      <c r="AN2320" s="72"/>
      <c r="AO2320" s="72"/>
      <c r="AP2320" s="72"/>
      <c r="AQ2320" s="72"/>
    </row>
    <row r="2321" spans="35:43" x14ac:dyDescent="0.25">
      <c r="AI2321" s="72"/>
      <c r="AJ2321" s="72"/>
      <c r="AK2321" s="72"/>
      <c r="AL2321" s="72"/>
      <c r="AM2321" s="158"/>
      <c r="AN2321" s="72"/>
      <c r="AO2321" s="72"/>
      <c r="AP2321" s="72"/>
      <c r="AQ2321" s="72"/>
    </row>
    <row r="2322" spans="35:43" x14ac:dyDescent="0.25">
      <c r="AI2322" s="72"/>
      <c r="AJ2322" s="72"/>
      <c r="AK2322" s="72"/>
      <c r="AL2322" s="72"/>
      <c r="AM2322" s="158"/>
      <c r="AN2322" s="72"/>
      <c r="AO2322" s="72"/>
      <c r="AP2322" s="72"/>
      <c r="AQ2322" s="72"/>
    </row>
    <row r="2323" spans="35:43" x14ac:dyDescent="0.25">
      <c r="AI2323" s="72"/>
      <c r="AJ2323" s="72"/>
      <c r="AK2323" s="72"/>
      <c r="AL2323" s="72"/>
      <c r="AM2323" s="158"/>
      <c r="AN2323" s="72"/>
      <c r="AO2323" s="72"/>
      <c r="AP2323" s="72"/>
      <c r="AQ2323" s="72"/>
    </row>
    <row r="2324" spans="35:43" x14ac:dyDescent="0.25">
      <c r="AI2324" s="72"/>
      <c r="AJ2324" s="72"/>
      <c r="AK2324" s="72"/>
      <c r="AL2324" s="72"/>
      <c r="AM2324" s="158"/>
      <c r="AN2324" s="72"/>
      <c r="AO2324" s="72"/>
      <c r="AP2324" s="72"/>
      <c r="AQ2324" s="72"/>
    </row>
    <row r="2325" spans="35:43" x14ac:dyDescent="0.25">
      <c r="AI2325" s="72"/>
      <c r="AJ2325" s="72"/>
      <c r="AK2325" s="72"/>
      <c r="AL2325" s="72"/>
      <c r="AM2325" s="158"/>
      <c r="AN2325" s="72"/>
      <c r="AO2325" s="72"/>
      <c r="AP2325" s="72"/>
      <c r="AQ2325" s="72"/>
    </row>
    <row r="2326" spans="35:43" x14ac:dyDescent="0.25">
      <c r="AI2326" s="72"/>
      <c r="AJ2326" s="72"/>
      <c r="AK2326" s="72"/>
      <c r="AL2326" s="72"/>
      <c r="AM2326" s="158"/>
      <c r="AN2326" s="72"/>
      <c r="AO2326" s="72"/>
      <c r="AP2326" s="72"/>
      <c r="AQ2326" s="72"/>
    </row>
    <row r="2327" spans="35:43" x14ac:dyDescent="0.25">
      <c r="AI2327" s="72"/>
      <c r="AJ2327" s="72"/>
      <c r="AK2327" s="72"/>
      <c r="AL2327" s="72"/>
      <c r="AM2327" s="158"/>
      <c r="AN2327" s="72"/>
      <c r="AO2327" s="72"/>
      <c r="AP2327" s="72"/>
      <c r="AQ2327" s="72"/>
    </row>
    <row r="2328" spans="35:43" x14ac:dyDescent="0.25">
      <c r="AI2328" s="72"/>
      <c r="AJ2328" s="72"/>
      <c r="AK2328" s="72"/>
      <c r="AL2328" s="72"/>
      <c r="AM2328" s="158"/>
      <c r="AN2328" s="72"/>
      <c r="AO2328" s="72"/>
      <c r="AP2328" s="72"/>
      <c r="AQ2328" s="72"/>
    </row>
    <row r="2329" spans="35:43" x14ac:dyDescent="0.25">
      <c r="AI2329" s="72"/>
      <c r="AJ2329" s="72"/>
      <c r="AK2329" s="72"/>
      <c r="AL2329" s="72"/>
      <c r="AM2329" s="158"/>
      <c r="AN2329" s="72"/>
      <c r="AO2329" s="72"/>
      <c r="AP2329" s="72"/>
      <c r="AQ2329" s="72"/>
    </row>
    <row r="2330" spans="35:43" x14ac:dyDescent="0.25">
      <c r="AI2330" s="72"/>
      <c r="AJ2330" s="72"/>
      <c r="AK2330" s="72"/>
      <c r="AL2330" s="72"/>
      <c r="AM2330" s="158"/>
      <c r="AN2330" s="72"/>
      <c r="AO2330" s="72"/>
      <c r="AP2330" s="72"/>
      <c r="AQ2330" s="72"/>
    </row>
    <row r="2331" spans="35:43" x14ac:dyDescent="0.25">
      <c r="AI2331" s="72"/>
      <c r="AJ2331" s="72"/>
      <c r="AK2331" s="72"/>
      <c r="AL2331" s="72"/>
      <c r="AM2331" s="158"/>
      <c r="AN2331" s="72"/>
      <c r="AO2331" s="72"/>
      <c r="AP2331" s="72"/>
      <c r="AQ2331" s="72"/>
    </row>
    <row r="2332" spans="35:43" x14ac:dyDescent="0.25">
      <c r="AI2332" s="72"/>
      <c r="AJ2332" s="72"/>
      <c r="AK2332" s="72"/>
      <c r="AL2332" s="72"/>
      <c r="AM2332" s="158"/>
      <c r="AN2332" s="72"/>
      <c r="AO2332" s="72"/>
      <c r="AP2332" s="72"/>
      <c r="AQ2332" s="72"/>
    </row>
    <row r="2333" spans="35:43" x14ac:dyDescent="0.25">
      <c r="AI2333" s="72"/>
      <c r="AJ2333" s="72"/>
      <c r="AK2333" s="72"/>
      <c r="AL2333" s="72"/>
      <c r="AM2333" s="158"/>
      <c r="AN2333" s="72"/>
      <c r="AO2333" s="72"/>
      <c r="AP2333" s="72"/>
      <c r="AQ2333" s="72"/>
    </row>
    <row r="2334" spans="35:43" x14ac:dyDescent="0.25">
      <c r="AI2334" s="72"/>
      <c r="AJ2334" s="72"/>
      <c r="AK2334" s="72"/>
      <c r="AL2334" s="72"/>
      <c r="AM2334" s="158"/>
      <c r="AN2334" s="72"/>
      <c r="AO2334" s="72"/>
      <c r="AP2334" s="72"/>
      <c r="AQ2334" s="72"/>
    </row>
    <row r="2335" spans="35:43" x14ac:dyDescent="0.25">
      <c r="AI2335" s="72"/>
      <c r="AJ2335" s="72"/>
      <c r="AK2335" s="72"/>
      <c r="AL2335" s="72"/>
      <c r="AM2335" s="158"/>
      <c r="AN2335" s="72"/>
      <c r="AO2335" s="72"/>
      <c r="AP2335" s="72"/>
      <c r="AQ2335" s="72"/>
    </row>
    <row r="2336" spans="35:43" x14ac:dyDescent="0.25">
      <c r="AI2336" s="72"/>
      <c r="AJ2336" s="72"/>
      <c r="AK2336" s="72"/>
      <c r="AL2336" s="72"/>
      <c r="AM2336" s="158"/>
      <c r="AN2336" s="72"/>
      <c r="AO2336" s="72"/>
      <c r="AP2336" s="72"/>
      <c r="AQ2336" s="72"/>
    </row>
    <row r="2337" spans="35:43" x14ac:dyDescent="0.25">
      <c r="AI2337" s="72"/>
      <c r="AJ2337" s="72"/>
      <c r="AK2337" s="72"/>
      <c r="AL2337" s="72"/>
      <c r="AM2337" s="158"/>
      <c r="AN2337" s="72"/>
      <c r="AO2337" s="72"/>
      <c r="AP2337" s="72"/>
      <c r="AQ2337" s="72"/>
    </row>
    <row r="2338" spans="35:43" x14ac:dyDescent="0.25">
      <c r="AI2338" s="72"/>
      <c r="AJ2338" s="72"/>
      <c r="AK2338" s="72"/>
      <c r="AL2338" s="72"/>
      <c r="AM2338" s="158"/>
      <c r="AN2338" s="72"/>
      <c r="AO2338" s="72"/>
      <c r="AP2338" s="72"/>
      <c r="AQ2338" s="72"/>
    </row>
    <row r="2339" spans="35:43" x14ac:dyDescent="0.25">
      <c r="AI2339" s="72"/>
      <c r="AJ2339" s="72"/>
      <c r="AK2339" s="72"/>
      <c r="AL2339" s="72"/>
      <c r="AM2339" s="158"/>
      <c r="AN2339" s="72"/>
      <c r="AO2339" s="72"/>
      <c r="AP2339" s="72"/>
      <c r="AQ2339" s="72"/>
    </row>
    <row r="2340" spans="35:43" x14ac:dyDescent="0.25">
      <c r="AI2340" s="72"/>
      <c r="AJ2340" s="72"/>
      <c r="AK2340" s="72"/>
      <c r="AL2340" s="72"/>
      <c r="AM2340" s="158"/>
      <c r="AN2340" s="72"/>
      <c r="AO2340" s="72"/>
      <c r="AP2340" s="72"/>
      <c r="AQ2340" s="72"/>
    </row>
    <row r="2341" spans="35:43" x14ac:dyDescent="0.25">
      <c r="AI2341" s="72"/>
      <c r="AJ2341" s="72"/>
      <c r="AK2341" s="72"/>
      <c r="AL2341" s="72"/>
      <c r="AM2341" s="158"/>
      <c r="AN2341" s="72"/>
      <c r="AO2341" s="72"/>
      <c r="AP2341" s="72"/>
      <c r="AQ2341" s="72"/>
    </row>
    <row r="2342" spans="35:43" x14ac:dyDescent="0.25">
      <c r="AI2342" s="72"/>
      <c r="AJ2342" s="72"/>
      <c r="AK2342" s="72"/>
      <c r="AL2342" s="72"/>
      <c r="AM2342" s="158"/>
      <c r="AN2342" s="72"/>
      <c r="AO2342" s="72"/>
      <c r="AP2342" s="72"/>
      <c r="AQ2342" s="72"/>
    </row>
    <row r="2343" spans="35:43" x14ac:dyDescent="0.25">
      <c r="AI2343" s="72"/>
      <c r="AJ2343" s="72"/>
      <c r="AK2343" s="72"/>
      <c r="AL2343" s="72"/>
      <c r="AM2343" s="158"/>
      <c r="AN2343" s="72"/>
      <c r="AO2343" s="72"/>
      <c r="AP2343" s="72"/>
      <c r="AQ2343" s="72"/>
    </row>
    <row r="2344" spans="35:43" x14ac:dyDescent="0.25">
      <c r="AI2344" s="72"/>
      <c r="AJ2344" s="72"/>
      <c r="AK2344" s="72"/>
      <c r="AL2344" s="72"/>
      <c r="AM2344" s="158"/>
      <c r="AN2344" s="72"/>
      <c r="AO2344" s="72"/>
      <c r="AP2344" s="72"/>
      <c r="AQ2344" s="72"/>
    </row>
    <row r="2345" spans="35:43" x14ac:dyDescent="0.25">
      <c r="AI2345" s="72"/>
      <c r="AJ2345" s="72"/>
      <c r="AK2345" s="72"/>
      <c r="AL2345" s="72"/>
      <c r="AM2345" s="158"/>
      <c r="AN2345" s="72"/>
      <c r="AO2345" s="72"/>
      <c r="AP2345" s="72"/>
      <c r="AQ2345" s="72"/>
    </row>
    <row r="2346" spans="35:43" x14ac:dyDescent="0.25">
      <c r="AI2346" s="72"/>
      <c r="AJ2346" s="72"/>
      <c r="AK2346" s="72"/>
      <c r="AL2346" s="72"/>
      <c r="AM2346" s="158"/>
      <c r="AN2346" s="72"/>
      <c r="AO2346" s="72"/>
      <c r="AP2346" s="72"/>
      <c r="AQ2346" s="72"/>
    </row>
    <row r="2347" spans="35:43" x14ac:dyDescent="0.25">
      <c r="AI2347" s="72"/>
      <c r="AJ2347" s="72"/>
      <c r="AK2347" s="72"/>
      <c r="AL2347" s="72"/>
      <c r="AM2347" s="158"/>
      <c r="AN2347" s="72"/>
      <c r="AO2347" s="72"/>
      <c r="AP2347" s="72"/>
      <c r="AQ2347" s="72"/>
    </row>
    <row r="2348" spans="35:43" x14ac:dyDescent="0.25">
      <c r="AI2348" s="72"/>
      <c r="AJ2348" s="72"/>
      <c r="AK2348" s="72"/>
      <c r="AL2348" s="72"/>
      <c r="AM2348" s="158"/>
      <c r="AN2348" s="72"/>
      <c r="AO2348" s="72"/>
      <c r="AP2348" s="72"/>
      <c r="AQ2348" s="72"/>
    </row>
    <row r="2349" spans="35:43" x14ac:dyDescent="0.25">
      <c r="AI2349" s="72"/>
      <c r="AJ2349" s="72"/>
      <c r="AK2349" s="72"/>
      <c r="AL2349" s="72"/>
      <c r="AM2349" s="158"/>
      <c r="AN2349" s="72"/>
      <c r="AO2349" s="72"/>
      <c r="AP2349" s="72"/>
      <c r="AQ2349" s="72"/>
    </row>
    <row r="2350" spans="35:43" x14ac:dyDescent="0.25">
      <c r="AI2350" s="72"/>
      <c r="AJ2350" s="72"/>
      <c r="AK2350" s="72"/>
      <c r="AL2350" s="72"/>
      <c r="AM2350" s="158"/>
      <c r="AN2350" s="72"/>
      <c r="AO2350" s="72"/>
      <c r="AP2350" s="72"/>
      <c r="AQ2350" s="72"/>
    </row>
    <row r="2351" spans="35:43" x14ac:dyDescent="0.25">
      <c r="AI2351" s="72"/>
      <c r="AJ2351" s="72"/>
      <c r="AK2351" s="72"/>
      <c r="AL2351" s="72"/>
      <c r="AM2351" s="158"/>
      <c r="AN2351" s="72"/>
      <c r="AO2351" s="72"/>
      <c r="AP2351" s="72"/>
      <c r="AQ2351" s="72"/>
    </row>
    <row r="2352" spans="35:43" x14ac:dyDescent="0.25">
      <c r="AI2352" s="72"/>
      <c r="AJ2352" s="72"/>
      <c r="AK2352" s="72"/>
      <c r="AL2352" s="72"/>
      <c r="AM2352" s="158"/>
      <c r="AN2352" s="72"/>
      <c r="AO2352" s="72"/>
      <c r="AP2352" s="72"/>
      <c r="AQ2352" s="72"/>
    </row>
    <row r="2353" spans="35:43" x14ac:dyDescent="0.25">
      <c r="AI2353" s="72"/>
      <c r="AJ2353" s="72"/>
      <c r="AK2353" s="72"/>
      <c r="AL2353" s="72"/>
      <c r="AM2353" s="158"/>
      <c r="AN2353" s="72"/>
      <c r="AO2353" s="72"/>
      <c r="AP2353" s="72"/>
      <c r="AQ2353" s="72"/>
    </row>
    <row r="2354" spans="35:43" x14ac:dyDescent="0.25">
      <c r="AI2354" s="72"/>
      <c r="AJ2354" s="72"/>
      <c r="AK2354" s="72"/>
      <c r="AL2354" s="72"/>
      <c r="AM2354" s="158"/>
      <c r="AN2354" s="72"/>
      <c r="AO2354" s="72"/>
      <c r="AP2354" s="72"/>
      <c r="AQ2354" s="72"/>
    </row>
    <row r="2355" spans="35:43" x14ac:dyDescent="0.25">
      <c r="AI2355" s="72"/>
      <c r="AJ2355" s="72"/>
      <c r="AK2355" s="72"/>
      <c r="AL2355" s="72"/>
      <c r="AM2355" s="158"/>
      <c r="AN2355" s="72"/>
      <c r="AO2355" s="72"/>
      <c r="AP2355" s="72"/>
      <c r="AQ2355" s="72"/>
    </row>
    <row r="2356" spans="35:43" x14ac:dyDescent="0.25">
      <c r="AI2356" s="72"/>
      <c r="AJ2356" s="72"/>
      <c r="AK2356" s="72"/>
      <c r="AL2356" s="72"/>
      <c r="AM2356" s="158"/>
      <c r="AN2356" s="72"/>
      <c r="AO2356" s="72"/>
      <c r="AP2356" s="72"/>
      <c r="AQ2356" s="72"/>
    </row>
    <row r="2357" spans="35:43" x14ac:dyDescent="0.25">
      <c r="AI2357" s="72"/>
      <c r="AJ2357" s="72"/>
      <c r="AK2357" s="72"/>
      <c r="AL2357" s="72"/>
      <c r="AM2357" s="158"/>
      <c r="AN2357" s="72"/>
      <c r="AO2357" s="72"/>
      <c r="AP2357" s="72"/>
      <c r="AQ2357" s="72"/>
    </row>
    <row r="2358" spans="35:43" x14ac:dyDescent="0.25">
      <c r="AI2358" s="72"/>
      <c r="AJ2358" s="72"/>
      <c r="AK2358" s="72"/>
      <c r="AL2358" s="72"/>
      <c r="AM2358" s="158"/>
      <c r="AN2358" s="72"/>
      <c r="AO2358" s="72"/>
      <c r="AP2358" s="72"/>
      <c r="AQ2358" s="72"/>
    </row>
    <row r="2359" spans="35:43" x14ac:dyDescent="0.25">
      <c r="AI2359" s="72"/>
      <c r="AJ2359" s="72"/>
      <c r="AK2359" s="72"/>
      <c r="AL2359" s="72"/>
      <c r="AM2359" s="158"/>
      <c r="AN2359" s="72"/>
      <c r="AO2359" s="72"/>
      <c r="AP2359" s="72"/>
      <c r="AQ2359" s="72"/>
    </row>
    <row r="2360" spans="35:43" x14ac:dyDescent="0.25">
      <c r="AI2360" s="72"/>
      <c r="AJ2360" s="72"/>
      <c r="AK2360" s="72"/>
      <c r="AL2360" s="72"/>
      <c r="AM2360" s="158"/>
      <c r="AN2360" s="72"/>
      <c r="AO2360" s="72"/>
      <c r="AP2360" s="72"/>
      <c r="AQ2360" s="72"/>
    </row>
    <row r="2361" spans="35:43" x14ac:dyDescent="0.25">
      <c r="AI2361" s="72"/>
      <c r="AJ2361" s="72"/>
      <c r="AK2361" s="72"/>
      <c r="AL2361" s="72"/>
      <c r="AM2361" s="158"/>
      <c r="AN2361" s="72"/>
      <c r="AO2361" s="72"/>
      <c r="AP2361" s="72"/>
      <c r="AQ2361" s="72"/>
    </row>
    <row r="2362" spans="35:43" x14ac:dyDescent="0.25">
      <c r="AI2362" s="72"/>
      <c r="AJ2362" s="72"/>
      <c r="AK2362" s="72"/>
      <c r="AL2362" s="72"/>
      <c r="AM2362" s="158"/>
      <c r="AN2362" s="72"/>
      <c r="AO2362" s="72"/>
      <c r="AP2362" s="72"/>
      <c r="AQ2362" s="72"/>
    </row>
    <row r="2363" spans="35:43" x14ac:dyDescent="0.25">
      <c r="AI2363" s="72"/>
      <c r="AJ2363" s="72"/>
      <c r="AK2363" s="72"/>
      <c r="AL2363" s="72"/>
      <c r="AM2363" s="158"/>
      <c r="AN2363" s="72"/>
      <c r="AO2363" s="72"/>
      <c r="AP2363" s="72"/>
      <c r="AQ2363" s="72"/>
    </row>
    <row r="2364" spans="35:43" x14ac:dyDescent="0.25">
      <c r="AI2364" s="72"/>
      <c r="AJ2364" s="72"/>
      <c r="AK2364" s="72"/>
      <c r="AL2364" s="72"/>
      <c r="AM2364" s="158"/>
      <c r="AN2364" s="72"/>
      <c r="AO2364" s="72"/>
      <c r="AP2364" s="72"/>
      <c r="AQ2364" s="72"/>
    </row>
    <row r="2365" spans="35:43" x14ac:dyDescent="0.25">
      <c r="AI2365" s="72"/>
      <c r="AJ2365" s="72"/>
      <c r="AK2365" s="72"/>
      <c r="AL2365" s="72"/>
      <c r="AM2365" s="158"/>
      <c r="AN2365" s="72"/>
      <c r="AO2365" s="72"/>
      <c r="AP2365" s="72"/>
      <c r="AQ2365" s="72"/>
    </row>
    <row r="2366" spans="35:43" x14ac:dyDescent="0.25">
      <c r="AI2366" s="72"/>
      <c r="AJ2366" s="72"/>
      <c r="AK2366" s="72"/>
      <c r="AL2366" s="72"/>
      <c r="AM2366" s="158"/>
      <c r="AN2366" s="72"/>
      <c r="AO2366" s="72"/>
      <c r="AP2366" s="72"/>
      <c r="AQ2366" s="72"/>
    </row>
    <row r="2367" spans="35:43" x14ac:dyDescent="0.25">
      <c r="AI2367" s="72"/>
      <c r="AJ2367" s="72"/>
      <c r="AK2367" s="72"/>
      <c r="AL2367" s="72"/>
      <c r="AM2367" s="158"/>
      <c r="AN2367" s="72"/>
      <c r="AO2367" s="72"/>
      <c r="AP2367" s="72"/>
      <c r="AQ2367" s="72"/>
    </row>
    <row r="2368" spans="35:43" x14ac:dyDescent="0.25">
      <c r="AI2368" s="72"/>
      <c r="AJ2368" s="72"/>
      <c r="AK2368" s="72"/>
      <c r="AL2368" s="72"/>
      <c r="AM2368" s="158"/>
      <c r="AN2368" s="72"/>
      <c r="AO2368" s="72"/>
      <c r="AP2368" s="72"/>
      <c r="AQ2368" s="72"/>
    </row>
    <row r="2369" spans="35:43" x14ac:dyDescent="0.25">
      <c r="AI2369" s="72"/>
      <c r="AJ2369" s="72"/>
      <c r="AK2369" s="72"/>
      <c r="AL2369" s="72"/>
      <c r="AM2369" s="158"/>
      <c r="AN2369" s="72"/>
      <c r="AO2369" s="72"/>
      <c r="AP2369" s="72"/>
      <c r="AQ2369" s="72"/>
    </row>
    <row r="2370" spans="35:43" x14ac:dyDescent="0.25">
      <c r="AI2370" s="72"/>
      <c r="AJ2370" s="72"/>
      <c r="AK2370" s="72"/>
      <c r="AL2370" s="72"/>
      <c r="AM2370" s="158"/>
      <c r="AN2370" s="72"/>
      <c r="AO2370" s="72"/>
      <c r="AP2370" s="72"/>
      <c r="AQ2370" s="72"/>
    </row>
    <row r="2371" spans="35:43" x14ac:dyDescent="0.25">
      <c r="AI2371" s="72"/>
      <c r="AJ2371" s="72"/>
      <c r="AK2371" s="72"/>
      <c r="AL2371" s="72"/>
      <c r="AM2371" s="158"/>
      <c r="AN2371" s="72"/>
      <c r="AO2371" s="72"/>
      <c r="AP2371" s="72"/>
      <c r="AQ2371" s="72"/>
    </row>
    <row r="2372" spans="35:43" x14ac:dyDescent="0.25">
      <c r="AI2372" s="72"/>
      <c r="AJ2372" s="72"/>
      <c r="AK2372" s="72"/>
      <c r="AL2372" s="72"/>
      <c r="AM2372" s="158"/>
      <c r="AN2372" s="72"/>
      <c r="AO2372" s="72"/>
      <c r="AP2372" s="72"/>
      <c r="AQ2372" s="72"/>
    </row>
    <row r="2373" spans="35:43" x14ac:dyDescent="0.25">
      <c r="AI2373" s="72"/>
      <c r="AJ2373" s="72"/>
      <c r="AK2373" s="72"/>
      <c r="AL2373" s="72"/>
      <c r="AM2373" s="158"/>
      <c r="AN2373" s="72"/>
      <c r="AO2373" s="72"/>
      <c r="AP2373" s="72"/>
      <c r="AQ2373" s="72"/>
    </row>
    <row r="2374" spans="35:43" x14ac:dyDescent="0.25">
      <c r="AI2374" s="72"/>
      <c r="AJ2374" s="72"/>
      <c r="AK2374" s="72"/>
      <c r="AL2374" s="72"/>
      <c r="AM2374" s="158"/>
      <c r="AN2374" s="72"/>
      <c r="AO2374" s="72"/>
      <c r="AP2374" s="72"/>
      <c r="AQ2374" s="72"/>
    </row>
    <row r="2375" spans="35:43" x14ac:dyDescent="0.25">
      <c r="AI2375" s="72"/>
      <c r="AJ2375" s="72"/>
      <c r="AK2375" s="72"/>
      <c r="AL2375" s="72"/>
      <c r="AM2375" s="158"/>
      <c r="AN2375" s="72"/>
      <c r="AO2375" s="72"/>
      <c r="AP2375" s="72"/>
      <c r="AQ2375" s="72"/>
    </row>
    <row r="2376" spans="35:43" x14ac:dyDescent="0.25">
      <c r="AI2376" s="72"/>
      <c r="AJ2376" s="72"/>
      <c r="AK2376" s="72"/>
      <c r="AL2376" s="72"/>
      <c r="AM2376" s="158"/>
      <c r="AN2376" s="72"/>
      <c r="AO2376" s="72"/>
      <c r="AP2376" s="72"/>
      <c r="AQ2376" s="72"/>
    </row>
    <row r="2377" spans="35:43" x14ac:dyDescent="0.25">
      <c r="AI2377" s="72"/>
      <c r="AJ2377" s="72"/>
      <c r="AK2377" s="72"/>
      <c r="AL2377" s="72"/>
      <c r="AM2377" s="158"/>
      <c r="AN2377" s="72"/>
      <c r="AO2377" s="72"/>
      <c r="AP2377" s="72"/>
      <c r="AQ2377" s="72"/>
    </row>
    <row r="2378" spans="35:43" x14ac:dyDescent="0.25">
      <c r="AI2378" s="72"/>
      <c r="AJ2378" s="72"/>
      <c r="AK2378" s="72"/>
      <c r="AL2378" s="72"/>
      <c r="AM2378" s="158"/>
      <c r="AN2378" s="72"/>
      <c r="AO2378" s="72"/>
      <c r="AP2378" s="72"/>
      <c r="AQ2378" s="72"/>
    </row>
    <row r="2379" spans="35:43" x14ac:dyDescent="0.25">
      <c r="AI2379" s="72"/>
      <c r="AJ2379" s="72"/>
      <c r="AK2379" s="72"/>
      <c r="AL2379" s="72"/>
      <c r="AM2379" s="158"/>
      <c r="AN2379" s="72"/>
      <c r="AO2379" s="72"/>
      <c r="AP2379" s="72"/>
      <c r="AQ2379" s="72"/>
    </row>
    <row r="2380" spans="35:43" x14ac:dyDescent="0.25">
      <c r="AI2380" s="72"/>
      <c r="AJ2380" s="72"/>
      <c r="AK2380" s="72"/>
      <c r="AL2380" s="72"/>
      <c r="AM2380" s="158"/>
      <c r="AN2380" s="72"/>
      <c r="AO2380" s="72"/>
      <c r="AP2380" s="72"/>
      <c r="AQ2380" s="72"/>
    </row>
    <row r="2381" spans="35:43" x14ac:dyDescent="0.25">
      <c r="AI2381" s="72"/>
      <c r="AJ2381" s="72"/>
      <c r="AK2381" s="72"/>
      <c r="AL2381" s="72"/>
      <c r="AM2381" s="158"/>
      <c r="AN2381" s="72"/>
      <c r="AO2381" s="72"/>
      <c r="AP2381" s="72"/>
      <c r="AQ2381" s="72"/>
    </row>
    <row r="2382" spans="35:43" x14ac:dyDescent="0.25">
      <c r="AI2382" s="72"/>
      <c r="AJ2382" s="72"/>
      <c r="AK2382" s="72"/>
      <c r="AL2382" s="72"/>
      <c r="AM2382" s="158"/>
      <c r="AN2382" s="72"/>
      <c r="AO2382" s="72"/>
      <c r="AP2382" s="72"/>
      <c r="AQ2382" s="72"/>
    </row>
    <row r="2383" spans="35:43" x14ac:dyDescent="0.25">
      <c r="AI2383" s="72"/>
      <c r="AJ2383" s="72"/>
      <c r="AK2383" s="72"/>
      <c r="AL2383" s="72"/>
      <c r="AM2383" s="158"/>
      <c r="AN2383" s="72"/>
      <c r="AO2383" s="72"/>
      <c r="AP2383" s="72"/>
      <c r="AQ2383" s="72"/>
    </row>
    <row r="2384" spans="35:43" x14ac:dyDescent="0.25">
      <c r="AI2384" s="72"/>
      <c r="AJ2384" s="72"/>
      <c r="AK2384" s="72"/>
      <c r="AL2384" s="72"/>
      <c r="AM2384" s="158"/>
      <c r="AN2384" s="72"/>
      <c r="AO2384" s="72"/>
      <c r="AP2384" s="72"/>
      <c r="AQ2384" s="72"/>
    </row>
    <row r="2385" spans="35:43" x14ac:dyDescent="0.25">
      <c r="AI2385" s="72"/>
      <c r="AJ2385" s="72"/>
      <c r="AK2385" s="72"/>
      <c r="AL2385" s="72"/>
      <c r="AM2385" s="158"/>
      <c r="AN2385" s="72"/>
      <c r="AO2385" s="72"/>
      <c r="AP2385" s="72"/>
      <c r="AQ2385" s="72"/>
    </row>
    <row r="2386" spans="35:43" x14ac:dyDescent="0.25">
      <c r="AI2386" s="72"/>
      <c r="AJ2386" s="72"/>
      <c r="AK2386" s="72"/>
      <c r="AL2386" s="72"/>
      <c r="AM2386" s="158"/>
      <c r="AN2386" s="72"/>
      <c r="AO2386" s="72"/>
      <c r="AP2386" s="72"/>
      <c r="AQ2386" s="72"/>
    </row>
    <row r="2387" spans="35:43" x14ac:dyDescent="0.25">
      <c r="AI2387" s="72"/>
      <c r="AJ2387" s="72"/>
      <c r="AK2387" s="72"/>
      <c r="AL2387" s="72"/>
      <c r="AM2387" s="158"/>
      <c r="AN2387" s="72"/>
      <c r="AO2387" s="72"/>
      <c r="AP2387" s="72"/>
      <c r="AQ2387" s="72"/>
    </row>
    <row r="2388" spans="35:43" x14ac:dyDescent="0.25">
      <c r="AI2388" s="72"/>
      <c r="AJ2388" s="72"/>
      <c r="AK2388" s="72"/>
      <c r="AL2388" s="72"/>
      <c r="AM2388" s="158"/>
      <c r="AN2388" s="72"/>
      <c r="AO2388" s="72"/>
      <c r="AP2388" s="72"/>
      <c r="AQ2388" s="72"/>
    </row>
    <row r="2389" spans="35:43" x14ac:dyDescent="0.25">
      <c r="AI2389" s="72"/>
      <c r="AJ2389" s="72"/>
      <c r="AK2389" s="72"/>
      <c r="AL2389" s="72"/>
      <c r="AM2389" s="158"/>
      <c r="AN2389" s="72"/>
      <c r="AO2389" s="72"/>
      <c r="AP2389" s="72"/>
      <c r="AQ2389" s="72"/>
    </row>
    <row r="2390" spans="35:43" x14ac:dyDescent="0.25">
      <c r="AI2390" s="72"/>
      <c r="AJ2390" s="72"/>
      <c r="AK2390" s="72"/>
      <c r="AL2390" s="72"/>
      <c r="AM2390" s="158"/>
      <c r="AN2390" s="72"/>
      <c r="AO2390" s="72"/>
      <c r="AP2390" s="72"/>
      <c r="AQ2390" s="72"/>
    </row>
    <row r="2391" spans="35:43" x14ac:dyDescent="0.25">
      <c r="AI2391" s="72"/>
      <c r="AJ2391" s="72"/>
      <c r="AK2391" s="72"/>
      <c r="AL2391" s="72"/>
      <c r="AM2391" s="158"/>
      <c r="AN2391" s="72"/>
      <c r="AO2391" s="72"/>
      <c r="AP2391" s="72"/>
      <c r="AQ2391" s="72"/>
    </row>
    <row r="2392" spans="35:43" x14ac:dyDescent="0.25">
      <c r="AI2392" s="72"/>
      <c r="AJ2392" s="72"/>
      <c r="AK2392" s="72"/>
      <c r="AL2392" s="72"/>
      <c r="AM2392" s="158"/>
      <c r="AN2392" s="72"/>
      <c r="AO2392" s="72"/>
      <c r="AP2392" s="72"/>
      <c r="AQ2392" s="72"/>
    </row>
    <row r="2393" spans="35:43" x14ac:dyDescent="0.25">
      <c r="AI2393" s="72"/>
      <c r="AJ2393" s="72"/>
      <c r="AK2393" s="72"/>
      <c r="AL2393" s="72"/>
      <c r="AM2393" s="158"/>
      <c r="AN2393" s="72"/>
      <c r="AO2393" s="72"/>
      <c r="AP2393" s="72"/>
      <c r="AQ2393" s="72"/>
    </row>
    <row r="2394" spans="35:43" x14ac:dyDescent="0.25">
      <c r="AI2394" s="72"/>
      <c r="AJ2394" s="72"/>
      <c r="AK2394" s="72"/>
      <c r="AL2394" s="72"/>
      <c r="AM2394" s="158"/>
      <c r="AN2394" s="72"/>
      <c r="AO2394" s="72"/>
      <c r="AP2394" s="72"/>
      <c r="AQ2394" s="72"/>
    </row>
    <row r="2395" spans="35:43" x14ac:dyDescent="0.25">
      <c r="AI2395" s="72"/>
      <c r="AJ2395" s="72"/>
      <c r="AK2395" s="72"/>
      <c r="AL2395" s="72"/>
      <c r="AM2395" s="158"/>
      <c r="AN2395" s="72"/>
      <c r="AO2395" s="72"/>
      <c r="AP2395" s="72"/>
      <c r="AQ2395" s="72"/>
    </row>
    <row r="2396" spans="35:43" x14ac:dyDescent="0.25">
      <c r="AI2396" s="72"/>
      <c r="AJ2396" s="72"/>
      <c r="AK2396" s="72"/>
      <c r="AL2396" s="72"/>
      <c r="AM2396" s="158"/>
      <c r="AN2396" s="72"/>
      <c r="AO2396" s="72"/>
      <c r="AP2396" s="72"/>
      <c r="AQ2396" s="72"/>
    </row>
    <row r="2397" spans="35:43" x14ac:dyDescent="0.25">
      <c r="AI2397" s="72"/>
      <c r="AJ2397" s="72"/>
      <c r="AK2397" s="72"/>
      <c r="AL2397" s="72"/>
      <c r="AM2397" s="158"/>
      <c r="AN2397" s="72"/>
      <c r="AO2397" s="72"/>
      <c r="AP2397" s="72"/>
      <c r="AQ2397" s="72"/>
    </row>
    <row r="2398" spans="35:43" x14ac:dyDescent="0.25">
      <c r="AI2398" s="72"/>
      <c r="AJ2398" s="72"/>
      <c r="AK2398" s="72"/>
      <c r="AL2398" s="72"/>
      <c r="AM2398" s="158"/>
      <c r="AN2398" s="72"/>
      <c r="AO2398" s="72"/>
      <c r="AP2398" s="72"/>
      <c r="AQ2398" s="72"/>
    </row>
    <row r="2399" spans="35:43" x14ac:dyDescent="0.25">
      <c r="AI2399" s="72"/>
      <c r="AJ2399" s="72"/>
      <c r="AK2399" s="72"/>
      <c r="AL2399" s="72"/>
      <c r="AM2399" s="158"/>
      <c r="AN2399" s="72"/>
      <c r="AO2399" s="72"/>
      <c r="AP2399" s="72"/>
      <c r="AQ2399" s="72"/>
    </row>
    <row r="2400" spans="35:43" x14ac:dyDescent="0.25">
      <c r="AI2400" s="72"/>
      <c r="AJ2400" s="72"/>
      <c r="AK2400" s="72"/>
      <c r="AL2400" s="72"/>
      <c r="AM2400" s="158"/>
      <c r="AN2400" s="72"/>
      <c r="AO2400" s="72"/>
      <c r="AP2400" s="72"/>
      <c r="AQ2400" s="72"/>
    </row>
    <row r="2401" spans="35:43" x14ac:dyDescent="0.25">
      <c r="AI2401" s="72"/>
      <c r="AJ2401" s="72"/>
      <c r="AK2401" s="72"/>
      <c r="AL2401" s="72"/>
      <c r="AM2401" s="158"/>
      <c r="AN2401" s="72"/>
      <c r="AO2401" s="72"/>
      <c r="AP2401" s="72"/>
      <c r="AQ2401" s="72"/>
    </row>
    <row r="2402" spans="35:43" x14ac:dyDescent="0.25">
      <c r="AI2402" s="72"/>
      <c r="AJ2402" s="72"/>
      <c r="AK2402" s="72"/>
      <c r="AL2402" s="72"/>
      <c r="AM2402" s="158"/>
      <c r="AN2402" s="72"/>
      <c r="AO2402" s="72"/>
      <c r="AP2402" s="72"/>
      <c r="AQ2402" s="72"/>
    </row>
    <row r="2403" spans="35:43" x14ac:dyDescent="0.25">
      <c r="AI2403" s="72"/>
      <c r="AJ2403" s="72"/>
      <c r="AK2403" s="72"/>
      <c r="AL2403" s="72"/>
      <c r="AM2403" s="158"/>
      <c r="AN2403" s="72"/>
      <c r="AO2403" s="72"/>
      <c r="AP2403" s="72"/>
      <c r="AQ2403" s="72"/>
    </row>
    <row r="2404" spans="35:43" x14ac:dyDescent="0.25">
      <c r="AI2404" s="72"/>
      <c r="AJ2404" s="72"/>
      <c r="AK2404" s="72"/>
      <c r="AL2404" s="72"/>
      <c r="AM2404" s="158"/>
      <c r="AN2404" s="72"/>
      <c r="AO2404" s="72"/>
      <c r="AP2404" s="72"/>
      <c r="AQ2404" s="72"/>
    </row>
    <row r="2405" spans="35:43" x14ac:dyDescent="0.25">
      <c r="AI2405" s="72"/>
      <c r="AJ2405" s="72"/>
      <c r="AK2405" s="72"/>
      <c r="AL2405" s="72"/>
      <c r="AM2405" s="158"/>
      <c r="AN2405" s="72"/>
      <c r="AO2405" s="72"/>
      <c r="AP2405" s="72"/>
      <c r="AQ2405" s="72"/>
    </row>
    <row r="2406" spans="35:43" x14ac:dyDescent="0.25">
      <c r="AI2406" s="72"/>
      <c r="AJ2406" s="72"/>
      <c r="AK2406" s="72"/>
      <c r="AL2406" s="72"/>
      <c r="AM2406" s="158"/>
      <c r="AN2406" s="72"/>
      <c r="AO2406" s="72"/>
      <c r="AP2406" s="72"/>
      <c r="AQ2406" s="72"/>
    </row>
    <row r="2407" spans="35:43" x14ac:dyDescent="0.25">
      <c r="AI2407" s="72"/>
      <c r="AJ2407" s="72"/>
      <c r="AK2407" s="72"/>
      <c r="AL2407" s="72"/>
      <c r="AM2407" s="158"/>
      <c r="AN2407" s="72"/>
      <c r="AO2407" s="72"/>
      <c r="AP2407" s="72"/>
      <c r="AQ2407" s="72"/>
    </row>
    <row r="2408" spans="35:43" x14ac:dyDescent="0.25">
      <c r="AI2408" s="72"/>
      <c r="AJ2408" s="72"/>
      <c r="AK2408" s="72"/>
      <c r="AL2408" s="72"/>
      <c r="AM2408" s="158"/>
      <c r="AN2408" s="72"/>
      <c r="AO2408" s="72"/>
      <c r="AP2408" s="72"/>
      <c r="AQ2408" s="72"/>
    </row>
    <row r="2409" spans="35:43" x14ac:dyDescent="0.25">
      <c r="AI2409" s="72"/>
      <c r="AJ2409" s="72"/>
      <c r="AK2409" s="72"/>
      <c r="AL2409" s="72"/>
      <c r="AM2409" s="158"/>
      <c r="AN2409" s="72"/>
      <c r="AO2409" s="72"/>
      <c r="AP2409" s="72"/>
      <c r="AQ2409" s="72"/>
    </row>
    <row r="2410" spans="35:43" x14ac:dyDescent="0.25">
      <c r="AI2410" s="72"/>
      <c r="AJ2410" s="72"/>
      <c r="AK2410" s="72"/>
      <c r="AL2410" s="72"/>
      <c r="AM2410" s="158"/>
      <c r="AN2410" s="72"/>
      <c r="AO2410" s="72"/>
      <c r="AP2410" s="72"/>
      <c r="AQ2410" s="72"/>
    </row>
    <row r="2411" spans="35:43" x14ac:dyDescent="0.25">
      <c r="AI2411" s="72"/>
      <c r="AJ2411" s="72"/>
      <c r="AK2411" s="72"/>
      <c r="AL2411" s="72"/>
      <c r="AM2411" s="158"/>
      <c r="AN2411" s="72"/>
      <c r="AO2411" s="72"/>
      <c r="AP2411" s="72"/>
      <c r="AQ2411" s="72"/>
    </row>
    <row r="2412" spans="35:43" x14ac:dyDescent="0.25">
      <c r="AI2412" s="72"/>
      <c r="AJ2412" s="72"/>
      <c r="AK2412" s="72"/>
      <c r="AL2412" s="72"/>
      <c r="AM2412" s="158"/>
      <c r="AN2412" s="72"/>
      <c r="AO2412" s="72"/>
      <c r="AP2412" s="72"/>
      <c r="AQ2412" s="72"/>
    </row>
    <row r="2413" spans="35:43" x14ac:dyDescent="0.25">
      <c r="AI2413" s="72"/>
      <c r="AJ2413" s="72"/>
      <c r="AK2413" s="72"/>
      <c r="AL2413" s="72"/>
      <c r="AM2413" s="158"/>
      <c r="AN2413" s="72"/>
      <c r="AO2413" s="72"/>
      <c r="AP2413" s="72"/>
      <c r="AQ2413" s="72"/>
    </row>
    <row r="2414" spans="35:43" x14ac:dyDescent="0.25">
      <c r="AI2414" s="72"/>
      <c r="AJ2414" s="72"/>
      <c r="AK2414" s="72"/>
      <c r="AL2414" s="72"/>
      <c r="AM2414" s="158"/>
      <c r="AN2414" s="72"/>
      <c r="AO2414" s="72"/>
      <c r="AP2414" s="72"/>
      <c r="AQ2414" s="72"/>
    </row>
    <row r="2415" spans="35:43" x14ac:dyDescent="0.25">
      <c r="AI2415" s="72"/>
      <c r="AJ2415" s="72"/>
      <c r="AK2415" s="72"/>
      <c r="AL2415" s="72"/>
      <c r="AM2415" s="158"/>
      <c r="AN2415" s="72"/>
      <c r="AO2415" s="72"/>
      <c r="AP2415" s="72"/>
      <c r="AQ2415" s="72"/>
    </row>
    <row r="2416" spans="35:43" x14ac:dyDescent="0.25">
      <c r="AI2416" s="72"/>
      <c r="AJ2416" s="72"/>
      <c r="AK2416" s="72"/>
      <c r="AL2416" s="72"/>
      <c r="AM2416" s="158"/>
      <c r="AN2416" s="72"/>
      <c r="AO2416" s="72"/>
      <c r="AP2416" s="72"/>
      <c r="AQ2416" s="72"/>
    </row>
    <row r="2417" spans="35:43" x14ac:dyDescent="0.25">
      <c r="AI2417" s="72"/>
      <c r="AJ2417" s="72"/>
      <c r="AK2417" s="72"/>
      <c r="AL2417" s="72"/>
      <c r="AM2417" s="158"/>
      <c r="AN2417" s="72"/>
      <c r="AO2417" s="72"/>
      <c r="AP2417" s="72"/>
      <c r="AQ2417" s="72"/>
    </row>
    <row r="2418" spans="35:43" x14ac:dyDescent="0.25">
      <c r="AI2418" s="72"/>
      <c r="AJ2418" s="72"/>
      <c r="AK2418" s="72"/>
      <c r="AL2418" s="72"/>
      <c r="AM2418" s="158"/>
      <c r="AN2418" s="72"/>
      <c r="AO2418" s="72"/>
      <c r="AP2418" s="72"/>
      <c r="AQ2418" s="72"/>
    </row>
    <row r="2419" spans="35:43" x14ac:dyDescent="0.25">
      <c r="AI2419" s="72"/>
      <c r="AJ2419" s="72"/>
      <c r="AK2419" s="72"/>
      <c r="AL2419" s="72"/>
      <c r="AM2419" s="158"/>
      <c r="AN2419" s="72"/>
      <c r="AO2419" s="72"/>
      <c r="AP2419" s="72"/>
      <c r="AQ2419" s="72"/>
    </row>
    <row r="2420" spans="35:43" x14ac:dyDescent="0.25">
      <c r="AI2420" s="72"/>
      <c r="AJ2420" s="72"/>
      <c r="AK2420" s="72"/>
      <c r="AL2420" s="72"/>
      <c r="AM2420" s="158"/>
      <c r="AN2420" s="72"/>
      <c r="AO2420" s="72"/>
      <c r="AP2420" s="72"/>
      <c r="AQ2420" s="72"/>
    </row>
    <row r="2421" spans="35:43" x14ac:dyDescent="0.25">
      <c r="AI2421" s="72"/>
      <c r="AJ2421" s="72"/>
      <c r="AK2421" s="72"/>
      <c r="AL2421" s="72"/>
      <c r="AM2421" s="158"/>
      <c r="AN2421" s="72"/>
      <c r="AO2421" s="72"/>
      <c r="AP2421" s="72"/>
      <c r="AQ2421" s="72"/>
    </row>
    <row r="2422" spans="35:43" x14ac:dyDescent="0.25">
      <c r="AI2422" s="72"/>
      <c r="AJ2422" s="72"/>
      <c r="AK2422" s="72"/>
      <c r="AL2422" s="72"/>
      <c r="AM2422" s="158"/>
      <c r="AN2422" s="72"/>
      <c r="AO2422" s="72"/>
      <c r="AP2422" s="72"/>
      <c r="AQ2422" s="72"/>
    </row>
    <row r="2423" spans="35:43" x14ac:dyDescent="0.25">
      <c r="AI2423" s="72"/>
      <c r="AJ2423" s="72"/>
      <c r="AK2423" s="72"/>
      <c r="AL2423" s="72"/>
      <c r="AM2423" s="158"/>
      <c r="AN2423" s="72"/>
      <c r="AO2423" s="72"/>
      <c r="AP2423" s="72"/>
      <c r="AQ2423" s="72"/>
    </row>
    <row r="2424" spans="35:43" x14ac:dyDescent="0.25">
      <c r="AI2424" s="72"/>
      <c r="AJ2424" s="72"/>
      <c r="AK2424" s="72"/>
      <c r="AL2424" s="72"/>
      <c r="AM2424" s="158"/>
      <c r="AN2424" s="72"/>
      <c r="AO2424" s="72"/>
      <c r="AP2424" s="72"/>
      <c r="AQ2424" s="72"/>
    </row>
    <row r="2425" spans="35:43" x14ac:dyDescent="0.25">
      <c r="AI2425" s="72"/>
      <c r="AJ2425" s="72"/>
      <c r="AK2425" s="72"/>
      <c r="AL2425" s="72"/>
      <c r="AM2425" s="158"/>
      <c r="AN2425" s="72"/>
      <c r="AO2425" s="72"/>
      <c r="AP2425" s="72"/>
      <c r="AQ2425" s="72"/>
    </row>
    <row r="2426" spans="35:43" x14ac:dyDescent="0.25">
      <c r="AI2426" s="72"/>
      <c r="AJ2426" s="72"/>
      <c r="AK2426" s="72"/>
      <c r="AL2426" s="72"/>
      <c r="AM2426" s="158"/>
      <c r="AN2426" s="72"/>
      <c r="AO2426" s="72"/>
      <c r="AP2426" s="72"/>
      <c r="AQ2426" s="72"/>
    </row>
    <row r="2427" spans="35:43" x14ac:dyDescent="0.25">
      <c r="AI2427" s="72"/>
      <c r="AJ2427" s="72"/>
      <c r="AK2427" s="72"/>
      <c r="AL2427" s="72"/>
      <c r="AM2427" s="158"/>
      <c r="AN2427" s="72"/>
      <c r="AO2427" s="72"/>
      <c r="AP2427" s="72"/>
      <c r="AQ2427" s="72"/>
    </row>
    <row r="2428" spans="35:43" x14ac:dyDescent="0.25">
      <c r="AI2428" s="72"/>
      <c r="AJ2428" s="72"/>
      <c r="AK2428" s="72"/>
      <c r="AL2428" s="72"/>
      <c r="AM2428" s="158"/>
      <c r="AN2428" s="72"/>
      <c r="AO2428" s="72"/>
      <c r="AP2428" s="72"/>
      <c r="AQ2428" s="72"/>
    </row>
    <row r="2429" spans="35:43" x14ac:dyDescent="0.25">
      <c r="AI2429" s="72"/>
      <c r="AJ2429" s="72"/>
      <c r="AK2429" s="72"/>
      <c r="AL2429" s="72"/>
      <c r="AM2429" s="158"/>
      <c r="AN2429" s="72"/>
      <c r="AO2429" s="72"/>
      <c r="AP2429" s="72"/>
      <c r="AQ2429" s="72"/>
    </row>
    <row r="2430" spans="35:43" x14ac:dyDescent="0.25">
      <c r="AI2430" s="72"/>
      <c r="AJ2430" s="72"/>
      <c r="AK2430" s="72"/>
      <c r="AL2430" s="72"/>
      <c r="AM2430" s="158"/>
      <c r="AN2430" s="72"/>
      <c r="AO2430" s="72"/>
      <c r="AP2430" s="72"/>
      <c r="AQ2430" s="72"/>
    </row>
    <row r="2431" spans="35:43" x14ac:dyDescent="0.25">
      <c r="AI2431" s="72"/>
      <c r="AJ2431" s="72"/>
      <c r="AK2431" s="72"/>
      <c r="AL2431" s="72"/>
      <c r="AM2431" s="158"/>
      <c r="AN2431" s="72"/>
      <c r="AO2431" s="72"/>
      <c r="AP2431" s="72"/>
      <c r="AQ2431" s="72"/>
    </row>
    <row r="2432" spans="35:43" x14ac:dyDescent="0.25">
      <c r="AI2432" s="72"/>
      <c r="AJ2432" s="72"/>
      <c r="AK2432" s="72"/>
      <c r="AL2432" s="72"/>
      <c r="AM2432" s="158"/>
      <c r="AN2432" s="72"/>
      <c r="AO2432" s="72"/>
      <c r="AP2432" s="72"/>
      <c r="AQ2432" s="72"/>
    </row>
    <row r="2433" spans="35:43" x14ac:dyDescent="0.25">
      <c r="AI2433" s="72"/>
      <c r="AJ2433" s="72"/>
      <c r="AK2433" s="72"/>
      <c r="AL2433" s="72"/>
      <c r="AM2433" s="158"/>
      <c r="AN2433" s="72"/>
      <c r="AO2433" s="72"/>
      <c r="AP2433" s="72"/>
      <c r="AQ2433" s="72"/>
    </row>
    <row r="2434" spans="35:43" x14ac:dyDescent="0.25">
      <c r="AI2434" s="72"/>
      <c r="AJ2434" s="72"/>
      <c r="AK2434" s="72"/>
      <c r="AL2434" s="72"/>
      <c r="AM2434" s="158"/>
      <c r="AN2434" s="72"/>
      <c r="AO2434" s="72"/>
      <c r="AP2434" s="72"/>
      <c r="AQ2434" s="72"/>
    </row>
    <row r="2435" spans="35:43" x14ac:dyDescent="0.25">
      <c r="AI2435" s="72"/>
      <c r="AJ2435" s="72"/>
      <c r="AK2435" s="72"/>
      <c r="AL2435" s="72"/>
      <c r="AM2435" s="158"/>
      <c r="AN2435" s="72"/>
      <c r="AO2435" s="72"/>
      <c r="AP2435" s="72"/>
      <c r="AQ2435" s="72"/>
    </row>
    <row r="2436" spans="35:43" x14ac:dyDescent="0.25">
      <c r="AI2436" s="72"/>
      <c r="AJ2436" s="72"/>
      <c r="AK2436" s="72"/>
      <c r="AL2436" s="72"/>
      <c r="AM2436" s="158"/>
      <c r="AN2436" s="72"/>
      <c r="AO2436" s="72"/>
      <c r="AP2436" s="72"/>
      <c r="AQ2436" s="72"/>
    </row>
    <row r="2437" spans="35:43" x14ac:dyDescent="0.25">
      <c r="AI2437" s="72"/>
      <c r="AJ2437" s="72"/>
      <c r="AK2437" s="72"/>
      <c r="AL2437" s="72"/>
      <c r="AM2437" s="158"/>
      <c r="AN2437" s="72"/>
      <c r="AO2437" s="72"/>
      <c r="AP2437" s="72"/>
      <c r="AQ2437" s="72"/>
    </row>
    <row r="2438" spans="35:43" x14ac:dyDescent="0.25">
      <c r="AI2438" s="72"/>
      <c r="AJ2438" s="72"/>
      <c r="AK2438" s="72"/>
      <c r="AL2438" s="72"/>
      <c r="AM2438" s="158"/>
      <c r="AN2438" s="72"/>
      <c r="AO2438" s="72"/>
      <c r="AP2438" s="72"/>
      <c r="AQ2438" s="72"/>
    </row>
    <row r="2439" spans="35:43" x14ac:dyDescent="0.25">
      <c r="AI2439" s="72"/>
      <c r="AJ2439" s="72"/>
      <c r="AK2439" s="72"/>
      <c r="AL2439" s="72"/>
      <c r="AM2439" s="158"/>
      <c r="AN2439" s="72"/>
      <c r="AO2439" s="72"/>
      <c r="AP2439" s="72"/>
      <c r="AQ2439" s="72"/>
    </row>
    <row r="2440" spans="35:43" x14ac:dyDescent="0.25">
      <c r="AI2440" s="72"/>
      <c r="AJ2440" s="72"/>
      <c r="AK2440" s="72"/>
      <c r="AL2440" s="72"/>
      <c r="AM2440" s="158"/>
      <c r="AN2440" s="72"/>
      <c r="AO2440" s="72"/>
      <c r="AP2440" s="72"/>
      <c r="AQ2440" s="72"/>
    </row>
    <row r="2441" spans="35:43" x14ac:dyDescent="0.25">
      <c r="AI2441" s="72"/>
      <c r="AJ2441" s="72"/>
      <c r="AK2441" s="72"/>
      <c r="AL2441" s="72"/>
      <c r="AM2441" s="158"/>
      <c r="AN2441" s="72"/>
      <c r="AO2441" s="72"/>
      <c r="AP2441" s="72"/>
      <c r="AQ2441" s="72"/>
    </row>
    <row r="2442" spans="35:43" x14ac:dyDescent="0.25">
      <c r="AI2442" s="72"/>
      <c r="AJ2442" s="72"/>
      <c r="AK2442" s="72"/>
      <c r="AL2442" s="72"/>
      <c r="AM2442" s="158"/>
      <c r="AN2442" s="72"/>
      <c r="AO2442" s="72"/>
      <c r="AP2442" s="72"/>
      <c r="AQ2442" s="72"/>
    </row>
    <row r="2443" spans="35:43" x14ac:dyDescent="0.25">
      <c r="AI2443" s="72"/>
      <c r="AJ2443" s="72"/>
      <c r="AK2443" s="72"/>
      <c r="AL2443" s="72"/>
      <c r="AM2443" s="158"/>
      <c r="AN2443" s="72"/>
      <c r="AO2443" s="72"/>
      <c r="AP2443" s="72"/>
      <c r="AQ2443" s="72"/>
    </row>
    <row r="2444" spans="35:43" x14ac:dyDescent="0.25">
      <c r="AI2444" s="72"/>
      <c r="AJ2444" s="72"/>
      <c r="AK2444" s="72"/>
      <c r="AL2444" s="72"/>
      <c r="AM2444" s="158"/>
      <c r="AN2444" s="72"/>
      <c r="AO2444" s="72"/>
      <c r="AP2444" s="72"/>
      <c r="AQ2444" s="72"/>
    </row>
    <row r="2445" spans="35:43" x14ac:dyDescent="0.25">
      <c r="AI2445" s="72"/>
      <c r="AJ2445" s="72"/>
      <c r="AK2445" s="72"/>
      <c r="AL2445" s="72"/>
      <c r="AM2445" s="158"/>
      <c r="AN2445" s="72"/>
      <c r="AO2445" s="72"/>
      <c r="AP2445" s="72"/>
      <c r="AQ2445" s="72"/>
    </row>
    <row r="2446" spans="35:43" x14ac:dyDescent="0.25">
      <c r="AI2446" s="72"/>
      <c r="AJ2446" s="72"/>
      <c r="AK2446" s="72"/>
      <c r="AL2446" s="72"/>
      <c r="AM2446" s="158"/>
      <c r="AN2446" s="72"/>
      <c r="AO2446" s="72"/>
      <c r="AP2446" s="72"/>
      <c r="AQ2446" s="72"/>
    </row>
    <row r="2447" spans="35:43" x14ac:dyDescent="0.25">
      <c r="AI2447" s="72"/>
      <c r="AJ2447" s="72"/>
      <c r="AK2447" s="72"/>
      <c r="AL2447" s="72"/>
      <c r="AM2447" s="158"/>
      <c r="AN2447" s="72"/>
      <c r="AO2447" s="72"/>
      <c r="AP2447" s="72"/>
      <c r="AQ2447" s="72"/>
    </row>
    <row r="2448" spans="35:43" x14ac:dyDescent="0.25">
      <c r="AI2448" s="72"/>
      <c r="AJ2448" s="72"/>
      <c r="AK2448" s="72"/>
      <c r="AL2448" s="72"/>
      <c r="AM2448" s="158"/>
      <c r="AN2448" s="72"/>
      <c r="AO2448" s="72"/>
      <c r="AP2448" s="72"/>
      <c r="AQ2448" s="72"/>
    </row>
    <row r="2449" spans="35:43" x14ac:dyDescent="0.25">
      <c r="AI2449" s="72"/>
      <c r="AJ2449" s="72"/>
      <c r="AK2449" s="72"/>
      <c r="AL2449" s="72"/>
      <c r="AM2449" s="158"/>
      <c r="AN2449" s="72"/>
      <c r="AO2449" s="72"/>
      <c r="AP2449" s="72"/>
      <c r="AQ2449" s="72"/>
    </row>
    <row r="2450" spans="35:43" x14ac:dyDescent="0.25">
      <c r="AI2450" s="72"/>
      <c r="AJ2450" s="72"/>
      <c r="AK2450" s="72"/>
      <c r="AL2450" s="72"/>
      <c r="AM2450" s="158"/>
      <c r="AN2450" s="72"/>
      <c r="AO2450" s="72"/>
      <c r="AP2450" s="72"/>
      <c r="AQ2450" s="72"/>
    </row>
    <row r="2451" spans="35:43" x14ac:dyDescent="0.25">
      <c r="AI2451" s="72"/>
      <c r="AJ2451" s="72"/>
      <c r="AK2451" s="72"/>
      <c r="AL2451" s="72"/>
      <c r="AM2451" s="158"/>
      <c r="AN2451" s="72"/>
      <c r="AO2451" s="72"/>
      <c r="AP2451" s="72"/>
      <c r="AQ2451" s="72"/>
    </row>
    <row r="2452" spans="35:43" x14ac:dyDescent="0.25">
      <c r="AI2452" s="72"/>
      <c r="AJ2452" s="72"/>
      <c r="AK2452" s="72"/>
      <c r="AL2452" s="72"/>
      <c r="AM2452" s="158"/>
      <c r="AN2452" s="72"/>
      <c r="AO2452" s="72"/>
      <c r="AP2452" s="72"/>
      <c r="AQ2452" s="72"/>
    </row>
    <row r="2453" spans="35:43" x14ac:dyDescent="0.25">
      <c r="AI2453" s="72"/>
      <c r="AJ2453" s="72"/>
      <c r="AK2453" s="72"/>
      <c r="AL2453" s="72"/>
      <c r="AM2453" s="158"/>
      <c r="AN2453" s="72"/>
      <c r="AO2453" s="72"/>
      <c r="AP2453" s="72"/>
      <c r="AQ2453" s="72"/>
    </row>
    <row r="2454" spans="35:43" x14ac:dyDescent="0.25">
      <c r="AI2454" s="72"/>
      <c r="AJ2454" s="72"/>
      <c r="AK2454" s="72"/>
      <c r="AL2454" s="72"/>
      <c r="AM2454" s="158"/>
      <c r="AN2454" s="72"/>
      <c r="AO2454" s="72"/>
      <c r="AP2454" s="72"/>
      <c r="AQ2454" s="72"/>
    </row>
    <row r="2455" spans="35:43" x14ac:dyDescent="0.25">
      <c r="AI2455" s="72"/>
      <c r="AJ2455" s="72"/>
      <c r="AK2455" s="72"/>
      <c r="AL2455" s="72"/>
      <c r="AM2455" s="158"/>
      <c r="AN2455" s="72"/>
      <c r="AO2455" s="72"/>
      <c r="AP2455" s="72"/>
      <c r="AQ2455" s="72"/>
    </row>
    <row r="2456" spans="35:43" x14ac:dyDescent="0.25">
      <c r="AI2456" s="72"/>
      <c r="AJ2456" s="72"/>
      <c r="AK2456" s="72"/>
      <c r="AL2456" s="72"/>
      <c r="AM2456" s="158"/>
      <c r="AN2456" s="72"/>
      <c r="AO2456" s="72"/>
      <c r="AP2456" s="72"/>
      <c r="AQ2456" s="72"/>
    </row>
    <row r="2457" spans="35:43" x14ac:dyDescent="0.25">
      <c r="AI2457" s="72"/>
      <c r="AJ2457" s="72"/>
      <c r="AK2457" s="72"/>
      <c r="AL2457" s="72"/>
      <c r="AM2457" s="158"/>
      <c r="AN2457" s="72"/>
      <c r="AO2457" s="72"/>
      <c r="AP2457" s="72"/>
      <c r="AQ2457" s="72"/>
    </row>
    <row r="2458" spans="35:43" x14ac:dyDescent="0.25">
      <c r="AI2458" s="72"/>
      <c r="AJ2458" s="72"/>
      <c r="AK2458" s="72"/>
      <c r="AL2458" s="72"/>
      <c r="AM2458" s="158"/>
      <c r="AN2458" s="72"/>
      <c r="AO2458" s="72"/>
      <c r="AP2458" s="72"/>
      <c r="AQ2458" s="72"/>
    </row>
    <row r="2459" spans="35:43" x14ac:dyDescent="0.25">
      <c r="AI2459" s="72"/>
      <c r="AJ2459" s="72"/>
      <c r="AK2459" s="72"/>
      <c r="AL2459" s="72"/>
      <c r="AM2459" s="158"/>
      <c r="AN2459" s="72"/>
      <c r="AO2459" s="72"/>
      <c r="AP2459" s="72"/>
      <c r="AQ2459" s="72"/>
    </row>
    <row r="2460" spans="35:43" x14ac:dyDescent="0.25">
      <c r="AI2460" s="72"/>
      <c r="AJ2460" s="72"/>
      <c r="AK2460" s="72"/>
      <c r="AL2460" s="72"/>
      <c r="AM2460" s="158"/>
      <c r="AN2460" s="72"/>
      <c r="AO2460" s="72"/>
      <c r="AP2460" s="72"/>
      <c r="AQ2460" s="72"/>
    </row>
    <row r="2461" spans="35:43" x14ac:dyDescent="0.25">
      <c r="AI2461" s="72"/>
      <c r="AJ2461" s="72"/>
      <c r="AK2461" s="72"/>
      <c r="AL2461" s="72"/>
      <c r="AM2461" s="158"/>
      <c r="AN2461" s="72"/>
      <c r="AO2461" s="72"/>
      <c r="AP2461" s="72"/>
      <c r="AQ2461" s="72"/>
    </row>
    <row r="2462" spans="35:43" x14ac:dyDescent="0.25">
      <c r="AI2462" s="72"/>
      <c r="AJ2462" s="72"/>
      <c r="AK2462" s="72"/>
      <c r="AL2462" s="72"/>
      <c r="AM2462" s="158"/>
      <c r="AN2462" s="72"/>
      <c r="AO2462" s="72"/>
      <c r="AP2462" s="72"/>
      <c r="AQ2462" s="72"/>
    </row>
    <row r="2463" spans="35:43" x14ac:dyDescent="0.25">
      <c r="AI2463" s="72"/>
      <c r="AJ2463" s="72"/>
      <c r="AK2463" s="72"/>
      <c r="AL2463" s="72"/>
      <c r="AM2463" s="158"/>
      <c r="AN2463" s="72"/>
      <c r="AO2463" s="72"/>
      <c r="AP2463" s="72"/>
      <c r="AQ2463" s="72"/>
    </row>
    <row r="2464" spans="35:43" x14ac:dyDescent="0.25">
      <c r="AI2464" s="72"/>
      <c r="AJ2464" s="72"/>
      <c r="AK2464" s="72"/>
      <c r="AL2464" s="72"/>
      <c r="AM2464" s="158"/>
      <c r="AN2464" s="72"/>
      <c r="AO2464" s="72"/>
      <c r="AP2464" s="72"/>
      <c r="AQ2464" s="72"/>
    </row>
    <row r="2465" spans="35:43" x14ac:dyDescent="0.25">
      <c r="AI2465" s="72"/>
      <c r="AJ2465" s="72"/>
      <c r="AK2465" s="72"/>
      <c r="AL2465" s="72"/>
      <c r="AM2465" s="158"/>
      <c r="AN2465" s="72"/>
      <c r="AO2465" s="72"/>
      <c r="AP2465" s="72"/>
      <c r="AQ2465" s="72"/>
    </row>
    <row r="2466" spans="35:43" x14ac:dyDescent="0.25">
      <c r="AI2466" s="72"/>
      <c r="AJ2466" s="72"/>
      <c r="AK2466" s="72"/>
      <c r="AL2466" s="72"/>
      <c r="AM2466" s="158"/>
      <c r="AN2466" s="72"/>
      <c r="AO2466" s="72"/>
      <c r="AP2466" s="72"/>
      <c r="AQ2466" s="72"/>
    </row>
    <row r="2467" spans="35:43" x14ac:dyDescent="0.25">
      <c r="AI2467" s="72"/>
      <c r="AJ2467" s="72"/>
      <c r="AK2467" s="72"/>
      <c r="AL2467" s="72"/>
      <c r="AM2467" s="158"/>
      <c r="AN2467" s="72"/>
      <c r="AO2467" s="72"/>
      <c r="AP2467" s="72"/>
      <c r="AQ2467" s="72"/>
    </row>
    <row r="2468" spans="35:43" x14ac:dyDescent="0.25">
      <c r="AI2468" s="72"/>
      <c r="AJ2468" s="72"/>
      <c r="AK2468" s="72"/>
      <c r="AL2468" s="72"/>
      <c r="AM2468" s="158"/>
      <c r="AN2468" s="72"/>
      <c r="AO2468" s="72"/>
      <c r="AP2468" s="72"/>
      <c r="AQ2468" s="72"/>
    </row>
    <row r="2469" spans="35:43" x14ac:dyDescent="0.25">
      <c r="AI2469" s="72"/>
      <c r="AJ2469" s="72"/>
      <c r="AK2469" s="72"/>
      <c r="AL2469" s="72"/>
      <c r="AM2469" s="158"/>
      <c r="AN2469" s="72"/>
      <c r="AO2469" s="72"/>
      <c r="AP2469" s="72"/>
      <c r="AQ2469" s="72"/>
    </row>
    <row r="2470" spans="35:43" x14ac:dyDescent="0.25">
      <c r="AI2470" s="72"/>
      <c r="AJ2470" s="72"/>
      <c r="AK2470" s="72"/>
      <c r="AL2470" s="72"/>
      <c r="AM2470" s="158"/>
      <c r="AN2470" s="72"/>
      <c r="AO2470" s="72"/>
      <c r="AP2470" s="72"/>
      <c r="AQ2470" s="72"/>
    </row>
    <row r="2471" spans="35:43" x14ac:dyDescent="0.25">
      <c r="AI2471" s="72"/>
      <c r="AJ2471" s="72"/>
      <c r="AK2471" s="72"/>
      <c r="AL2471" s="72"/>
      <c r="AM2471" s="158"/>
      <c r="AN2471" s="72"/>
      <c r="AO2471" s="72"/>
      <c r="AP2471" s="72"/>
      <c r="AQ2471" s="72"/>
    </row>
    <row r="2472" spans="35:43" x14ac:dyDescent="0.25">
      <c r="AI2472" s="72"/>
      <c r="AJ2472" s="72"/>
      <c r="AK2472" s="72"/>
      <c r="AL2472" s="72"/>
      <c r="AM2472" s="158"/>
      <c r="AN2472" s="72"/>
      <c r="AO2472" s="72"/>
      <c r="AP2472" s="72"/>
      <c r="AQ2472" s="72"/>
    </row>
    <row r="2473" spans="35:43" x14ac:dyDescent="0.25">
      <c r="AI2473" s="72"/>
      <c r="AJ2473" s="72"/>
      <c r="AK2473" s="72"/>
      <c r="AL2473" s="72"/>
      <c r="AM2473" s="158"/>
      <c r="AN2473" s="72"/>
      <c r="AO2473" s="72"/>
      <c r="AP2473" s="72"/>
      <c r="AQ2473" s="72"/>
    </row>
    <row r="2474" spans="35:43" x14ac:dyDescent="0.25">
      <c r="AI2474" s="72"/>
      <c r="AJ2474" s="72"/>
      <c r="AK2474" s="72"/>
      <c r="AL2474" s="72"/>
      <c r="AM2474" s="158"/>
      <c r="AN2474" s="72"/>
      <c r="AO2474" s="72"/>
      <c r="AP2474" s="72"/>
      <c r="AQ2474" s="72"/>
    </row>
    <row r="2475" spans="35:43" x14ac:dyDescent="0.25">
      <c r="AI2475" s="72"/>
      <c r="AJ2475" s="72"/>
      <c r="AK2475" s="72"/>
      <c r="AL2475" s="72"/>
      <c r="AM2475" s="158"/>
      <c r="AN2475" s="72"/>
      <c r="AO2475" s="72"/>
      <c r="AP2475" s="72"/>
      <c r="AQ2475" s="72"/>
    </row>
    <row r="2476" spans="35:43" x14ac:dyDescent="0.25">
      <c r="AI2476" s="72"/>
      <c r="AJ2476" s="72"/>
      <c r="AK2476" s="72"/>
      <c r="AL2476" s="72"/>
      <c r="AM2476" s="158"/>
      <c r="AN2476" s="72"/>
      <c r="AO2476" s="72"/>
      <c r="AP2476" s="72"/>
      <c r="AQ2476" s="72"/>
    </row>
    <row r="2477" spans="35:43" x14ac:dyDescent="0.25">
      <c r="AI2477" s="72"/>
      <c r="AJ2477" s="72"/>
      <c r="AK2477" s="72"/>
      <c r="AL2477" s="72"/>
      <c r="AM2477" s="158"/>
      <c r="AN2477" s="72"/>
      <c r="AO2477" s="72"/>
      <c r="AP2477" s="72"/>
      <c r="AQ2477" s="72"/>
    </row>
    <row r="2478" spans="35:43" x14ac:dyDescent="0.25">
      <c r="AI2478" s="72"/>
      <c r="AJ2478" s="72"/>
      <c r="AK2478" s="72"/>
      <c r="AL2478" s="72"/>
      <c r="AM2478" s="158"/>
      <c r="AN2478" s="72"/>
      <c r="AO2478" s="72"/>
      <c r="AP2478" s="72"/>
      <c r="AQ2478" s="72"/>
    </row>
    <row r="2479" spans="35:43" x14ac:dyDescent="0.25">
      <c r="AI2479" s="72"/>
      <c r="AJ2479" s="72"/>
      <c r="AK2479" s="72"/>
      <c r="AL2479" s="72"/>
      <c r="AM2479" s="158"/>
      <c r="AN2479" s="72"/>
      <c r="AO2479" s="72"/>
      <c r="AP2479" s="72"/>
      <c r="AQ2479" s="72"/>
    </row>
    <row r="2480" spans="35:43" x14ac:dyDescent="0.25">
      <c r="AI2480" s="72"/>
      <c r="AJ2480" s="72"/>
      <c r="AK2480" s="72"/>
      <c r="AL2480" s="72"/>
      <c r="AM2480" s="158"/>
      <c r="AN2480" s="72"/>
      <c r="AO2480" s="72"/>
      <c r="AP2480" s="72"/>
      <c r="AQ2480" s="72"/>
    </row>
    <row r="2481" spans="35:43" x14ac:dyDescent="0.25">
      <c r="AI2481" s="72"/>
      <c r="AJ2481" s="72"/>
      <c r="AK2481" s="72"/>
      <c r="AL2481" s="72"/>
      <c r="AM2481" s="158"/>
      <c r="AN2481" s="72"/>
      <c r="AO2481" s="72"/>
      <c r="AP2481" s="72"/>
      <c r="AQ2481" s="72"/>
    </row>
    <row r="2482" spans="35:43" x14ac:dyDescent="0.25">
      <c r="AI2482" s="72"/>
      <c r="AJ2482" s="72"/>
      <c r="AK2482" s="72"/>
      <c r="AL2482" s="72"/>
      <c r="AM2482" s="158"/>
      <c r="AN2482" s="72"/>
      <c r="AO2482" s="72"/>
      <c r="AP2482" s="72"/>
      <c r="AQ2482" s="72"/>
    </row>
    <row r="2483" spans="35:43" x14ac:dyDescent="0.25">
      <c r="AI2483" s="72"/>
      <c r="AJ2483" s="72"/>
      <c r="AK2483" s="72"/>
      <c r="AL2483" s="72"/>
      <c r="AM2483" s="158"/>
      <c r="AN2483" s="72"/>
      <c r="AO2483" s="72"/>
      <c r="AP2483" s="72"/>
      <c r="AQ2483" s="72"/>
    </row>
    <row r="2484" spans="35:43" x14ac:dyDescent="0.25">
      <c r="AI2484" s="72"/>
      <c r="AJ2484" s="72"/>
      <c r="AK2484" s="72"/>
      <c r="AL2484" s="72"/>
      <c r="AM2484" s="158"/>
      <c r="AN2484" s="72"/>
      <c r="AO2484" s="72"/>
      <c r="AP2484" s="72"/>
      <c r="AQ2484" s="72"/>
    </row>
    <row r="2485" spans="35:43" x14ac:dyDescent="0.25">
      <c r="AI2485" s="72"/>
      <c r="AJ2485" s="72"/>
      <c r="AK2485" s="72"/>
      <c r="AL2485" s="72"/>
      <c r="AM2485" s="158"/>
      <c r="AN2485" s="72"/>
      <c r="AO2485" s="72"/>
      <c r="AP2485" s="72"/>
      <c r="AQ2485" s="72"/>
    </row>
    <row r="2486" spans="35:43" x14ac:dyDescent="0.25">
      <c r="AI2486" s="72"/>
      <c r="AJ2486" s="72"/>
      <c r="AK2486" s="72"/>
      <c r="AL2486" s="72"/>
      <c r="AM2486" s="158"/>
      <c r="AN2486" s="72"/>
      <c r="AO2486" s="72"/>
      <c r="AP2486" s="72"/>
      <c r="AQ2486" s="72"/>
    </row>
    <row r="2487" spans="35:43" x14ac:dyDescent="0.25">
      <c r="AI2487" s="72"/>
      <c r="AJ2487" s="72"/>
      <c r="AK2487" s="72"/>
      <c r="AL2487" s="72"/>
      <c r="AM2487" s="158"/>
      <c r="AN2487" s="72"/>
      <c r="AO2487" s="72"/>
      <c r="AP2487" s="72"/>
      <c r="AQ2487" s="72"/>
    </row>
    <row r="2488" spans="35:43" x14ac:dyDescent="0.25">
      <c r="AI2488" s="72"/>
      <c r="AJ2488" s="72"/>
      <c r="AK2488" s="72"/>
      <c r="AL2488" s="72"/>
      <c r="AM2488" s="158"/>
      <c r="AN2488" s="72"/>
      <c r="AO2488" s="72"/>
      <c r="AP2488" s="72"/>
      <c r="AQ2488" s="72"/>
    </row>
    <row r="2489" spans="35:43" x14ac:dyDescent="0.25">
      <c r="AI2489" s="72"/>
      <c r="AJ2489" s="72"/>
      <c r="AK2489" s="72"/>
      <c r="AL2489" s="72"/>
      <c r="AM2489" s="158"/>
      <c r="AN2489" s="72"/>
      <c r="AO2489" s="72"/>
      <c r="AP2489" s="72"/>
      <c r="AQ2489" s="72"/>
    </row>
    <row r="2490" spans="35:43" x14ac:dyDescent="0.25">
      <c r="AI2490" s="72"/>
      <c r="AJ2490" s="72"/>
      <c r="AK2490" s="72"/>
      <c r="AL2490" s="72"/>
      <c r="AM2490" s="158"/>
      <c r="AN2490" s="72"/>
      <c r="AO2490" s="72"/>
      <c r="AP2490" s="72"/>
      <c r="AQ2490" s="72"/>
    </row>
    <row r="2491" spans="35:43" x14ac:dyDescent="0.25">
      <c r="AI2491" s="72"/>
      <c r="AJ2491" s="72"/>
      <c r="AK2491" s="72"/>
      <c r="AL2491" s="72"/>
      <c r="AM2491" s="158"/>
      <c r="AN2491" s="72"/>
      <c r="AO2491" s="72"/>
      <c r="AP2491" s="72"/>
      <c r="AQ2491" s="72"/>
    </row>
    <row r="2492" spans="35:43" x14ac:dyDescent="0.25">
      <c r="AI2492" s="72"/>
      <c r="AJ2492" s="72"/>
      <c r="AK2492" s="72"/>
      <c r="AL2492" s="72"/>
      <c r="AM2492" s="158"/>
      <c r="AN2492" s="72"/>
      <c r="AO2492" s="72"/>
      <c r="AP2492" s="72"/>
      <c r="AQ2492" s="72"/>
    </row>
    <row r="2493" spans="35:43" x14ac:dyDescent="0.25">
      <c r="AI2493" s="72"/>
      <c r="AJ2493" s="72"/>
      <c r="AK2493" s="72"/>
      <c r="AL2493" s="72"/>
      <c r="AM2493" s="158"/>
      <c r="AN2493" s="72"/>
      <c r="AO2493" s="72"/>
      <c r="AP2493" s="72"/>
      <c r="AQ2493" s="72"/>
    </row>
    <row r="2494" spans="35:43" x14ac:dyDescent="0.25">
      <c r="AI2494" s="72"/>
      <c r="AJ2494" s="72"/>
      <c r="AK2494" s="72"/>
      <c r="AL2494" s="72"/>
      <c r="AM2494" s="158"/>
      <c r="AN2494" s="72"/>
      <c r="AO2494" s="72"/>
      <c r="AP2494" s="72"/>
      <c r="AQ2494" s="72"/>
    </row>
    <row r="2495" spans="35:43" x14ac:dyDescent="0.25">
      <c r="AI2495" s="72"/>
      <c r="AJ2495" s="72"/>
      <c r="AK2495" s="72"/>
      <c r="AL2495" s="72"/>
      <c r="AM2495" s="158"/>
      <c r="AN2495" s="72"/>
      <c r="AO2495" s="72"/>
      <c r="AP2495" s="72"/>
      <c r="AQ2495" s="72"/>
    </row>
    <row r="2496" spans="35:43" x14ac:dyDescent="0.25">
      <c r="AI2496" s="72"/>
      <c r="AJ2496" s="72"/>
      <c r="AK2496" s="72"/>
      <c r="AL2496" s="72"/>
      <c r="AM2496" s="158"/>
      <c r="AN2496" s="72"/>
      <c r="AO2496" s="72"/>
      <c r="AP2496" s="72"/>
      <c r="AQ2496" s="72"/>
    </row>
    <row r="2497" spans="35:43" x14ac:dyDescent="0.25">
      <c r="AI2497" s="72"/>
      <c r="AJ2497" s="72"/>
      <c r="AK2497" s="72"/>
      <c r="AL2497" s="72"/>
      <c r="AM2497" s="158"/>
      <c r="AN2497" s="72"/>
      <c r="AO2497" s="72"/>
      <c r="AP2497" s="72"/>
      <c r="AQ2497" s="72"/>
    </row>
    <row r="2498" spans="35:43" x14ac:dyDescent="0.25">
      <c r="AI2498" s="72"/>
      <c r="AJ2498" s="72"/>
      <c r="AK2498" s="72"/>
      <c r="AL2498" s="72"/>
      <c r="AM2498" s="158"/>
      <c r="AN2498" s="72"/>
      <c r="AO2498" s="72"/>
      <c r="AP2498" s="72"/>
      <c r="AQ2498" s="72"/>
    </row>
    <row r="2499" spans="35:43" x14ac:dyDescent="0.25">
      <c r="AI2499" s="72"/>
      <c r="AJ2499" s="72"/>
      <c r="AK2499" s="72"/>
      <c r="AL2499" s="72"/>
      <c r="AM2499" s="158"/>
      <c r="AN2499" s="72"/>
      <c r="AO2499" s="72"/>
      <c r="AP2499" s="72"/>
      <c r="AQ2499" s="72"/>
    </row>
    <row r="2500" spans="35:43" x14ac:dyDescent="0.25">
      <c r="AI2500" s="72"/>
      <c r="AJ2500" s="72"/>
      <c r="AK2500" s="72"/>
      <c r="AL2500" s="72"/>
      <c r="AM2500" s="158"/>
      <c r="AN2500" s="72"/>
      <c r="AO2500" s="72"/>
      <c r="AP2500" s="72"/>
      <c r="AQ2500" s="72"/>
    </row>
    <row r="2501" spans="35:43" x14ac:dyDescent="0.25">
      <c r="AI2501" s="72"/>
      <c r="AJ2501" s="72"/>
      <c r="AK2501" s="72"/>
      <c r="AL2501" s="72"/>
      <c r="AM2501" s="158"/>
      <c r="AN2501" s="72"/>
      <c r="AO2501" s="72"/>
      <c r="AP2501" s="72"/>
      <c r="AQ2501" s="72"/>
    </row>
    <row r="2502" spans="35:43" x14ac:dyDescent="0.25">
      <c r="AI2502" s="72"/>
      <c r="AJ2502" s="72"/>
      <c r="AK2502" s="72"/>
      <c r="AL2502" s="72"/>
      <c r="AM2502" s="158"/>
      <c r="AN2502" s="72"/>
      <c r="AO2502" s="72"/>
      <c r="AP2502" s="72"/>
      <c r="AQ2502" s="72"/>
    </row>
    <row r="2503" spans="35:43" x14ac:dyDescent="0.25">
      <c r="AI2503" s="72"/>
      <c r="AJ2503" s="72"/>
      <c r="AK2503" s="72"/>
      <c r="AL2503" s="72"/>
      <c r="AM2503" s="158"/>
      <c r="AN2503" s="72"/>
      <c r="AO2503" s="72"/>
      <c r="AP2503" s="72"/>
      <c r="AQ2503" s="72"/>
    </row>
    <row r="2504" spans="35:43" x14ac:dyDescent="0.25">
      <c r="AI2504" s="72"/>
      <c r="AJ2504" s="72"/>
      <c r="AK2504" s="72"/>
      <c r="AL2504" s="72"/>
      <c r="AM2504" s="158"/>
      <c r="AN2504" s="72"/>
      <c r="AO2504" s="72"/>
      <c r="AP2504" s="72"/>
      <c r="AQ2504" s="72"/>
    </row>
    <row r="2505" spans="35:43" x14ac:dyDescent="0.25">
      <c r="AI2505" s="72"/>
      <c r="AJ2505" s="72"/>
      <c r="AK2505" s="72"/>
      <c r="AL2505" s="72"/>
      <c r="AM2505" s="158"/>
      <c r="AN2505" s="72"/>
      <c r="AO2505" s="72"/>
      <c r="AP2505" s="72"/>
      <c r="AQ2505" s="72"/>
    </row>
    <row r="2506" spans="35:43" x14ac:dyDescent="0.25">
      <c r="AI2506" s="72"/>
      <c r="AJ2506" s="72"/>
      <c r="AK2506" s="72"/>
      <c r="AL2506" s="72"/>
      <c r="AM2506" s="158"/>
      <c r="AN2506" s="72"/>
      <c r="AO2506" s="72"/>
      <c r="AP2506" s="72"/>
      <c r="AQ2506" s="72"/>
    </row>
    <row r="2507" spans="35:43" x14ac:dyDescent="0.25">
      <c r="AI2507" s="72"/>
      <c r="AJ2507" s="72"/>
      <c r="AK2507" s="72"/>
      <c r="AL2507" s="72"/>
      <c r="AM2507" s="158"/>
      <c r="AN2507" s="72"/>
      <c r="AO2507" s="72"/>
      <c r="AP2507" s="72"/>
      <c r="AQ2507" s="72"/>
    </row>
    <row r="2508" spans="35:43" x14ac:dyDescent="0.25">
      <c r="AI2508" s="72"/>
      <c r="AJ2508" s="72"/>
      <c r="AK2508" s="72"/>
      <c r="AL2508" s="72"/>
      <c r="AM2508" s="158"/>
      <c r="AN2508" s="72"/>
      <c r="AO2508" s="72"/>
      <c r="AP2508" s="72"/>
      <c r="AQ2508" s="72"/>
    </row>
    <row r="2509" spans="35:43" x14ac:dyDescent="0.25">
      <c r="AI2509" s="72"/>
      <c r="AJ2509" s="72"/>
      <c r="AK2509" s="72"/>
      <c r="AL2509" s="72"/>
      <c r="AM2509" s="158"/>
      <c r="AN2509" s="72"/>
      <c r="AO2509" s="72"/>
      <c r="AP2509" s="72"/>
      <c r="AQ2509" s="72"/>
    </row>
    <row r="2510" spans="35:43" x14ac:dyDescent="0.25">
      <c r="AI2510" s="72"/>
      <c r="AJ2510" s="72"/>
      <c r="AK2510" s="72"/>
      <c r="AL2510" s="72"/>
      <c r="AM2510" s="158"/>
      <c r="AN2510" s="72"/>
      <c r="AO2510" s="72"/>
      <c r="AP2510" s="72"/>
      <c r="AQ2510" s="72"/>
    </row>
    <row r="2511" spans="35:43" x14ac:dyDescent="0.25">
      <c r="AI2511" s="72"/>
      <c r="AJ2511" s="72"/>
      <c r="AK2511" s="72"/>
      <c r="AL2511" s="72"/>
      <c r="AM2511" s="158"/>
      <c r="AN2511" s="72"/>
      <c r="AO2511" s="72"/>
      <c r="AP2511" s="72"/>
      <c r="AQ2511" s="72"/>
    </row>
    <row r="2512" spans="35:43" x14ac:dyDescent="0.25">
      <c r="AI2512" s="72"/>
      <c r="AJ2512" s="72"/>
      <c r="AK2512" s="72"/>
      <c r="AL2512" s="72"/>
      <c r="AM2512" s="158"/>
      <c r="AN2512" s="72"/>
      <c r="AO2512" s="72"/>
      <c r="AP2512" s="72"/>
      <c r="AQ2512" s="72"/>
    </row>
    <row r="2513" spans="35:43" x14ac:dyDescent="0.25">
      <c r="AI2513" s="72"/>
      <c r="AJ2513" s="72"/>
      <c r="AK2513" s="72"/>
      <c r="AL2513" s="72"/>
      <c r="AM2513" s="158"/>
      <c r="AN2513" s="72"/>
      <c r="AO2513" s="72"/>
      <c r="AP2513" s="72"/>
      <c r="AQ2513" s="72"/>
    </row>
    <row r="2514" spans="35:43" x14ac:dyDescent="0.25">
      <c r="AI2514" s="72"/>
      <c r="AJ2514" s="72"/>
      <c r="AK2514" s="72"/>
      <c r="AL2514" s="72"/>
      <c r="AM2514" s="158"/>
      <c r="AN2514" s="72"/>
      <c r="AO2514" s="72"/>
      <c r="AP2514" s="72"/>
      <c r="AQ2514" s="72"/>
    </row>
    <row r="2515" spans="35:43" x14ac:dyDescent="0.25">
      <c r="AI2515" s="72"/>
      <c r="AJ2515" s="72"/>
      <c r="AK2515" s="72"/>
      <c r="AL2515" s="72"/>
      <c r="AM2515" s="158"/>
      <c r="AN2515" s="72"/>
      <c r="AO2515" s="72"/>
      <c r="AP2515" s="72"/>
      <c r="AQ2515" s="72"/>
    </row>
    <row r="2516" spans="35:43" x14ac:dyDescent="0.25">
      <c r="AI2516" s="72"/>
      <c r="AJ2516" s="72"/>
      <c r="AK2516" s="72"/>
      <c r="AL2516" s="72"/>
      <c r="AM2516" s="158"/>
      <c r="AN2516" s="72"/>
      <c r="AO2516" s="72"/>
      <c r="AP2516" s="72"/>
      <c r="AQ2516" s="72"/>
    </row>
    <row r="2517" spans="35:43" x14ac:dyDescent="0.25">
      <c r="AI2517" s="72"/>
      <c r="AJ2517" s="72"/>
      <c r="AK2517" s="72"/>
      <c r="AL2517" s="72"/>
      <c r="AM2517" s="158"/>
      <c r="AN2517" s="72"/>
      <c r="AO2517" s="72"/>
      <c r="AP2517" s="72"/>
      <c r="AQ2517" s="72"/>
    </row>
    <row r="2518" spans="35:43" x14ac:dyDescent="0.25">
      <c r="AI2518" s="72"/>
      <c r="AJ2518" s="72"/>
      <c r="AK2518" s="72"/>
      <c r="AL2518" s="72"/>
      <c r="AM2518" s="158"/>
      <c r="AN2518" s="72"/>
      <c r="AO2518" s="72"/>
      <c r="AP2518" s="72"/>
      <c r="AQ2518" s="72"/>
    </row>
    <row r="2519" spans="35:43" x14ac:dyDescent="0.25">
      <c r="AI2519" s="72"/>
      <c r="AJ2519" s="72"/>
      <c r="AK2519" s="72"/>
      <c r="AL2519" s="72"/>
      <c r="AM2519" s="158"/>
      <c r="AN2519" s="72"/>
      <c r="AO2519" s="72"/>
      <c r="AP2519" s="72"/>
      <c r="AQ2519" s="72"/>
    </row>
    <row r="2520" spans="35:43" x14ac:dyDescent="0.25">
      <c r="AI2520" s="72"/>
      <c r="AJ2520" s="72"/>
      <c r="AK2520" s="72"/>
      <c r="AL2520" s="72"/>
      <c r="AM2520" s="158"/>
      <c r="AN2520" s="72"/>
      <c r="AO2520" s="72"/>
      <c r="AP2520" s="72"/>
      <c r="AQ2520" s="72"/>
    </row>
    <row r="2521" spans="35:43" x14ac:dyDescent="0.25">
      <c r="AI2521" s="72"/>
      <c r="AJ2521" s="72"/>
      <c r="AK2521" s="72"/>
      <c r="AL2521" s="72"/>
      <c r="AM2521" s="158"/>
      <c r="AN2521" s="72"/>
      <c r="AO2521" s="72"/>
      <c r="AP2521" s="72"/>
      <c r="AQ2521" s="72"/>
    </row>
    <row r="2522" spans="35:43" x14ac:dyDescent="0.25">
      <c r="AI2522" s="72"/>
      <c r="AJ2522" s="72"/>
      <c r="AK2522" s="72"/>
      <c r="AL2522" s="72"/>
      <c r="AM2522" s="158"/>
      <c r="AN2522" s="72"/>
      <c r="AO2522" s="72"/>
      <c r="AP2522" s="72"/>
      <c r="AQ2522" s="72"/>
    </row>
    <row r="2523" spans="35:43" x14ac:dyDescent="0.25">
      <c r="AI2523" s="72"/>
      <c r="AJ2523" s="72"/>
      <c r="AK2523" s="72"/>
      <c r="AL2523" s="72"/>
      <c r="AM2523" s="158"/>
      <c r="AN2523" s="72"/>
      <c r="AO2523" s="72"/>
      <c r="AP2523" s="72"/>
      <c r="AQ2523" s="72"/>
    </row>
    <row r="2524" spans="35:43" x14ac:dyDescent="0.25">
      <c r="AI2524" s="72"/>
      <c r="AJ2524" s="72"/>
      <c r="AK2524" s="72"/>
      <c r="AL2524" s="72"/>
      <c r="AM2524" s="158"/>
      <c r="AN2524" s="72"/>
      <c r="AO2524" s="72"/>
      <c r="AP2524" s="72"/>
      <c r="AQ2524" s="72"/>
    </row>
    <row r="2525" spans="35:43" x14ac:dyDescent="0.25">
      <c r="AI2525" s="72"/>
      <c r="AJ2525" s="72"/>
      <c r="AK2525" s="72"/>
      <c r="AL2525" s="72"/>
      <c r="AM2525" s="158"/>
      <c r="AN2525" s="72"/>
      <c r="AO2525" s="72"/>
      <c r="AP2525" s="72"/>
      <c r="AQ2525" s="72"/>
    </row>
    <row r="2526" spans="35:43" x14ac:dyDescent="0.25">
      <c r="AI2526" s="72"/>
      <c r="AJ2526" s="72"/>
      <c r="AK2526" s="72"/>
      <c r="AL2526" s="72"/>
      <c r="AM2526" s="158"/>
      <c r="AN2526" s="72"/>
      <c r="AO2526" s="72"/>
      <c r="AP2526" s="72"/>
      <c r="AQ2526" s="72"/>
    </row>
    <row r="2527" spans="35:43" x14ac:dyDescent="0.25">
      <c r="AI2527" s="72"/>
      <c r="AJ2527" s="72"/>
      <c r="AK2527" s="72"/>
      <c r="AL2527" s="72"/>
      <c r="AM2527" s="158"/>
      <c r="AN2527" s="72"/>
      <c r="AO2527" s="72"/>
      <c r="AP2527" s="72"/>
      <c r="AQ2527" s="72"/>
    </row>
    <row r="2528" spans="35:43" x14ac:dyDescent="0.25">
      <c r="AI2528" s="72"/>
      <c r="AJ2528" s="72"/>
      <c r="AK2528" s="72"/>
      <c r="AL2528" s="72"/>
      <c r="AM2528" s="158"/>
      <c r="AN2528" s="72"/>
      <c r="AO2528" s="72"/>
      <c r="AP2528" s="72"/>
      <c r="AQ2528" s="72"/>
    </row>
    <row r="2529" spans="35:43" x14ac:dyDescent="0.25">
      <c r="AI2529" s="72"/>
      <c r="AJ2529" s="72"/>
      <c r="AK2529" s="72"/>
      <c r="AL2529" s="72"/>
      <c r="AM2529" s="158"/>
      <c r="AN2529" s="72"/>
      <c r="AO2529" s="72"/>
      <c r="AP2529" s="72"/>
      <c r="AQ2529" s="72"/>
    </row>
    <row r="2530" spans="35:43" x14ac:dyDescent="0.25">
      <c r="AI2530" s="72"/>
      <c r="AJ2530" s="72"/>
      <c r="AK2530" s="72"/>
      <c r="AL2530" s="72"/>
      <c r="AM2530" s="158"/>
      <c r="AN2530" s="72"/>
      <c r="AO2530" s="72"/>
      <c r="AP2530" s="72"/>
      <c r="AQ2530" s="72"/>
    </row>
    <row r="2531" spans="35:43" x14ac:dyDescent="0.25">
      <c r="AI2531" s="72"/>
      <c r="AJ2531" s="72"/>
      <c r="AK2531" s="72"/>
      <c r="AL2531" s="72"/>
      <c r="AM2531" s="158"/>
      <c r="AN2531" s="72"/>
      <c r="AO2531" s="72"/>
      <c r="AP2531" s="72"/>
      <c r="AQ2531" s="72"/>
    </row>
    <row r="2532" spans="35:43" x14ac:dyDescent="0.25">
      <c r="AI2532" s="72"/>
      <c r="AJ2532" s="72"/>
      <c r="AK2532" s="72"/>
      <c r="AL2532" s="72"/>
      <c r="AM2532" s="158"/>
      <c r="AN2532" s="72"/>
      <c r="AO2532" s="72"/>
      <c r="AP2532" s="72"/>
      <c r="AQ2532" s="72"/>
    </row>
    <row r="2533" spans="35:43" x14ac:dyDescent="0.25">
      <c r="AI2533" s="72"/>
      <c r="AJ2533" s="72"/>
      <c r="AK2533" s="72"/>
      <c r="AL2533" s="72"/>
      <c r="AM2533" s="158"/>
      <c r="AN2533" s="72"/>
      <c r="AO2533" s="72"/>
      <c r="AP2533" s="72"/>
      <c r="AQ2533" s="72"/>
    </row>
    <row r="2534" spans="35:43" x14ac:dyDescent="0.25">
      <c r="AI2534" s="72"/>
      <c r="AJ2534" s="72"/>
      <c r="AK2534" s="72"/>
      <c r="AL2534" s="72"/>
      <c r="AM2534" s="158"/>
      <c r="AN2534" s="72"/>
      <c r="AO2534" s="72"/>
      <c r="AP2534" s="72"/>
      <c r="AQ2534" s="72"/>
    </row>
    <row r="2535" spans="35:43" x14ac:dyDescent="0.25">
      <c r="AI2535" s="72"/>
      <c r="AJ2535" s="72"/>
      <c r="AK2535" s="72"/>
      <c r="AL2535" s="72"/>
      <c r="AM2535" s="158"/>
      <c r="AN2535" s="72"/>
      <c r="AO2535" s="72"/>
      <c r="AP2535" s="72"/>
      <c r="AQ2535" s="72"/>
    </row>
    <row r="2536" spans="35:43" x14ac:dyDescent="0.25">
      <c r="AI2536" s="72"/>
      <c r="AJ2536" s="72"/>
      <c r="AK2536" s="72"/>
      <c r="AL2536" s="72"/>
      <c r="AM2536" s="158"/>
      <c r="AN2536" s="72"/>
      <c r="AO2536" s="72"/>
      <c r="AP2536" s="72"/>
      <c r="AQ2536" s="72"/>
    </row>
    <row r="2537" spans="35:43" x14ac:dyDescent="0.25">
      <c r="AI2537" s="72"/>
      <c r="AJ2537" s="72"/>
      <c r="AK2537" s="72"/>
      <c r="AL2537" s="72"/>
      <c r="AM2537" s="158"/>
      <c r="AN2537" s="72"/>
      <c r="AO2537" s="72"/>
      <c r="AP2537" s="72"/>
      <c r="AQ2537" s="72"/>
    </row>
    <row r="2538" spans="35:43" x14ac:dyDescent="0.25">
      <c r="AI2538" s="72"/>
      <c r="AJ2538" s="72"/>
      <c r="AK2538" s="72"/>
      <c r="AL2538" s="72"/>
      <c r="AM2538" s="158"/>
      <c r="AN2538" s="72"/>
      <c r="AO2538" s="72"/>
      <c r="AP2538" s="72"/>
      <c r="AQ2538" s="72"/>
    </row>
    <row r="2539" spans="35:43" x14ac:dyDescent="0.25">
      <c r="AI2539" s="72"/>
      <c r="AJ2539" s="72"/>
      <c r="AK2539" s="72"/>
      <c r="AL2539" s="72"/>
      <c r="AM2539" s="158"/>
      <c r="AN2539" s="72"/>
      <c r="AO2539" s="72"/>
      <c r="AP2539" s="72"/>
      <c r="AQ2539" s="72"/>
    </row>
    <row r="2540" spans="35:43" x14ac:dyDescent="0.25">
      <c r="AI2540" s="72"/>
      <c r="AJ2540" s="72"/>
      <c r="AK2540" s="72"/>
      <c r="AL2540" s="72"/>
      <c r="AM2540" s="158"/>
      <c r="AN2540" s="72"/>
      <c r="AO2540" s="72"/>
      <c r="AP2540" s="72"/>
      <c r="AQ2540" s="72"/>
    </row>
    <row r="2541" spans="35:43" x14ac:dyDescent="0.25">
      <c r="AI2541" s="72"/>
      <c r="AJ2541" s="72"/>
      <c r="AK2541" s="72"/>
      <c r="AL2541" s="72"/>
      <c r="AM2541" s="158"/>
      <c r="AN2541" s="72"/>
      <c r="AO2541" s="72"/>
      <c r="AP2541" s="72"/>
      <c r="AQ2541" s="72"/>
    </row>
    <row r="2542" spans="35:43" x14ac:dyDescent="0.25">
      <c r="AI2542" s="72"/>
      <c r="AJ2542" s="72"/>
      <c r="AK2542" s="72"/>
      <c r="AL2542" s="72"/>
      <c r="AM2542" s="158"/>
      <c r="AN2542" s="72"/>
      <c r="AO2542" s="72"/>
      <c r="AP2542" s="72"/>
      <c r="AQ2542" s="72"/>
    </row>
    <row r="2543" spans="35:43" x14ac:dyDescent="0.25">
      <c r="AI2543" s="72"/>
      <c r="AJ2543" s="72"/>
      <c r="AK2543" s="72"/>
      <c r="AL2543" s="72"/>
      <c r="AM2543" s="158"/>
      <c r="AN2543" s="72"/>
      <c r="AO2543" s="72"/>
      <c r="AP2543" s="72"/>
      <c r="AQ2543" s="72"/>
    </row>
    <row r="2544" spans="35:43" x14ac:dyDescent="0.25">
      <c r="AI2544" s="72"/>
      <c r="AJ2544" s="72"/>
      <c r="AK2544" s="72"/>
      <c r="AL2544" s="72"/>
      <c r="AM2544" s="158"/>
      <c r="AN2544" s="72"/>
      <c r="AO2544" s="72"/>
      <c r="AP2544" s="72"/>
      <c r="AQ2544" s="72"/>
    </row>
    <row r="2545" spans="35:43" x14ac:dyDescent="0.25">
      <c r="AI2545" s="72"/>
      <c r="AJ2545" s="72"/>
      <c r="AK2545" s="72"/>
      <c r="AL2545" s="72"/>
      <c r="AM2545" s="158"/>
      <c r="AN2545" s="72"/>
      <c r="AO2545" s="72"/>
      <c r="AP2545" s="72"/>
      <c r="AQ2545" s="72"/>
    </row>
    <row r="2546" spans="35:43" x14ac:dyDescent="0.25">
      <c r="AI2546" s="72"/>
      <c r="AJ2546" s="72"/>
      <c r="AK2546" s="72"/>
      <c r="AL2546" s="72"/>
      <c r="AM2546" s="158"/>
      <c r="AN2546" s="72"/>
      <c r="AO2546" s="72"/>
      <c r="AP2546" s="72"/>
      <c r="AQ2546" s="72"/>
    </row>
    <row r="2547" spans="35:43" x14ac:dyDescent="0.25">
      <c r="AI2547" s="72"/>
      <c r="AJ2547" s="72"/>
      <c r="AK2547" s="72"/>
      <c r="AL2547" s="72"/>
      <c r="AM2547" s="158"/>
      <c r="AN2547" s="72"/>
      <c r="AO2547" s="72"/>
      <c r="AP2547" s="72"/>
      <c r="AQ2547" s="72"/>
    </row>
    <row r="2548" spans="35:43" x14ac:dyDescent="0.25">
      <c r="AI2548" s="72"/>
      <c r="AJ2548" s="72"/>
      <c r="AK2548" s="72"/>
      <c r="AL2548" s="72"/>
      <c r="AM2548" s="158"/>
      <c r="AN2548" s="72"/>
      <c r="AO2548" s="72"/>
      <c r="AP2548" s="72"/>
      <c r="AQ2548" s="72"/>
    </row>
    <row r="2549" spans="35:43" x14ac:dyDescent="0.25">
      <c r="AI2549" s="72"/>
      <c r="AJ2549" s="72"/>
      <c r="AK2549" s="72"/>
      <c r="AL2549" s="72"/>
      <c r="AM2549" s="158"/>
      <c r="AN2549" s="72"/>
      <c r="AO2549" s="72"/>
      <c r="AP2549" s="72"/>
      <c r="AQ2549" s="72"/>
    </row>
    <row r="2550" spans="35:43" x14ac:dyDescent="0.25">
      <c r="AI2550" s="72"/>
      <c r="AJ2550" s="72"/>
      <c r="AK2550" s="72"/>
      <c r="AL2550" s="72"/>
      <c r="AM2550" s="158"/>
      <c r="AN2550" s="72"/>
      <c r="AO2550" s="72"/>
      <c r="AP2550" s="72"/>
      <c r="AQ2550" s="72"/>
    </row>
    <row r="2551" spans="35:43" x14ac:dyDescent="0.25">
      <c r="AI2551" s="72"/>
      <c r="AJ2551" s="72"/>
      <c r="AK2551" s="72"/>
      <c r="AL2551" s="72"/>
      <c r="AM2551" s="158"/>
      <c r="AN2551" s="72"/>
      <c r="AO2551" s="72"/>
      <c r="AP2551" s="72"/>
      <c r="AQ2551" s="72"/>
    </row>
    <row r="2552" spans="35:43" x14ac:dyDescent="0.25">
      <c r="AI2552" s="72"/>
      <c r="AJ2552" s="72"/>
      <c r="AK2552" s="72"/>
      <c r="AL2552" s="72"/>
      <c r="AM2552" s="158"/>
      <c r="AN2552" s="72"/>
      <c r="AO2552" s="72"/>
      <c r="AP2552" s="72"/>
      <c r="AQ2552" s="72"/>
    </row>
    <row r="2553" spans="35:43" x14ac:dyDescent="0.25">
      <c r="AI2553" s="72"/>
      <c r="AJ2553" s="72"/>
      <c r="AK2553" s="72"/>
      <c r="AL2553" s="72"/>
      <c r="AM2553" s="158"/>
      <c r="AN2553" s="72"/>
      <c r="AO2553" s="72"/>
      <c r="AP2553" s="72"/>
      <c r="AQ2553" s="72"/>
    </row>
    <row r="2554" spans="35:43" x14ac:dyDescent="0.25">
      <c r="AI2554" s="72"/>
      <c r="AJ2554" s="72"/>
      <c r="AK2554" s="72"/>
      <c r="AL2554" s="72"/>
      <c r="AM2554" s="158"/>
      <c r="AN2554" s="72"/>
      <c r="AO2554" s="72"/>
      <c r="AP2554" s="72"/>
      <c r="AQ2554" s="72"/>
    </row>
    <row r="2555" spans="35:43" x14ac:dyDescent="0.25">
      <c r="AI2555" s="72"/>
      <c r="AJ2555" s="72"/>
      <c r="AK2555" s="72"/>
      <c r="AL2555" s="72"/>
      <c r="AM2555" s="158"/>
      <c r="AN2555" s="72"/>
      <c r="AO2555" s="72"/>
      <c r="AP2555" s="72"/>
      <c r="AQ2555" s="72"/>
    </row>
    <row r="2556" spans="35:43" x14ac:dyDescent="0.25">
      <c r="AI2556" s="72"/>
      <c r="AJ2556" s="72"/>
      <c r="AK2556" s="72"/>
      <c r="AL2556" s="72"/>
      <c r="AM2556" s="158"/>
      <c r="AN2556" s="72"/>
      <c r="AO2556" s="72"/>
      <c r="AP2556" s="72"/>
      <c r="AQ2556" s="72"/>
    </row>
    <row r="2557" spans="35:43" x14ac:dyDescent="0.25">
      <c r="AI2557" s="72"/>
      <c r="AJ2557" s="72"/>
      <c r="AK2557" s="72"/>
      <c r="AL2557" s="72"/>
      <c r="AM2557" s="158"/>
      <c r="AN2557" s="72"/>
      <c r="AO2557" s="72"/>
      <c r="AP2557" s="72"/>
      <c r="AQ2557" s="72"/>
    </row>
    <row r="2558" spans="35:43" x14ac:dyDescent="0.25">
      <c r="AI2558" s="72"/>
      <c r="AJ2558" s="72"/>
      <c r="AK2558" s="72"/>
      <c r="AL2558" s="72"/>
      <c r="AM2558" s="158"/>
      <c r="AN2558" s="72"/>
      <c r="AO2558" s="72"/>
      <c r="AP2558" s="72"/>
      <c r="AQ2558" s="72"/>
    </row>
    <row r="2559" spans="35:43" x14ac:dyDescent="0.25">
      <c r="AI2559" s="72"/>
      <c r="AJ2559" s="72"/>
      <c r="AK2559" s="72"/>
      <c r="AL2559" s="72"/>
      <c r="AM2559" s="158"/>
      <c r="AN2559" s="72"/>
      <c r="AO2559" s="72"/>
      <c r="AP2559" s="72"/>
      <c r="AQ2559" s="72"/>
    </row>
    <row r="2560" spans="35:43" x14ac:dyDescent="0.25">
      <c r="AI2560" s="72"/>
      <c r="AJ2560" s="72"/>
      <c r="AK2560" s="72"/>
      <c r="AL2560" s="72"/>
      <c r="AM2560" s="158"/>
      <c r="AN2560" s="72"/>
      <c r="AO2560" s="72"/>
      <c r="AP2560" s="72"/>
      <c r="AQ2560" s="72"/>
    </row>
    <row r="2561" spans="35:43" x14ac:dyDescent="0.25">
      <c r="AI2561" s="72"/>
      <c r="AJ2561" s="72"/>
      <c r="AK2561" s="72"/>
      <c r="AL2561" s="72"/>
      <c r="AM2561" s="158"/>
      <c r="AN2561" s="72"/>
      <c r="AO2561" s="72"/>
      <c r="AP2561" s="72"/>
      <c r="AQ2561" s="72"/>
    </row>
    <row r="2562" spans="35:43" x14ac:dyDescent="0.25">
      <c r="AI2562" s="72"/>
      <c r="AJ2562" s="72"/>
      <c r="AK2562" s="72"/>
      <c r="AL2562" s="72"/>
      <c r="AM2562" s="158"/>
      <c r="AN2562" s="72"/>
      <c r="AO2562" s="72"/>
      <c r="AP2562" s="72"/>
      <c r="AQ2562" s="72"/>
    </row>
    <row r="2563" spans="35:43" x14ac:dyDescent="0.25">
      <c r="AI2563" s="72"/>
      <c r="AJ2563" s="72"/>
      <c r="AK2563" s="72"/>
      <c r="AL2563" s="72"/>
      <c r="AM2563" s="158"/>
      <c r="AN2563" s="72"/>
      <c r="AO2563" s="72"/>
      <c r="AP2563" s="72"/>
      <c r="AQ2563" s="72"/>
    </row>
    <row r="2564" spans="35:43" x14ac:dyDescent="0.25">
      <c r="AI2564" s="72"/>
      <c r="AJ2564" s="72"/>
      <c r="AK2564" s="72"/>
      <c r="AL2564" s="72"/>
      <c r="AM2564" s="158"/>
      <c r="AN2564" s="72"/>
      <c r="AO2564" s="72"/>
      <c r="AP2564" s="72"/>
      <c r="AQ2564" s="72"/>
    </row>
    <row r="2565" spans="35:43" x14ac:dyDescent="0.25">
      <c r="AI2565" s="72"/>
      <c r="AJ2565" s="72"/>
      <c r="AK2565" s="72"/>
      <c r="AL2565" s="72"/>
      <c r="AM2565" s="158"/>
      <c r="AN2565" s="72"/>
      <c r="AO2565" s="72"/>
      <c r="AP2565" s="72"/>
      <c r="AQ2565" s="72"/>
    </row>
    <row r="2566" spans="35:43" x14ac:dyDescent="0.25">
      <c r="AI2566" s="72"/>
      <c r="AJ2566" s="72"/>
      <c r="AK2566" s="72"/>
      <c r="AL2566" s="72"/>
      <c r="AM2566" s="158"/>
      <c r="AN2566" s="72"/>
      <c r="AO2566" s="72"/>
      <c r="AP2566" s="72"/>
      <c r="AQ2566" s="72"/>
    </row>
    <row r="2567" spans="35:43" x14ac:dyDescent="0.25">
      <c r="AI2567" s="72"/>
      <c r="AJ2567" s="72"/>
      <c r="AK2567" s="72"/>
      <c r="AL2567" s="72"/>
      <c r="AM2567" s="158"/>
      <c r="AN2567" s="72"/>
      <c r="AO2567" s="72"/>
      <c r="AP2567" s="72"/>
      <c r="AQ2567" s="72"/>
    </row>
    <row r="2568" spans="35:43" x14ac:dyDescent="0.25">
      <c r="AI2568" s="72"/>
      <c r="AJ2568" s="72"/>
      <c r="AK2568" s="72"/>
      <c r="AL2568" s="72"/>
      <c r="AM2568" s="158"/>
      <c r="AN2568" s="72"/>
      <c r="AO2568" s="72"/>
      <c r="AP2568" s="72"/>
      <c r="AQ2568" s="72"/>
    </row>
    <row r="2569" spans="35:43" x14ac:dyDescent="0.25">
      <c r="AI2569" s="72"/>
      <c r="AJ2569" s="72"/>
      <c r="AK2569" s="72"/>
      <c r="AL2569" s="72"/>
      <c r="AM2569" s="158"/>
      <c r="AN2569" s="72"/>
      <c r="AO2569" s="72"/>
      <c r="AP2569" s="72"/>
      <c r="AQ2569" s="72"/>
    </row>
    <row r="2570" spans="35:43" x14ac:dyDescent="0.25">
      <c r="AI2570" s="72"/>
      <c r="AJ2570" s="72"/>
      <c r="AK2570" s="72"/>
      <c r="AL2570" s="72"/>
      <c r="AM2570" s="158"/>
      <c r="AN2570" s="72"/>
      <c r="AO2570" s="72"/>
      <c r="AP2570" s="72"/>
      <c r="AQ2570" s="72"/>
    </row>
    <row r="2571" spans="35:43" x14ac:dyDescent="0.25">
      <c r="AI2571" s="72"/>
      <c r="AJ2571" s="72"/>
      <c r="AK2571" s="72"/>
      <c r="AL2571" s="72"/>
      <c r="AM2571" s="158"/>
      <c r="AN2571" s="72"/>
      <c r="AO2571" s="72"/>
      <c r="AP2571" s="72"/>
      <c r="AQ2571" s="72"/>
    </row>
    <row r="2572" spans="35:43" x14ac:dyDescent="0.25">
      <c r="AI2572" s="72"/>
      <c r="AJ2572" s="72"/>
      <c r="AK2572" s="72"/>
      <c r="AL2572" s="72"/>
      <c r="AM2572" s="158"/>
      <c r="AN2572" s="72"/>
      <c r="AO2572" s="72"/>
      <c r="AP2572" s="72"/>
      <c r="AQ2572" s="72"/>
    </row>
    <row r="2573" spans="35:43" x14ac:dyDescent="0.25">
      <c r="AI2573" s="72"/>
      <c r="AJ2573" s="72"/>
      <c r="AK2573" s="72"/>
      <c r="AL2573" s="72"/>
      <c r="AM2573" s="158"/>
      <c r="AN2573" s="72"/>
      <c r="AO2573" s="72"/>
      <c r="AP2573" s="72"/>
      <c r="AQ2573" s="72"/>
    </row>
    <row r="2574" spans="35:43" x14ac:dyDescent="0.25">
      <c r="AI2574" s="72"/>
      <c r="AJ2574" s="72"/>
      <c r="AK2574" s="72"/>
      <c r="AL2574" s="72"/>
      <c r="AM2574" s="158"/>
      <c r="AN2574" s="72"/>
      <c r="AO2574" s="72"/>
      <c r="AP2574" s="72"/>
      <c r="AQ2574" s="72"/>
    </row>
    <row r="2575" spans="35:43" x14ac:dyDescent="0.25">
      <c r="AI2575" s="72"/>
      <c r="AJ2575" s="72"/>
      <c r="AK2575" s="72"/>
      <c r="AL2575" s="72"/>
      <c r="AM2575" s="158"/>
      <c r="AN2575" s="72"/>
      <c r="AO2575" s="72"/>
      <c r="AP2575" s="72"/>
      <c r="AQ2575" s="72"/>
    </row>
    <row r="2576" spans="35:43" x14ac:dyDescent="0.25">
      <c r="AI2576" s="72"/>
      <c r="AJ2576" s="72"/>
      <c r="AK2576" s="72"/>
      <c r="AL2576" s="72"/>
      <c r="AM2576" s="158"/>
      <c r="AN2576" s="72"/>
      <c r="AO2576" s="72"/>
      <c r="AP2576" s="72"/>
      <c r="AQ2576" s="72"/>
    </row>
    <row r="2577" spans="35:43" x14ac:dyDescent="0.25">
      <c r="AI2577" s="72"/>
      <c r="AJ2577" s="72"/>
      <c r="AK2577" s="72"/>
      <c r="AL2577" s="72"/>
      <c r="AM2577" s="158"/>
      <c r="AN2577" s="72"/>
      <c r="AO2577" s="72"/>
      <c r="AP2577" s="72"/>
      <c r="AQ2577" s="72"/>
    </row>
    <row r="2578" spans="35:43" x14ac:dyDescent="0.25">
      <c r="AI2578" s="72"/>
      <c r="AJ2578" s="72"/>
      <c r="AK2578" s="72"/>
      <c r="AL2578" s="72"/>
      <c r="AM2578" s="158"/>
      <c r="AN2578" s="72"/>
      <c r="AO2578" s="72"/>
      <c r="AP2578" s="72"/>
      <c r="AQ2578" s="72"/>
    </row>
    <row r="2579" spans="35:43" x14ac:dyDescent="0.25">
      <c r="AI2579" s="72"/>
      <c r="AJ2579" s="72"/>
      <c r="AK2579" s="72"/>
      <c r="AL2579" s="72"/>
      <c r="AM2579" s="158"/>
      <c r="AN2579" s="72"/>
      <c r="AO2579" s="72"/>
      <c r="AP2579" s="72"/>
      <c r="AQ2579" s="72"/>
    </row>
    <row r="2580" spans="35:43" x14ac:dyDescent="0.25">
      <c r="AI2580" s="72"/>
      <c r="AJ2580" s="72"/>
      <c r="AK2580" s="72"/>
      <c r="AL2580" s="72"/>
      <c r="AM2580" s="158"/>
      <c r="AN2580" s="72"/>
      <c r="AO2580" s="72"/>
      <c r="AP2580" s="72"/>
      <c r="AQ2580" s="72"/>
    </row>
    <row r="2581" spans="35:43" x14ac:dyDescent="0.25">
      <c r="AI2581" s="72"/>
      <c r="AJ2581" s="72"/>
      <c r="AK2581" s="72"/>
      <c r="AL2581" s="72"/>
      <c r="AM2581" s="158"/>
      <c r="AN2581" s="72"/>
      <c r="AO2581" s="72"/>
      <c r="AP2581" s="72"/>
      <c r="AQ2581" s="72"/>
    </row>
    <row r="2582" spans="35:43" x14ac:dyDescent="0.25">
      <c r="AI2582" s="72"/>
      <c r="AJ2582" s="72"/>
      <c r="AK2582" s="72"/>
      <c r="AL2582" s="72"/>
      <c r="AM2582" s="158"/>
      <c r="AN2582" s="72"/>
      <c r="AO2582" s="72"/>
      <c r="AP2582" s="72"/>
      <c r="AQ2582" s="72"/>
    </row>
    <row r="2583" spans="35:43" x14ac:dyDescent="0.25">
      <c r="AI2583" s="72"/>
      <c r="AJ2583" s="72"/>
      <c r="AK2583" s="72"/>
      <c r="AL2583" s="72"/>
      <c r="AM2583" s="158"/>
      <c r="AN2583" s="72"/>
      <c r="AO2583" s="72"/>
      <c r="AP2583" s="72"/>
      <c r="AQ2583" s="72"/>
    </row>
    <row r="2584" spans="35:43" x14ac:dyDescent="0.25">
      <c r="AI2584" s="72"/>
      <c r="AJ2584" s="72"/>
      <c r="AK2584" s="72"/>
      <c r="AL2584" s="72"/>
      <c r="AM2584" s="158"/>
      <c r="AN2584" s="72"/>
      <c r="AO2584" s="72"/>
      <c r="AP2584" s="72"/>
      <c r="AQ2584" s="72"/>
    </row>
    <row r="2585" spans="35:43" x14ac:dyDescent="0.25">
      <c r="AI2585" s="72"/>
      <c r="AJ2585" s="72"/>
      <c r="AK2585" s="72"/>
      <c r="AL2585" s="72"/>
      <c r="AM2585" s="158"/>
      <c r="AN2585" s="72"/>
      <c r="AO2585" s="72"/>
      <c r="AP2585" s="72"/>
      <c r="AQ2585" s="72"/>
    </row>
    <row r="2586" spans="35:43" x14ac:dyDescent="0.25">
      <c r="AI2586" s="72"/>
      <c r="AJ2586" s="72"/>
      <c r="AK2586" s="72"/>
      <c r="AL2586" s="72"/>
      <c r="AM2586" s="158"/>
      <c r="AN2586" s="72"/>
      <c r="AO2586" s="72"/>
      <c r="AP2586" s="72"/>
      <c r="AQ2586" s="72"/>
    </row>
    <row r="2587" spans="35:43" x14ac:dyDescent="0.25">
      <c r="AI2587" s="72"/>
      <c r="AJ2587" s="72"/>
      <c r="AK2587" s="72"/>
      <c r="AL2587" s="72"/>
      <c r="AM2587" s="158"/>
      <c r="AN2587" s="72"/>
      <c r="AO2587" s="72"/>
      <c r="AP2587" s="72"/>
      <c r="AQ2587" s="72"/>
    </row>
    <row r="2588" spans="35:43" x14ac:dyDescent="0.25">
      <c r="AI2588" s="72"/>
      <c r="AJ2588" s="72"/>
      <c r="AK2588" s="72"/>
      <c r="AL2588" s="72"/>
      <c r="AM2588" s="158"/>
      <c r="AN2588" s="72"/>
      <c r="AO2588" s="72"/>
      <c r="AP2588" s="72"/>
      <c r="AQ2588" s="72"/>
    </row>
    <row r="2589" spans="35:43" x14ac:dyDescent="0.25">
      <c r="AI2589" s="72"/>
      <c r="AJ2589" s="72"/>
      <c r="AK2589" s="72"/>
      <c r="AL2589" s="72"/>
      <c r="AM2589" s="158"/>
      <c r="AN2589" s="72"/>
      <c r="AO2589" s="72"/>
      <c r="AP2589" s="72"/>
      <c r="AQ2589" s="72"/>
    </row>
    <row r="2590" spans="35:43" x14ac:dyDescent="0.25">
      <c r="AI2590" s="72"/>
      <c r="AJ2590" s="72"/>
      <c r="AK2590" s="72"/>
      <c r="AL2590" s="72"/>
      <c r="AM2590" s="158"/>
      <c r="AN2590" s="72"/>
      <c r="AO2590" s="72"/>
      <c r="AP2590" s="72"/>
      <c r="AQ2590" s="72"/>
    </row>
    <row r="2591" spans="35:43" x14ac:dyDescent="0.25">
      <c r="AI2591" s="72"/>
      <c r="AJ2591" s="72"/>
      <c r="AK2591" s="72"/>
      <c r="AL2591" s="72"/>
      <c r="AM2591" s="158"/>
      <c r="AN2591" s="72"/>
      <c r="AO2591" s="72"/>
      <c r="AP2591" s="72"/>
      <c r="AQ2591" s="72"/>
    </row>
    <row r="2592" spans="35:43" x14ac:dyDescent="0.25">
      <c r="AI2592" s="72"/>
      <c r="AJ2592" s="72"/>
      <c r="AK2592" s="72"/>
      <c r="AL2592" s="72"/>
      <c r="AM2592" s="158"/>
      <c r="AN2592" s="72"/>
      <c r="AO2592" s="72"/>
      <c r="AP2592" s="72"/>
      <c r="AQ2592" s="72"/>
    </row>
    <row r="2593" spans="35:43" x14ac:dyDescent="0.25">
      <c r="AI2593" s="72"/>
      <c r="AJ2593" s="72"/>
      <c r="AK2593" s="72"/>
      <c r="AL2593" s="72"/>
      <c r="AM2593" s="158"/>
      <c r="AN2593" s="72"/>
      <c r="AO2593" s="72"/>
      <c r="AP2593" s="72"/>
      <c r="AQ2593" s="72"/>
    </row>
    <row r="2594" spans="35:43" x14ac:dyDescent="0.25">
      <c r="AI2594" s="72"/>
      <c r="AJ2594" s="72"/>
      <c r="AK2594" s="72"/>
      <c r="AL2594" s="72"/>
      <c r="AM2594" s="158"/>
      <c r="AN2594" s="72"/>
      <c r="AO2594" s="72"/>
      <c r="AP2594" s="72"/>
      <c r="AQ2594" s="72"/>
    </row>
    <row r="2595" spans="35:43" x14ac:dyDescent="0.25">
      <c r="AI2595" s="72"/>
      <c r="AJ2595" s="72"/>
      <c r="AK2595" s="72"/>
      <c r="AL2595" s="72"/>
      <c r="AM2595" s="158"/>
      <c r="AN2595" s="72"/>
      <c r="AO2595" s="72"/>
      <c r="AP2595" s="72"/>
      <c r="AQ2595" s="72"/>
    </row>
    <row r="2596" spans="35:43" x14ac:dyDescent="0.25">
      <c r="AI2596" s="72"/>
      <c r="AJ2596" s="72"/>
      <c r="AK2596" s="72"/>
      <c r="AL2596" s="72"/>
      <c r="AM2596" s="158"/>
      <c r="AN2596" s="72"/>
      <c r="AO2596" s="72"/>
      <c r="AP2596" s="72"/>
      <c r="AQ2596" s="72"/>
    </row>
    <row r="2597" spans="35:43" x14ac:dyDescent="0.25">
      <c r="AI2597" s="72"/>
      <c r="AJ2597" s="72"/>
      <c r="AK2597" s="72"/>
      <c r="AL2597" s="72"/>
      <c r="AM2597" s="158"/>
      <c r="AN2597" s="72"/>
      <c r="AO2597" s="72"/>
      <c r="AP2597" s="72"/>
      <c r="AQ2597" s="72"/>
    </row>
    <row r="2598" spans="35:43" x14ac:dyDescent="0.25">
      <c r="AI2598" s="72"/>
      <c r="AJ2598" s="72"/>
      <c r="AK2598" s="72"/>
      <c r="AL2598" s="72"/>
      <c r="AM2598" s="158"/>
      <c r="AN2598" s="72"/>
      <c r="AO2598" s="72"/>
      <c r="AP2598" s="72"/>
      <c r="AQ2598" s="72"/>
    </row>
    <row r="2599" spans="35:43" x14ac:dyDescent="0.25">
      <c r="AI2599" s="72"/>
      <c r="AJ2599" s="72"/>
      <c r="AK2599" s="72"/>
      <c r="AL2599" s="72"/>
      <c r="AM2599" s="158"/>
      <c r="AN2599" s="72"/>
      <c r="AO2599" s="72"/>
      <c r="AP2599" s="72"/>
      <c r="AQ2599" s="72"/>
    </row>
    <row r="2600" spans="35:43" x14ac:dyDescent="0.25">
      <c r="AI2600" s="72"/>
      <c r="AJ2600" s="72"/>
      <c r="AK2600" s="72"/>
      <c r="AL2600" s="72"/>
      <c r="AM2600" s="158"/>
      <c r="AN2600" s="72"/>
      <c r="AO2600" s="72"/>
      <c r="AP2600" s="72"/>
      <c r="AQ2600" s="72"/>
    </row>
    <row r="2601" spans="35:43" x14ac:dyDescent="0.25">
      <c r="AI2601" s="72"/>
      <c r="AJ2601" s="72"/>
      <c r="AK2601" s="72"/>
      <c r="AL2601" s="72"/>
      <c r="AM2601" s="158"/>
      <c r="AN2601" s="72"/>
      <c r="AO2601" s="72"/>
      <c r="AP2601" s="72"/>
      <c r="AQ2601" s="72"/>
    </row>
    <row r="2602" spans="35:43" x14ac:dyDescent="0.25">
      <c r="AI2602" s="72"/>
      <c r="AJ2602" s="72"/>
      <c r="AK2602" s="72"/>
      <c r="AL2602" s="72"/>
      <c r="AM2602" s="158"/>
      <c r="AN2602" s="72"/>
      <c r="AO2602" s="72"/>
      <c r="AP2602" s="72"/>
      <c r="AQ2602" s="72"/>
    </row>
    <row r="2603" spans="35:43" x14ac:dyDescent="0.25">
      <c r="AI2603" s="72"/>
      <c r="AJ2603" s="72"/>
      <c r="AK2603" s="72"/>
      <c r="AL2603" s="72"/>
      <c r="AM2603" s="158"/>
      <c r="AN2603" s="72"/>
      <c r="AO2603" s="72"/>
      <c r="AP2603" s="72"/>
      <c r="AQ2603" s="72"/>
    </row>
    <row r="2604" spans="35:43" x14ac:dyDescent="0.25">
      <c r="AI2604" s="72"/>
      <c r="AJ2604" s="72"/>
      <c r="AK2604" s="72"/>
      <c r="AL2604" s="72"/>
      <c r="AM2604" s="158"/>
      <c r="AN2604" s="72"/>
      <c r="AO2604" s="72"/>
      <c r="AP2604" s="72"/>
      <c r="AQ2604" s="72"/>
    </row>
    <row r="2605" spans="35:43" x14ac:dyDescent="0.25">
      <c r="AI2605" s="72"/>
      <c r="AJ2605" s="72"/>
      <c r="AK2605" s="72"/>
      <c r="AL2605" s="72"/>
      <c r="AM2605" s="158"/>
      <c r="AN2605" s="72"/>
      <c r="AO2605" s="72"/>
      <c r="AP2605" s="72"/>
      <c r="AQ2605" s="72"/>
    </row>
    <row r="2606" spans="35:43" x14ac:dyDescent="0.25">
      <c r="AI2606" s="72"/>
      <c r="AJ2606" s="72"/>
      <c r="AK2606" s="72"/>
      <c r="AL2606" s="72"/>
      <c r="AM2606" s="158"/>
      <c r="AN2606" s="72"/>
      <c r="AO2606" s="72"/>
      <c r="AP2606" s="72"/>
      <c r="AQ2606" s="72"/>
    </row>
    <row r="2607" spans="35:43" x14ac:dyDescent="0.25">
      <c r="AI2607" s="72"/>
      <c r="AJ2607" s="72"/>
      <c r="AK2607" s="72"/>
      <c r="AL2607" s="72"/>
      <c r="AM2607" s="158"/>
      <c r="AN2607" s="72"/>
      <c r="AO2607" s="72"/>
      <c r="AP2607" s="72"/>
      <c r="AQ2607" s="72"/>
    </row>
    <row r="2608" spans="35:43" x14ac:dyDescent="0.25">
      <c r="AI2608" s="72"/>
      <c r="AJ2608" s="72"/>
      <c r="AK2608" s="72"/>
      <c r="AL2608" s="72"/>
      <c r="AM2608" s="158"/>
      <c r="AN2608" s="72"/>
      <c r="AO2608" s="72"/>
      <c r="AP2608" s="72"/>
      <c r="AQ2608" s="72"/>
    </row>
    <row r="2609" spans="35:43" x14ac:dyDescent="0.25">
      <c r="AI2609" s="72"/>
      <c r="AJ2609" s="72"/>
      <c r="AK2609" s="72"/>
      <c r="AL2609" s="72"/>
      <c r="AM2609" s="158"/>
      <c r="AN2609" s="72"/>
      <c r="AO2609" s="72"/>
      <c r="AP2609" s="72"/>
      <c r="AQ2609" s="72"/>
    </row>
    <row r="2610" spans="35:43" x14ac:dyDescent="0.25">
      <c r="AI2610" s="72"/>
      <c r="AJ2610" s="72"/>
      <c r="AK2610" s="72"/>
      <c r="AL2610" s="72"/>
      <c r="AM2610" s="158"/>
      <c r="AN2610" s="72"/>
      <c r="AO2610" s="72"/>
      <c r="AP2610" s="72"/>
      <c r="AQ2610" s="72"/>
    </row>
    <row r="2611" spans="35:43" x14ac:dyDescent="0.25">
      <c r="AI2611" s="72"/>
      <c r="AJ2611" s="72"/>
      <c r="AK2611" s="72"/>
      <c r="AL2611" s="72"/>
      <c r="AM2611" s="158"/>
      <c r="AN2611" s="72"/>
      <c r="AO2611" s="72"/>
      <c r="AP2611" s="72"/>
      <c r="AQ2611" s="72"/>
    </row>
    <row r="2612" spans="35:43" x14ac:dyDescent="0.25">
      <c r="AI2612" s="72"/>
      <c r="AJ2612" s="72"/>
      <c r="AK2612" s="72"/>
      <c r="AL2612" s="72"/>
      <c r="AM2612" s="158"/>
      <c r="AN2612" s="72"/>
      <c r="AO2612" s="72"/>
      <c r="AP2612" s="72"/>
      <c r="AQ2612" s="72"/>
    </row>
    <row r="2613" spans="35:43" x14ac:dyDescent="0.25">
      <c r="AI2613" s="72"/>
      <c r="AJ2613" s="72"/>
      <c r="AK2613" s="72"/>
      <c r="AL2613" s="72"/>
      <c r="AM2613" s="158"/>
      <c r="AN2613" s="72"/>
      <c r="AO2613" s="72"/>
      <c r="AP2613" s="72"/>
      <c r="AQ2613" s="72"/>
    </row>
    <row r="2614" spans="35:43" x14ac:dyDescent="0.25">
      <c r="AI2614" s="72"/>
      <c r="AJ2614" s="72"/>
      <c r="AK2614" s="72"/>
      <c r="AL2614" s="72"/>
      <c r="AM2614" s="158"/>
      <c r="AN2614" s="72"/>
      <c r="AO2614" s="72"/>
      <c r="AP2614" s="72"/>
      <c r="AQ2614" s="72"/>
    </row>
    <row r="2615" spans="35:43" x14ac:dyDescent="0.25">
      <c r="AI2615" s="72"/>
      <c r="AJ2615" s="72"/>
      <c r="AK2615" s="72"/>
      <c r="AL2615" s="72"/>
      <c r="AM2615" s="158"/>
      <c r="AN2615" s="72"/>
      <c r="AO2615" s="72"/>
      <c r="AP2615" s="72"/>
      <c r="AQ2615" s="72"/>
    </row>
    <row r="2616" spans="35:43" x14ac:dyDescent="0.25">
      <c r="AI2616" s="72"/>
      <c r="AJ2616" s="72"/>
      <c r="AK2616" s="72"/>
      <c r="AL2616" s="72"/>
      <c r="AM2616" s="158"/>
      <c r="AN2616" s="72"/>
      <c r="AO2616" s="72"/>
      <c r="AP2616" s="72"/>
      <c r="AQ2616" s="72"/>
    </row>
    <row r="2617" spans="35:43" x14ac:dyDescent="0.25">
      <c r="AI2617" s="72"/>
      <c r="AJ2617" s="72"/>
      <c r="AK2617" s="72"/>
      <c r="AL2617" s="72"/>
      <c r="AM2617" s="158"/>
      <c r="AN2617" s="72"/>
      <c r="AO2617" s="72"/>
      <c r="AP2617" s="72"/>
      <c r="AQ2617" s="72"/>
    </row>
    <row r="2618" spans="35:43" x14ac:dyDescent="0.25">
      <c r="AI2618" s="72"/>
      <c r="AJ2618" s="72"/>
      <c r="AK2618" s="72"/>
      <c r="AL2618" s="72"/>
      <c r="AM2618" s="158"/>
      <c r="AN2618" s="72"/>
      <c r="AO2618" s="72"/>
      <c r="AP2618" s="72"/>
      <c r="AQ2618" s="72"/>
    </row>
    <row r="2619" spans="35:43" x14ac:dyDescent="0.25">
      <c r="AI2619" s="72"/>
      <c r="AJ2619" s="72"/>
      <c r="AK2619" s="72"/>
      <c r="AL2619" s="72"/>
      <c r="AM2619" s="158"/>
      <c r="AN2619" s="72"/>
      <c r="AO2619" s="72"/>
      <c r="AP2619" s="72"/>
      <c r="AQ2619" s="72"/>
    </row>
    <row r="2620" spans="35:43" x14ac:dyDescent="0.25">
      <c r="AI2620" s="72"/>
      <c r="AJ2620" s="72"/>
      <c r="AK2620" s="72"/>
      <c r="AL2620" s="72"/>
      <c r="AM2620" s="158"/>
      <c r="AN2620" s="72"/>
      <c r="AO2620" s="72"/>
      <c r="AP2620" s="72"/>
      <c r="AQ2620" s="72"/>
    </row>
    <row r="2621" spans="35:43" x14ac:dyDescent="0.25">
      <c r="AI2621" s="72"/>
      <c r="AJ2621" s="72"/>
      <c r="AK2621" s="72"/>
      <c r="AL2621" s="72"/>
      <c r="AM2621" s="158"/>
      <c r="AN2621" s="72"/>
      <c r="AO2621" s="72"/>
      <c r="AP2621" s="72"/>
      <c r="AQ2621" s="72"/>
    </row>
    <row r="2622" spans="35:43" x14ac:dyDescent="0.25">
      <c r="AI2622" s="72"/>
      <c r="AJ2622" s="72"/>
      <c r="AK2622" s="72"/>
      <c r="AL2622" s="72"/>
      <c r="AM2622" s="158"/>
      <c r="AN2622" s="72"/>
      <c r="AO2622" s="72"/>
      <c r="AP2622" s="72"/>
      <c r="AQ2622" s="72"/>
    </row>
    <row r="2623" spans="35:43" x14ac:dyDescent="0.25">
      <c r="AI2623" s="72"/>
      <c r="AJ2623" s="72"/>
      <c r="AK2623" s="72"/>
      <c r="AL2623" s="72"/>
      <c r="AM2623" s="158"/>
      <c r="AN2623" s="72"/>
      <c r="AO2623" s="72"/>
      <c r="AP2623" s="72"/>
      <c r="AQ2623" s="72"/>
    </row>
    <row r="2624" spans="35:43" x14ac:dyDescent="0.25">
      <c r="AI2624" s="72"/>
      <c r="AJ2624" s="72"/>
      <c r="AK2624" s="72"/>
      <c r="AL2624" s="72"/>
      <c r="AM2624" s="158"/>
      <c r="AN2624" s="72"/>
      <c r="AO2624" s="72"/>
      <c r="AP2624" s="72"/>
      <c r="AQ2624" s="72"/>
    </row>
    <row r="2625" spans="35:43" x14ac:dyDescent="0.25">
      <c r="AI2625" s="72"/>
      <c r="AJ2625" s="72"/>
      <c r="AK2625" s="72"/>
      <c r="AL2625" s="72"/>
      <c r="AM2625" s="158"/>
      <c r="AN2625" s="72"/>
      <c r="AO2625" s="72"/>
      <c r="AP2625" s="72"/>
      <c r="AQ2625" s="72"/>
    </row>
    <row r="2626" spans="35:43" x14ac:dyDescent="0.25">
      <c r="AI2626" s="72"/>
      <c r="AJ2626" s="72"/>
      <c r="AK2626" s="72"/>
      <c r="AL2626" s="72"/>
      <c r="AM2626" s="158"/>
      <c r="AN2626" s="72"/>
      <c r="AO2626" s="72"/>
      <c r="AP2626" s="72"/>
      <c r="AQ2626" s="72"/>
    </row>
    <row r="2627" spans="35:43" x14ac:dyDescent="0.25">
      <c r="AI2627" s="72"/>
      <c r="AJ2627" s="72"/>
      <c r="AK2627" s="72"/>
      <c r="AL2627" s="72"/>
      <c r="AM2627" s="158"/>
      <c r="AN2627" s="72"/>
      <c r="AO2627" s="72"/>
      <c r="AP2627" s="72"/>
      <c r="AQ2627" s="72"/>
    </row>
    <row r="2628" spans="35:43" x14ac:dyDescent="0.25">
      <c r="AI2628" s="72"/>
      <c r="AJ2628" s="72"/>
      <c r="AK2628" s="72"/>
      <c r="AL2628" s="72"/>
      <c r="AM2628" s="158"/>
      <c r="AN2628" s="72"/>
      <c r="AO2628" s="72"/>
      <c r="AP2628" s="72"/>
      <c r="AQ2628" s="72"/>
    </row>
    <row r="2629" spans="35:43" x14ac:dyDescent="0.25">
      <c r="AI2629" s="72"/>
      <c r="AJ2629" s="72"/>
      <c r="AK2629" s="72"/>
      <c r="AL2629" s="72"/>
      <c r="AM2629" s="158"/>
      <c r="AN2629" s="72"/>
      <c r="AO2629" s="72"/>
      <c r="AP2629" s="72"/>
      <c r="AQ2629" s="72"/>
    </row>
    <row r="2630" spans="35:43" x14ac:dyDescent="0.25">
      <c r="AI2630" s="72"/>
      <c r="AJ2630" s="72"/>
      <c r="AK2630" s="72"/>
      <c r="AL2630" s="72"/>
      <c r="AM2630" s="158"/>
      <c r="AN2630" s="72"/>
      <c r="AO2630" s="72"/>
      <c r="AP2630" s="72"/>
      <c r="AQ2630" s="72"/>
    </row>
    <row r="2631" spans="35:43" x14ac:dyDescent="0.25">
      <c r="AI2631" s="72"/>
      <c r="AJ2631" s="72"/>
      <c r="AK2631" s="72"/>
      <c r="AL2631" s="72"/>
      <c r="AM2631" s="158"/>
      <c r="AN2631" s="72"/>
      <c r="AO2631" s="72"/>
      <c r="AP2631" s="72"/>
      <c r="AQ2631" s="72"/>
    </row>
    <row r="2632" spans="35:43" x14ac:dyDescent="0.25">
      <c r="AI2632" s="72"/>
      <c r="AJ2632" s="72"/>
      <c r="AK2632" s="72"/>
      <c r="AL2632" s="72"/>
      <c r="AM2632" s="158"/>
      <c r="AN2632" s="72"/>
      <c r="AO2632" s="72"/>
      <c r="AP2632" s="72"/>
      <c r="AQ2632" s="72"/>
    </row>
    <row r="2633" spans="35:43" x14ac:dyDescent="0.25">
      <c r="AI2633" s="72"/>
      <c r="AJ2633" s="72"/>
      <c r="AK2633" s="72"/>
      <c r="AL2633" s="72"/>
      <c r="AM2633" s="158"/>
      <c r="AN2633" s="72"/>
      <c r="AO2633" s="72"/>
      <c r="AP2633" s="72"/>
      <c r="AQ2633" s="72"/>
    </row>
    <row r="2634" spans="35:43" x14ac:dyDescent="0.25">
      <c r="AI2634" s="72"/>
      <c r="AJ2634" s="72"/>
      <c r="AK2634" s="72"/>
      <c r="AL2634" s="72"/>
      <c r="AM2634" s="158"/>
      <c r="AN2634" s="72"/>
      <c r="AO2634" s="72"/>
      <c r="AP2634" s="72"/>
      <c r="AQ2634" s="72"/>
    </row>
    <row r="2635" spans="35:43" x14ac:dyDescent="0.25">
      <c r="AI2635" s="72"/>
      <c r="AJ2635" s="72"/>
      <c r="AK2635" s="72"/>
      <c r="AL2635" s="72"/>
      <c r="AM2635" s="158"/>
      <c r="AN2635" s="72"/>
      <c r="AO2635" s="72"/>
      <c r="AP2635" s="72"/>
      <c r="AQ2635" s="72"/>
    </row>
    <row r="2636" spans="35:43" x14ac:dyDescent="0.25">
      <c r="AI2636" s="72"/>
      <c r="AJ2636" s="72"/>
      <c r="AK2636" s="72"/>
      <c r="AL2636" s="72"/>
      <c r="AM2636" s="158"/>
      <c r="AN2636" s="72"/>
      <c r="AO2636" s="72"/>
      <c r="AP2636" s="72"/>
      <c r="AQ2636" s="72"/>
    </row>
    <row r="2637" spans="35:43" x14ac:dyDescent="0.25">
      <c r="AI2637" s="72"/>
      <c r="AJ2637" s="72"/>
      <c r="AK2637" s="72"/>
      <c r="AL2637" s="72"/>
      <c r="AM2637" s="158"/>
      <c r="AN2637" s="72"/>
      <c r="AO2637" s="72"/>
      <c r="AP2637" s="72"/>
      <c r="AQ2637" s="72"/>
    </row>
    <row r="2638" spans="35:43" x14ac:dyDescent="0.25">
      <c r="AI2638" s="72"/>
      <c r="AJ2638" s="72"/>
      <c r="AK2638" s="72"/>
      <c r="AL2638" s="72"/>
      <c r="AM2638" s="158"/>
      <c r="AN2638" s="72"/>
      <c r="AO2638" s="72"/>
      <c r="AP2638" s="72"/>
      <c r="AQ2638" s="72"/>
    </row>
    <row r="2639" spans="35:43" x14ac:dyDescent="0.25">
      <c r="AI2639" s="72"/>
      <c r="AJ2639" s="72"/>
      <c r="AK2639" s="72"/>
      <c r="AL2639" s="72"/>
      <c r="AM2639" s="158"/>
      <c r="AN2639" s="72"/>
      <c r="AO2639" s="72"/>
      <c r="AP2639" s="72"/>
      <c r="AQ2639" s="72"/>
    </row>
    <row r="2640" spans="35:43" x14ac:dyDescent="0.25">
      <c r="AI2640" s="72"/>
      <c r="AJ2640" s="72"/>
      <c r="AK2640" s="72"/>
      <c r="AL2640" s="72"/>
      <c r="AM2640" s="158"/>
      <c r="AN2640" s="72"/>
      <c r="AO2640" s="72"/>
      <c r="AP2640" s="72"/>
      <c r="AQ2640" s="72"/>
    </row>
    <row r="2641" spans="35:43" x14ac:dyDescent="0.25">
      <c r="AI2641" s="72"/>
      <c r="AJ2641" s="72"/>
      <c r="AK2641" s="72"/>
      <c r="AL2641" s="72"/>
      <c r="AM2641" s="158"/>
      <c r="AN2641" s="72"/>
      <c r="AO2641" s="72"/>
      <c r="AP2641" s="72"/>
      <c r="AQ2641" s="72"/>
    </row>
    <row r="2642" spans="35:43" x14ac:dyDescent="0.25">
      <c r="AI2642" s="72"/>
      <c r="AJ2642" s="72"/>
      <c r="AK2642" s="72"/>
      <c r="AL2642" s="72"/>
      <c r="AM2642" s="158"/>
      <c r="AN2642" s="72"/>
      <c r="AO2642" s="72"/>
      <c r="AP2642" s="72"/>
      <c r="AQ2642" s="72"/>
    </row>
    <row r="2643" spans="35:43" x14ac:dyDescent="0.25">
      <c r="AI2643" s="72"/>
      <c r="AJ2643" s="72"/>
      <c r="AK2643" s="72"/>
      <c r="AL2643" s="72"/>
      <c r="AM2643" s="158"/>
      <c r="AN2643" s="72"/>
      <c r="AO2643" s="72"/>
      <c r="AP2643" s="72"/>
      <c r="AQ2643" s="72"/>
    </row>
    <row r="2644" spans="35:43" x14ac:dyDescent="0.25">
      <c r="AI2644" s="72"/>
      <c r="AJ2644" s="72"/>
      <c r="AK2644" s="72"/>
      <c r="AL2644" s="72"/>
      <c r="AM2644" s="158"/>
      <c r="AN2644" s="72"/>
      <c r="AO2644" s="72"/>
      <c r="AP2644" s="72"/>
      <c r="AQ2644" s="72"/>
    </row>
    <row r="2645" spans="35:43" x14ac:dyDescent="0.25">
      <c r="AI2645" s="72"/>
      <c r="AJ2645" s="72"/>
      <c r="AK2645" s="72"/>
      <c r="AL2645" s="72"/>
      <c r="AM2645" s="158"/>
      <c r="AN2645" s="72"/>
      <c r="AO2645" s="72"/>
      <c r="AP2645" s="72"/>
      <c r="AQ2645" s="72"/>
    </row>
    <row r="2646" spans="35:43" x14ac:dyDescent="0.25">
      <c r="AI2646" s="72"/>
      <c r="AJ2646" s="72"/>
      <c r="AK2646" s="72"/>
      <c r="AL2646" s="72"/>
      <c r="AM2646" s="158"/>
      <c r="AN2646" s="72"/>
      <c r="AO2646" s="72"/>
      <c r="AP2646" s="72"/>
      <c r="AQ2646" s="72"/>
    </row>
    <row r="2647" spans="35:43" x14ac:dyDescent="0.25">
      <c r="AI2647" s="72"/>
      <c r="AJ2647" s="72"/>
      <c r="AK2647" s="72"/>
      <c r="AL2647" s="72"/>
      <c r="AM2647" s="158"/>
      <c r="AN2647" s="72"/>
      <c r="AO2647" s="72"/>
      <c r="AP2647" s="72"/>
      <c r="AQ2647" s="72"/>
    </row>
    <row r="2648" spans="35:43" x14ac:dyDescent="0.25">
      <c r="AI2648" s="72"/>
      <c r="AJ2648" s="72"/>
      <c r="AK2648" s="72"/>
      <c r="AL2648" s="72"/>
      <c r="AM2648" s="158"/>
      <c r="AN2648" s="72"/>
      <c r="AO2648" s="72"/>
      <c r="AP2648" s="72"/>
      <c r="AQ2648" s="72"/>
    </row>
    <row r="2649" spans="35:43" x14ac:dyDescent="0.25">
      <c r="AI2649" s="72"/>
      <c r="AJ2649" s="72"/>
      <c r="AK2649" s="72"/>
      <c r="AL2649" s="72"/>
      <c r="AM2649" s="158"/>
      <c r="AN2649" s="72"/>
      <c r="AO2649" s="72"/>
      <c r="AP2649" s="72"/>
      <c r="AQ2649" s="72"/>
    </row>
    <row r="2650" spans="35:43" x14ac:dyDescent="0.25">
      <c r="AI2650" s="72"/>
      <c r="AJ2650" s="72"/>
      <c r="AK2650" s="72"/>
      <c r="AL2650" s="72"/>
      <c r="AM2650" s="158"/>
      <c r="AN2650" s="72"/>
      <c r="AO2650" s="72"/>
      <c r="AP2650" s="72"/>
      <c r="AQ2650" s="72"/>
    </row>
    <row r="2651" spans="35:43" x14ac:dyDescent="0.25">
      <c r="AI2651" s="72"/>
      <c r="AJ2651" s="72"/>
      <c r="AK2651" s="72"/>
      <c r="AL2651" s="72"/>
      <c r="AM2651" s="158"/>
      <c r="AN2651" s="72"/>
      <c r="AO2651" s="72"/>
      <c r="AP2651" s="72"/>
      <c r="AQ2651" s="72"/>
    </row>
    <row r="2652" spans="35:43" x14ac:dyDescent="0.25">
      <c r="AI2652" s="72"/>
      <c r="AJ2652" s="72"/>
      <c r="AK2652" s="72"/>
      <c r="AL2652" s="72"/>
      <c r="AM2652" s="158"/>
      <c r="AN2652" s="72"/>
      <c r="AO2652" s="72"/>
      <c r="AP2652" s="72"/>
      <c r="AQ2652" s="72"/>
    </row>
    <row r="2653" spans="35:43" x14ac:dyDescent="0.25">
      <c r="AI2653" s="72"/>
      <c r="AJ2653" s="72"/>
      <c r="AK2653" s="72"/>
      <c r="AL2653" s="72"/>
      <c r="AM2653" s="158"/>
      <c r="AN2653" s="72"/>
      <c r="AO2653" s="72"/>
      <c r="AP2653" s="72"/>
      <c r="AQ2653" s="72"/>
    </row>
    <row r="2654" spans="35:43" x14ac:dyDescent="0.25">
      <c r="AI2654" s="72"/>
      <c r="AJ2654" s="72"/>
      <c r="AK2654" s="72"/>
      <c r="AL2654" s="72"/>
      <c r="AM2654" s="158"/>
      <c r="AN2654" s="72"/>
      <c r="AO2654" s="72"/>
      <c r="AP2654" s="72"/>
      <c r="AQ2654" s="72"/>
    </row>
    <row r="2655" spans="35:43" x14ac:dyDescent="0.25">
      <c r="AI2655" s="72"/>
      <c r="AJ2655" s="72"/>
      <c r="AK2655" s="72"/>
      <c r="AL2655" s="72"/>
      <c r="AM2655" s="158"/>
      <c r="AN2655" s="72"/>
      <c r="AO2655" s="72"/>
      <c r="AP2655" s="72"/>
      <c r="AQ2655" s="72"/>
    </row>
    <row r="2656" spans="35:43" x14ac:dyDescent="0.25">
      <c r="AI2656" s="72"/>
      <c r="AJ2656" s="72"/>
      <c r="AK2656" s="72"/>
      <c r="AL2656" s="72"/>
      <c r="AM2656" s="158"/>
      <c r="AN2656" s="72"/>
      <c r="AO2656" s="72"/>
      <c r="AP2656" s="72"/>
      <c r="AQ2656" s="72"/>
    </row>
    <row r="2657" spans="35:43" x14ac:dyDescent="0.25">
      <c r="AI2657" s="72"/>
      <c r="AJ2657" s="72"/>
      <c r="AK2657" s="72"/>
      <c r="AL2657" s="72"/>
      <c r="AM2657" s="158"/>
      <c r="AN2657" s="72"/>
      <c r="AO2657" s="72"/>
      <c r="AP2657" s="72"/>
      <c r="AQ2657" s="72"/>
    </row>
    <row r="2658" spans="35:43" x14ac:dyDescent="0.25">
      <c r="AI2658" s="72"/>
      <c r="AJ2658" s="72"/>
      <c r="AK2658" s="72"/>
      <c r="AL2658" s="72"/>
      <c r="AM2658" s="158"/>
      <c r="AN2658" s="72"/>
      <c r="AO2658" s="72"/>
      <c r="AP2658" s="72"/>
      <c r="AQ2658" s="72"/>
    </row>
    <row r="2659" spans="35:43" x14ac:dyDescent="0.25">
      <c r="AI2659" s="72"/>
      <c r="AJ2659" s="72"/>
      <c r="AK2659" s="72"/>
      <c r="AL2659" s="72"/>
      <c r="AM2659" s="158"/>
      <c r="AN2659" s="72"/>
      <c r="AO2659" s="72"/>
      <c r="AP2659" s="72"/>
      <c r="AQ2659" s="72"/>
    </row>
    <row r="2660" spans="35:43" x14ac:dyDescent="0.25">
      <c r="AI2660" s="72"/>
      <c r="AJ2660" s="72"/>
      <c r="AK2660" s="72"/>
      <c r="AL2660" s="72"/>
      <c r="AM2660" s="158"/>
      <c r="AN2660" s="72"/>
      <c r="AO2660" s="72"/>
      <c r="AP2660" s="72"/>
      <c r="AQ2660" s="72"/>
    </row>
    <row r="2661" spans="35:43" x14ac:dyDescent="0.25">
      <c r="AI2661" s="72"/>
      <c r="AJ2661" s="72"/>
      <c r="AK2661" s="72"/>
      <c r="AL2661" s="72"/>
      <c r="AM2661" s="158"/>
      <c r="AN2661" s="72"/>
      <c r="AO2661" s="72"/>
      <c r="AP2661" s="72"/>
      <c r="AQ2661" s="72"/>
    </row>
    <row r="2662" spans="35:43" x14ac:dyDescent="0.25">
      <c r="AI2662" s="72"/>
      <c r="AJ2662" s="72"/>
      <c r="AK2662" s="72"/>
      <c r="AL2662" s="72"/>
      <c r="AM2662" s="158"/>
      <c r="AN2662" s="72"/>
      <c r="AO2662" s="72"/>
      <c r="AP2662" s="72"/>
      <c r="AQ2662" s="72"/>
    </row>
    <row r="2663" spans="35:43" x14ac:dyDescent="0.25">
      <c r="AI2663" s="72"/>
      <c r="AJ2663" s="72"/>
      <c r="AK2663" s="72"/>
      <c r="AL2663" s="72"/>
      <c r="AM2663" s="158"/>
      <c r="AN2663" s="72"/>
      <c r="AO2663" s="72"/>
      <c r="AP2663" s="72"/>
      <c r="AQ2663" s="72"/>
    </row>
    <row r="2664" spans="35:43" x14ac:dyDescent="0.25">
      <c r="AI2664" s="72"/>
      <c r="AJ2664" s="72"/>
      <c r="AK2664" s="72"/>
      <c r="AL2664" s="72"/>
      <c r="AM2664" s="158"/>
      <c r="AN2664" s="72"/>
      <c r="AO2664" s="72"/>
      <c r="AP2664" s="72"/>
      <c r="AQ2664" s="72"/>
    </row>
    <row r="2665" spans="35:43" x14ac:dyDescent="0.25">
      <c r="AI2665" s="72"/>
      <c r="AJ2665" s="72"/>
      <c r="AK2665" s="72"/>
      <c r="AL2665" s="72"/>
      <c r="AM2665" s="158"/>
      <c r="AN2665" s="72"/>
      <c r="AO2665" s="72"/>
      <c r="AP2665" s="72"/>
      <c r="AQ2665" s="72"/>
    </row>
    <row r="2666" spans="35:43" x14ac:dyDescent="0.25">
      <c r="AI2666" s="72"/>
      <c r="AJ2666" s="72"/>
      <c r="AK2666" s="72"/>
      <c r="AL2666" s="72"/>
      <c r="AM2666" s="158"/>
      <c r="AN2666" s="72"/>
      <c r="AO2666" s="72"/>
      <c r="AP2666" s="72"/>
      <c r="AQ2666" s="72"/>
    </row>
    <row r="2667" spans="35:43" x14ac:dyDescent="0.25">
      <c r="AI2667" s="72"/>
      <c r="AJ2667" s="72"/>
      <c r="AK2667" s="72"/>
      <c r="AL2667" s="72"/>
      <c r="AM2667" s="158"/>
      <c r="AN2667" s="72"/>
      <c r="AO2667" s="72"/>
      <c r="AP2667" s="72"/>
      <c r="AQ2667" s="72"/>
    </row>
    <row r="2668" spans="35:43" x14ac:dyDescent="0.25">
      <c r="AI2668" s="72"/>
      <c r="AJ2668" s="72"/>
      <c r="AK2668" s="72"/>
      <c r="AL2668" s="72"/>
      <c r="AM2668" s="158"/>
      <c r="AN2668" s="72"/>
      <c r="AO2668" s="72"/>
      <c r="AP2668" s="72"/>
      <c r="AQ2668" s="72"/>
    </row>
    <row r="2669" spans="35:43" x14ac:dyDescent="0.25">
      <c r="AI2669" s="72"/>
      <c r="AJ2669" s="72"/>
      <c r="AK2669" s="72"/>
      <c r="AL2669" s="72"/>
      <c r="AM2669" s="158"/>
      <c r="AN2669" s="72"/>
      <c r="AO2669" s="72"/>
      <c r="AP2669" s="72"/>
      <c r="AQ2669" s="72"/>
    </row>
    <row r="2670" spans="35:43" x14ac:dyDescent="0.25">
      <c r="AI2670" s="72"/>
      <c r="AJ2670" s="72"/>
      <c r="AK2670" s="72"/>
      <c r="AL2670" s="72"/>
      <c r="AM2670" s="158"/>
      <c r="AN2670" s="72"/>
      <c r="AO2670" s="72"/>
      <c r="AP2670" s="72"/>
      <c r="AQ2670" s="72"/>
    </row>
    <row r="2671" spans="35:43" x14ac:dyDescent="0.25">
      <c r="AI2671" s="72"/>
      <c r="AJ2671" s="72"/>
      <c r="AK2671" s="72"/>
      <c r="AL2671" s="72"/>
      <c r="AM2671" s="158"/>
      <c r="AN2671" s="72"/>
      <c r="AO2671" s="72"/>
      <c r="AP2671" s="72"/>
      <c r="AQ2671" s="72"/>
    </row>
    <row r="2672" spans="35:43" x14ac:dyDescent="0.25">
      <c r="AI2672" s="72"/>
      <c r="AJ2672" s="72"/>
      <c r="AK2672" s="72"/>
      <c r="AL2672" s="72"/>
      <c r="AM2672" s="158"/>
      <c r="AN2672" s="72"/>
      <c r="AO2672" s="72"/>
      <c r="AP2672" s="72"/>
      <c r="AQ2672" s="72"/>
    </row>
    <row r="2673" spans="35:43" x14ac:dyDescent="0.25">
      <c r="AI2673" s="72"/>
      <c r="AJ2673" s="72"/>
      <c r="AK2673" s="72"/>
      <c r="AL2673" s="72"/>
      <c r="AM2673" s="158"/>
      <c r="AN2673" s="72"/>
      <c r="AO2673" s="72"/>
      <c r="AP2673" s="72"/>
      <c r="AQ2673" s="72"/>
    </row>
    <row r="2674" spans="35:43" x14ac:dyDescent="0.25">
      <c r="AI2674" s="72"/>
      <c r="AJ2674" s="72"/>
      <c r="AK2674" s="72"/>
      <c r="AL2674" s="72"/>
      <c r="AM2674" s="158"/>
      <c r="AN2674" s="72"/>
      <c r="AO2674" s="72"/>
      <c r="AP2674" s="72"/>
      <c r="AQ2674" s="72"/>
    </row>
    <row r="2675" spans="35:43" x14ac:dyDescent="0.25">
      <c r="AI2675" s="72"/>
      <c r="AJ2675" s="72"/>
      <c r="AK2675" s="72"/>
      <c r="AL2675" s="72"/>
      <c r="AM2675" s="158"/>
      <c r="AN2675" s="72"/>
      <c r="AO2675" s="72"/>
      <c r="AP2675" s="72"/>
      <c r="AQ2675" s="72"/>
    </row>
    <row r="2676" spans="35:43" x14ac:dyDescent="0.25">
      <c r="AI2676" s="72"/>
      <c r="AJ2676" s="72"/>
      <c r="AK2676" s="72"/>
      <c r="AL2676" s="72"/>
      <c r="AM2676" s="158"/>
      <c r="AN2676" s="72"/>
      <c r="AO2676" s="72"/>
      <c r="AP2676" s="72"/>
      <c r="AQ2676" s="72"/>
    </row>
    <row r="2677" spans="35:43" x14ac:dyDescent="0.25">
      <c r="AI2677" s="72"/>
      <c r="AJ2677" s="72"/>
      <c r="AK2677" s="72"/>
      <c r="AL2677" s="72"/>
      <c r="AM2677" s="158"/>
      <c r="AN2677" s="72"/>
      <c r="AO2677" s="72"/>
      <c r="AP2677" s="72"/>
      <c r="AQ2677" s="72"/>
    </row>
    <row r="2678" spans="35:43" x14ac:dyDescent="0.25">
      <c r="AI2678" s="72"/>
      <c r="AJ2678" s="72"/>
      <c r="AK2678" s="72"/>
      <c r="AL2678" s="72"/>
      <c r="AM2678" s="158"/>
      <c r="AN2678" s="72"/>
      <c r="AO2678" s="72"/>
      <c r="AP2678" s="72"/>
      <c r="AQ2678" s="72"/>
    </row>
    <row r="2679" spans="35:43" x14ac:dyDescent="0.25">
      <c r="AI2679" s="72"/>
      <c r="AJ2679" s="72"/>
      <c r="AK2679" s="72"/>
      <c r="AL2679" s="72"/>
      <c r="AM2679" s="158"/>
      <c r="AN2679" s="72"/>
      <c r="AO2679" s="72"/>
      <c r="AP2679" s="72"/>
      <c r="AQ2679" s="72"/>
    </row>
    <row r="2680" spans="35:43" x14ac:dyDescent="0.25">
      <c r="AI2680" s="72"/>
      <c r="AJ2680" s="72"/>
      <c r="AK2680" s="72"/>
      <c r="AL2680" s="72"/>
      <c r="AM2680" s="158"/>
      <c r="AN2680" s="72"/>
      <c r="AO2680" s="72"/>
      <c r="AP2680" s="72"/>
      <c r="AQ2680" s="72"/>
    </row>
    <row r="2681" spans="35:43" x14ac:dyDescent="0.25">
      <c r="AI2681" s="72"/>
      <c r="AJ2681" s="72"/>
      <c r="AK2681" s="72"/>
      <c r="AL2681" s="72"/>
      <c r="AM2681" s="158"/>
      <c r="AN2681" s="72"/>
      <c r="AO2681" s="72"/>
      <c r="AP2681" s="72"/>
      <c r="AQ2681" s="72"/>
    </row>
    <row r="2682" spans="35:43" x14ac:dyDescent="0.25">
      <c r="AI2682" s="72"/>
      <c r="AJ2682" s="72"/>
      <c r="AK2682" s="72"/>
      <c r="AL2682" s="72"/>
      <c r="AM2682" s="158"/>
      <c r="AN2682" s="72"/>
      <c r="AO2682" s="72"/>
      <c r="AP2682" s="72"/>
      <c r="AQ2682" s="72"/>
    </row>
    <row r="2683" spans="35:43" x14ac:dyDescent="0.25">
      <c r="AI2683" s="72"/>
      <c r="AJ2683" s="72"/>
      <c r="AK2683" s="72"/>
      <c r="AL2683" s="72"/>
      <c r="AM2683" s="158"/>
      <c r="AN2683" s="72"/>
      <c r="AO2683" s="72"/>
      <c r="AP2683" s="72"/>
      <c r="AQ2683" s="72"/>
    </row>
    <row r="2684" spans="35:43" x14ac:dyDescent="0.25">
      <c r="AI2684" s="72"/>
      <c r="AJ2684" s="72"/>
      <c r="AK2684" s="72"/>
      <c r="AL2684" s="72"/>
      <c r="AM2684" s="158"/>
      <c r="AN2684" s="72"/>
      <c r="AO2684" s="72"/>
      <c r="AP2684" s="72"/>
      <c r="AQ2684" s="72"/>
    </row>
    <row r="2685" spans="35:43" x14ac:dyDescent="0.25">
      <c r="AI2685" s="72"/>
      <c r="AJ2685" s="72"/>
      <c r="AK2685" s="72"/>
      <c r="AL2685" s="72"/>
      <c r="AM2685" s="158"/>
      <c r="AN2685" s="72"/>
      <c r="AO2685" s="72"/>
      <c r="AP2685" s="72"/>
      <c r="AQ2685" s="72"/>
    </row>
    <row r="2686" spans="35:43" x14ac:dyDescent="0.25">
      <c r="AI2686" s="72"/>
      <c r="AJ2686" s="72"/>
      <c r="AK2686" s="72"/>
      <c r="AL2686" s="72"/>
      <c r="AM2686" s="158"/>
      <c r="AN2686" s="72"/>
      <c r="AO2686" s="72"/>
      <c r="AP2686" s="72"/>
      <c r="AQ2686" s="72"/>
    </row>
    <row r="2687" spans="35:43" x14ac:dyDescent="0.25">
      <c r="AI2687" s="72"/>
      <c r="AJ2687" s="72"/>
      <c r="AK2687" s="72"/>
      <c r="AL2687" s="72"/>
      <c r="AM2687" s="158"/>
      <c r="AN2687" s="72"/>
      <c r="AO2687" s="72"/>
      <c r="AP2687" s="72"/>
      <c r="AQ2687" s="72"/>
    </row>
    <row r="2688" spans="35:43" x14ac:dyDescent="0.25">
      <c r="AI2688" s="72"/>
      <c r="AJ2688" s="72"/>
      <c r="AK2688" s="72"/>
      <c r="AL2688" s="72"/>
      <c r="AM2688" s="158"/>
      <c r="AN2688" s="72"/>
      <c r="AO2688" s="72"/>
      <c r="AP2688" s="72"/>
      <c r="AQ2688" s="72"/>
    </row>
    <row r="2689" spans="35:43" x14ac:dyDescent="0.25">
      <c r="AI2689" s="72"/>
      <c r="AJ2689" s="72"/>
      <c r="AK2689" s="72"/>
      <c r="AL2689" s="72"/>
      <c r="AM2689" s="158"/>
      <c r="AN2689" s="72"/>
      <c r="AO2689" s="72"/>
      <c r="AP2689" s="72"/>
      <c r="AQ2689" s="72"/>
    </row>
    <row r="2690" spans="35:43" x14ac:dyDescent="0.25">
      <c r="AI2690" s="72"/>
      <c r="AJ2690" s="72"/>
      <c r="AK2690" s="72"/>
      <c r="AL2690" s="72"/>
      <c r="AM2690" s="158"/>
      <c r="AN2690" s="72"/>
      <c r="AO2690" s="72"/>
      <c r="AP2690" s="72"/>
      <c r="AQ2690" s="72"/>
    </row>
    <row r="2691" spans="35:43" x14ac:dyDescent="0.25">
      <c r="AI2691" s="72"/>
      <c r="AJ2691" s="72"/>
      <c r="AK2691" s="72"/>
      <c r="AL2691" s="72"/>
      <c r="AM2691" s="158"/>
      <c r="AN2691" s="72"/>
      <c r="AO2691" s="72"/>
      <c r="AP2691" s="72"/>
      <c r="AQ2691" s="72"/>
    </row>
    <row r="2692" spans="35:43" x14ac:dyDescent="0.25">
      <c r="AI2692" s="72"/>
      <c r="AJ2692" s="72"/>
      <c r="AK2692" s="72"/>
      <c r="AL2692" s="72"/>
      <c r="AM2692" s="158"/>
      <c r="AN2692" s="72"/>
      <c r="AO2692" s="72"/>
      <c r="AP2692" s="72"/>
      <c r="AQ2692" s="72"/>
    </row>
    <row r="2693" spans="35:43" x14ac:dyDescent="0.25">
      <c r="AI2693" s="72"/>
      <c r="AJ2693" s="72"/>
      <c r="AK2693" s="72"/>
      <c r="AL2693" s="72"/>
      <c r="AM2693" s="158"/>
      <c r="AN2693" s="72"/>
      <c r="AO2693" s="72"/>
      <c r="AP2693" s="72"/>
      <c r="AQ2693" s="72"/>
    </row>
    <row r="2694" spans="35:43" x14ac:dyDescent="0.25">
      <c r="AI2694" s="72"/>
      <c r="AJ2694" s="72"/>
      <c r="AK2694" s="72"/>
      <c r="AL2694" s="72"/>
      <c r="AM2694" s="158"/>
      <c r="AN2694" s="72"/>
      <c r="AO2694" s="72"/>
      <c r="AP2694" s="72"/>
      <c r="AQ2694" s="72"/>
    </row>
    <row r="2695" spans="35:43" x14ac:dyDescent="0.25">
      <c r="AI2695" s="72"/>
      <c r="AJ2695" s="72"/>
      <c r="AK2695" s="72"/>
      <c r="AL2695" s="72"/>
      <c r="AM2695" s="158"/>
      <c r="AN2695" s="72"/>
      <c r="AO2695" s="72"/>
      <c r="AP2695" s="72"/>
      <c r="AQ2695" s="72"/>
    </row>
    <row r="2696" spans="35:43" x14ac:dyDescent="0.25">
      <c r="AI2696" s="72"/>
      <c r="AJ2696" s="72"/>
      <c r="AK2696" s="72"/>
      <c r="AL2696" s="72"/>
      <c r="AM2696" s="158"/>
      <c r="AN2696" s="72"/>
      <c r="AO2696" s="72"/>
      <c r="AP2696" s="72"/>
      <c r="AQ2696" s="72"/>
    </row>
    <row r="2697" spans="35:43" x14ac:dyDescent="0.25">
      <c r="AI2697" s="72"/>
      <c r="AJ2697" s="72"/>
      <c r="AK2697" s="72"/>
      <c r="AL2697" s="72"/>
      <c r="AM2697" s="158"/>
      <c r="AN2697" s="72"/>
      <c r="AO2697" s="72"/>
      <c r="AP2697" s="72"/>
      <c r="AQ2697" s="72"/>
    </row>
    <row r="2698" spans="35:43" x14ac:dyDescent="0.25">
      <c r="AI2698" s="72"/>
      <c r="AJ2698" s="72"/>
      <c r="AK2698" s="72"/>
      <c r="AL2698" s="72"/>
      <c r="AM2698" s="158"/>
      <c r="AN2698" s="72"/>
      <c r="AO2698" s="72"/>
      <c r="AP2698" s="72"/>
      <c r="AQ2698" s="72"/>
    </row>
    <row r="2699" spans="35:43" x14ac:dyDescent="0.25">
      <c r="AI2699" s="72"/>
      <c r="AJ2699" s="72"/>
      <c r="AK2699" s="72"/>
      <c r="AL2699" s="72"/>
      <c r="AM2699" s="158"/>
      <c r="AN2699" s="72"/>
      <c r="AO2699" s="72"/>
      <c r="AP2699" s="72"/>
      <c r="AQ2699" s="72"/>
    </row>
    <row r="2700" spans="35:43" x14ac:dyDescent="0.25">
      <c r="AI2700" s="72"/>
      <c r="AJ2700" s="72"/>
      <c r="AK2700" s="72"/>
      <c r="AL2700" s="72"/>
      <c r="AM2700" s="158"/>
      <c r="AN2700" s="72"/>
      <c r="AO2700" s="72"/>
      <c r="AP2700" s="72"/>
      <c r="AQ2700" s="72"/>
    </row>
    <row r="2701" spans="35:43" x14ac:dyDescent="0.25">
      <c r="AI2701" s="72"/>
      <c r="AJ2701" s="72"/>
      <c r="AK2701" s="72"/>
      <c r="AL2701" s="72"/>
      <c r="AM2701" s="158"/>
      <c r="AN2701" s="72"/>
      <c r="AO2701" s="72"/>
      <c r="AP2701" s="72"/>
      <c r="AQ2701" s="72"/>
    </row>
    <row r="2702" spans="35:43" x14ac:dyDescent="0.25">
      <c r="AI2702" s="72"/>
      <c r="AJ2702" s="72"/>
      <c r="AK2702" s="72"/>
      <c r="AL2702" s="72"/>
      <c r="AM2702" s="158"/>
      <c r="AN2702" s="72"/>
      <c r="AO2702" s="72"/>
      <c r="AP2702" s="72"/>
      <c r="AQ2702" s="72"/>
    </row>
    <row r="2703" spans="35:43" x14ac:dyDescent="0.25">
      <c r="AI2703" s="72"/>
      <c r="AJ2703" s="72"/>
      <c r="AK2703" s="72"/>
      <c r="AL2703" s="72"/>
      <c r="AM2703" s="158"/>
      <c r="AN2703" s="72"/>
      <c r="AO2703" s="72"/>
      <c r="AP2703" s="72"/>
      <c r="AQ2703" s="72"/>
    </row>
    <row r="2704" spans="35:43" x14ac:dyDescent="0.25">
      <c r="AI2704" s="72"/>
      <c r="AJ2704" s="72"/>
      <c r="AK2704" s="72"/>
      <c r="AL2704" s="72"/>
      <c r="AM2704" s="158"/>
      <c r="AN2704" s="72"/>
      <c r="AO2704" s="72"/>
      <c r="AP2704" s="72"/>
      <c r="AQ2704" s="72"/>
    </row>
    <row r="2705" spans="35:43" x14ac:dyDescent="0.25">
      <c r="AI2705" s="72"/>
      <c r="AJ2705" s="72"/>
      <c r="AK2705" s="72"/>
      <c r="AL2705" s="72"/>
      <c r="AM2705" s="158"/>
      <c r="AN2705" s="72"/>
      <c r="AO2705" s="72"/>
      <c r="AP2705" s="72"/>
      <c r="AQ2705" s="72"/>
    </row>
    <row r="2706" spans="35:43" x14ac:dyDescent="0.25">
      <c r="AI2706" s="72"/>
      <c r="AJ2706" s="72"/>
      <c r="AK2706" s="72"/>
      <c r="AL2706" s="72"/>
      <c r="AM2706" s="158"/>
      <c r="AN2706" s="72"/>
      <c r="AO2706" s="72"/>
      <c r="AP2706" s="72"/>
      <c r="AQ2706" s="72"/>
    </row>
    <row r="2707" spans="35:43" x14ac:dyDescent="0.25">
      <c r="AI2707" s="72"/>
      <c r="AJ2707" s="72"/>
      <c r="AK2707" s="72"/>
      <c r="AL2707" s="72"/>
      <c r="AM2707" s="158"/>
      <c r="AN2707" s="72"/>
      <c r="AO2707" s="72"/>
      <c r="AP2707" s="72"/>
      <c r="AQ2707" s="72"/>
    </row>
    <row r="2708" spans="35:43" x14ac:dyDescent="0.25">
      <c r="AI2708" s="72"/>
      <c r="AJ2708" s="72"/>
      <c r="AK2708" s="72"/>
      <c r="AL2708" s="72"/>
      <c r="AM2708" s="158"/>
      <c r="AN2708" s="72"/>
      <c r="AO2708" s="72"/>
      <c r="AP2708" s="72"/>
      <c r="AQ2708" s="72"/>
    </row>
    <row r="2709" spans="35:43" x14ac:dyDescent="0.25">
      <c r="AI2709" s="72"/>
      <c r="AJ2709" s="72"/>
      <c r="AK2709" s="72"/>
      <c r="AL2709" s="72"/>
      <c r="AM2709" s="158"/>
      <c r="AN2709" s="72"/>
      <c r="AO2709" s="72"/>
      <c r="AP2709" s="72"/>
      <c r="AQ2709" s="72"/>
    </row>
    <row r="2710" spans="35:43" x14ac:dyDescent="0.25">
      <c r="AI2710" s="72"/>
      <c r="AJ2710" s="72"/>
      <c r="AK2710" s="72"/>
      <c r="AL2710" s="72"/>
      <c r="AM2710" s="158"/>
      <c r="AN2710" s="72"/>
      <c r="AO2710" s="72"/>
      <c r="AP2710" s="72"/>
      <c r="AQ2710" s="72"/>
    </row>
    <row r="2711" spans="35:43" x14ac:dyDescent="0.25">
      <c r="AI2711" s="72"/>
      <c r="AJ2711" s="72"/>
      <c r="AK2711" s="72"/>
      <c r="AL2711" s="72"/>
      <c r="AM2711" s="158"/>
      <c r="AN2711" s="72"/>
      <c r="AO2711" s="72"/>
      <c r="AP2711" s="72"/>
      <c r="AQ2711" s="72"/>
    </row>
    <row r="2712" spans="35:43" x14ac:dyDescent="0.25">
      <c r="AI2712" s="72"/>
      <c r="AJ2712" s="72"/>
      <c r="AK2712" s="72"/>
      <c r="AL2712" s="72"/>
      <c r="AM2712" s="158"/>
      <c r="AN2712" s="72"/>
      <c r="AO2712" s="72"/>
      <c r="AP2712" s="72"/>
      <c r="AQ2712" s="72"/>
    </row>
    <row r="2713" spans="35:43" x14ac:dyDescent="0.25">
      <c r="AI2713" s="72"/>
      <c r="AJ2713" s="72"/>
      <c r="AK2713" s="72"/>
      <c r="AL2713" s="72"/>
      <c r="AM2713" s="158"/>
      <c r="AN2713" s="72"/>
      <c r="AO2713" s="72"/>
      <c r="AP2713" s="72"/>
      <c r="AQ2713" s="72"/>
    </row>
    <row r="2714" spans="35:43" x14ac:dyDescent="0.25">
      <c r="AI2714" s="72"/>
      <c r="AJ2714" s="72"/>
      <c r="AK2714" s="72"/>
      <c r="AL2714" s="72"/>
      <c r="AM2714" s="158"/>
      <c r="AN2714" s="72"/>
      <c r="AO2714" s="72"/>
      <c r="AP2714" s="72"/>
      <c r="AQ2714" s="72"/>
    </row>
    <row r="2715" spans="35:43" x14ac:dyDescent="0.25">
      <c r="AI2715" s="72"/>
      <c r="AJ2715" s="72"/>
      <c r="AK2715" s="72"/>
      <c r="AL2715" s="72"/>
      <c r="AM2715" s="158"/>
      <c r="AN2715" s="72"/>
      <c r="AO2715" s="72"/>
      <c r="AP2715" s="72"/>
      <c r="AQ2715" s="72"/>
    </row>
    <row r="2716" spans="35:43" x14ac:dyDescent="0.25">
      <c r="AI2716" s="72"/>
      <c r="AJ2716" s="72"/>
      <c r="AK2716" s="72"/>
      <c r="AL2716" s="72"/>
      <c r="AM2716" s="158"/>
      <c r="AN2716" s="72"/>
      <c r="AO2716" s="72"/>
      <c r="AP2716" s="72"/>
      <c r="AQ2716" s="72"/>
    </row>
    <row r="2717" spans="35:43" x14ac:dyDescent="0.25">
      <c r="AI2717" s="72"/>
      <c r="AJ2717" s="72"/>
      <c r="AK2717" s="72"/>
      <c r="AL2717" s="72"/>
      <c r="AM2717" s="158"/>
      <c r="AN2717" s="72"/>
      <c r="AO2717" s="72"/>
      <c r="AP2717" s="72"/>
      <c r="AQ2717" s="72"/>
    </row>
    <row r="2718" spans="35:43" x14ac:dyDescent="0.25">
      <c r="AI2718" s="72"/>
      <c r="AJ2718" s="72"/>
      <c r="AK2718" s="72"/>
      <c r="AL2718" s="72"/>
      <c r="AM2718" s="158"/>
      <c r="AN2718" s="72"/>
      <c r="AO2718" s="72"/>
      <c r="AP2718" s="72"/>
      <c r="AQ2718" s="72"/>
    </row>
    <row r="2719" spans="35:43" x14ac:dyDescent="0.25">
      <c r="AI2719" s="72"/>
      <c r="AJ2719" s="72"/>
      <c r="AK2719" s="72"/>
      <c r="AL2719" s="72"/>
      <c r="AM2719" s="158"/>
      <c r="AN2719" s="72"/>
      <c r="AO2719" s="72"/>
      <c r="AP2719" s="72"/>
      <c r="AQ2719" s="72"/>
    </row>
    <row r="2720" spans="35:43" x14ac:dyDescent="0.25">
      <c r="AI2720" s="72"/>
      <c r="AJ2720" s="72"/>
      <c r="AK2720" s="72"/>
      <c r="AL2720" s="72"/>
      <c r="AM2720" s="158"/>
      <c r="AN2720" s="72"/>
      <c r="AO2720" s="72"/>
      <c r="AP2720" s="72"/>
      <c r="AQ2720" s="72"/>
    </row>
    <row r="2721" spans="35:43" x14ac:dyDescent="0.25">
      <c r="AI2721" s="72"/>
      <c r="AJ2721" s="72"/>
      <c r="AK2721" s="72"/>
      <c r="AL2721" s="72"/>
      <c r="AM2721" s="158"/>
      <c r="AN2721" s="72"/>
      <c r="AO2721" s="72"/>
      <c r="AP2721" s="72"/>
      <c r="AQ2721" s="72"/>
    </row>
    <row r="2722" spans="35:43" x14ac:dyDescent="0.25">
      <c r="AI2722" s="72"/>
      <c r="AJ2722" s="72"/>
      <c r="AK2722" s="72"/>
      <c r="AL2722" s="72"/>
      <c r="AM2722" s="158"/>
      <c r="AN2722" s="72"/>
      <c r="AO2722" s="72"/>
      <c r="AP2722" s="72"/>
      <c r="AQ2722" s="72"/>
    </row>
    <row r="2723" spans="35:43" x14ac:dyDescent="0.25">
      <c r="AI2723" s="72"/>
      <c r="AJ2723" s="72"/>
      <c r="AK2723" s="72"/>
      <c r="AL2723" s="72"/>
      <c r="AM2723" s="158"/>
      <c r="AN2723" s="72"/>
      <c r="AO2723" s="72"/>
      <c r="AP2723" s="72"/>
      <c r="AQ2723" s="72"/>
    </row>
    <row r="2724" spans="35:43" x14ac:dyDescent="0.25">
      <c r="AI2724" s="72"/>
      <c r="AJ2724" s="72"/>
      <c r="AK2724" s="72"/>
      <c r="AL2724" s="72"/>
      <c r="AM2724" s="158"/>
      <c r="AN2724" s="72"/>
      <c r="AO2724" s="72"/>
      <c r="AP2724" s="72"/>
      <c r="AQ2724" s="72"/>
    </row>
    <row r="2725" spans="35:43" x14ac:dyDescent="0.25">
      <c r="AI2725" s="72"/>
      <c r="AJ2725" s="72"/>
      <c r="AK2725" s="72"/>
      <c r="AL2725" s="72"/>
      <c r="AM2725" s="158"/>
      <c r="AN2725" s="72"/>
      <c r="AO2725" s="72"/>
      <c r="AP2725" s="72"/>
      <c r="AQ2725" s="72"/>
    </row>
    <row r="2726" spans="35:43" x14ac:dyDescent="0.25">
      <c r="AI2726" s="72"/>
      <c r="AJ2726" s="72"/>
      <c r="AK2726" s="72"/>
      <c r="AL2726" s="72"/>
      <c r="AM2726" s="158"/>
      <c r="AN2726" s="72"/>
      <c r="AO2726" s="72"/>
      <c r="AP2726" s="72"/>
      <c r="AQ2726" s="72"/>
    </row>
    <row r="2727" spans="35:43" x14ac:dyDescent="0.25">
      <c r="AI2727" s="72"/>
      <c r="AJ2727" s="72"/>
      <c r="AK2727" s="72"/>
      <c r="AL2727" s="72"/>
      <c r="AM2727" s="158"/>
      <c r="AN2727" s="72"/>
      <c r="AO2727" s="72"/>
      <c r="AP2727" s="72"/>
      <c r="AQ2727" s="72"/>
    </row>
    <row r="2728" spans="35:43" x14ac:dyDescent="0.25">
      <c r="AI2728" s="72"/>
      <c r="AJ2728" s="72"/>
      <c r="AK2728" s="72"/>
      <c r="AL2728" s="72"/>
      <c r="AM2728" s="158"/>
      <c r="AN2728" s="72"/>
      <c r="AO2728" s="72"/>
      <c r="AP2728" s="72"/>
      <c r="AQ2728" s="72"/>
    </row>
    <row r="2729" spans="35:43" x14ac:dyDescent="0.25">
      <c r="AI2729" s="72"/>
      <c r="AJ2729" s="72"/>
      <c r="AK2729" s="72"/>
      <c r="AL2729" s="72"/>
      <c r="AM2729" s="158"/>
      <c r="AN2729" s="72"/>
      <c r="AO2729" s="72"/>
      <c r="AP2729" s="72"/>
      <c r="AQ2729" s="72"/>
    </row>
    <row r="2730" spans="35:43" x14ac:dyDescent="0.25">
      <c r="AI2730" s="72"/>
      <c r="AJ2730" s="72"/>
      <c r="AK2730" s="72"/>
      <c r="AL2730" s="72"/>
      <c r="AM2730" s="158"/>
      <c r="AN2730" s="72"/>
      <c r="AO2730" s="72"/>
      <c r="AP2730" s="72"/>
      <c r="AQ2730" s="72"/>
    </row>
    <row r="2731" spans="35:43" x14ac:dyDescent="0.25">
      <c r="AI2731" s="72"/>
      <c r="AJ2731" s="72"/>
      <c r="AK2731" s="72"/>
      <c r="AL2731" s="72"/>
      <c r="AM2731" s="158"/>
      <c r="AN2731" s="72"/>
      <c r="AO2731" s="72"/>
      <c r="AP2731" s="72"/>
      <c r="AQ2731" s="72"/>
    </row>
    <row r="2732" spans="35:43" x14ac:dyDescent="0.25">
      <c r="AI2732" s="72"/>
      <c r="AJ2732" s="72"/>
      <c r="AK2732" s="72"/>
      <c r="AL2732" s="72"/>
      <c r="AM2732" s="158"/>
      <c r="AN2732" s="72"/>
      <c r="AO2732" s="72"/>
      <c r="AP2732" s="72"/>
      <c r="AQ2732" s="72"/>
    </row>
    <row r="2733" spans="35:43" x14ac:dyDescent="0.25">
      <c r="AI2733" s="72"/>
      <c r="AJ2733" s="72"/>
      <c r="AK2733" s="72"/>
      <c r="AL2733" s="72"/>
      <c r="AM2733" s="158"/>
      <c r="AN2733" s="72"/>
      <c r="AO2733" s="72"/>
      <c r="AP2733" s="72"/>
      <c r="AQ2733" s="72"/>
    </row>
    <row r="2734" spans="35:43" x14ac:dyDescent="0.25">
      <c r="AI2734" s="72"/>
      <c r="AJ2734" s="72"/>
      <c r="AK2734" s="72"/>
      <c r="AL2734" s="72"/>
      <c r="AM2734" s="158"/>
      <c r="AN2734" s="72"/>
      <c r="AO2734" s="72"/>
      <c r="AP2734" s="72"/>
      <c r="AQ2734" s="72"/>
    </row>
    <row r="2735" spans="35:43" x14ac:dyDescent="0.25">
      <c r="AI2735" s="72"/>
      <c r="AJ2735" s="72"/>
      <c r="AK2735" s="72"/>
      <c r="AL2735" s="72"/>
      <c r="AM2735" s="158"/>
      <c r="AN2735" s="72"/>
      <c r="AO2735" s="72"/>
      <c r="AP2735" s="72"/>
      <c r="AQ2735" s="72"/>
    </row>
    <row r="2736" spans="35:43" x14ac:dyDescent="0.25">
      <c r="AI2736" s="72"/>
      <c r="AJ2736" s="72"/>
      <c r="AK2736" s="72"/>
      <c r="AL2736" s="72"/>
      <c r="AM2736" s="158"/>
      <c r="AN2736" s="72"/>
      <c r="AO2736" s="72"/>
      <c r="AP2736" s="72"/>
      <c r="AQ2736" s="72"/>
    </row>
    <row r="2737" spans="35:43" x14ac:dyDescent="0.25">
      <c r="AI2737" s="72"/>
      <c r="AJ2737" s="72"/>
      <c r="AK2737" s="72"/>
      <c r="AL2737" s="72"/>
      <c r="AM2737" s="158"/>
      <c r="AN2737" s="72"/>
      <c r="AO2737" s="72"/>
      <c r="AP2737" s="72"/>
      <c r="AQ2737" s="72"/>
    </row>
    <row r="2738" spans="35:43" x14ac:dyDescent="0.25">
      <c r="AI2738" s="72"/>
      <c r="AJ2738" s="72"/>
      <c r="AK2738" s="72"/>
      <c r="AL2738" s="72"/>
      <c r="AM2738" s="158"/>
      <c r="AN2738" s="72"/>
      <c r="AO2738" s="72"/>
      <c r="AP2738" s="72"/>
      <c r="AQ2738" s="72"/>
    </row>
    <row r="2739" spans="35:43" x14ac:dyDescent="0.25">
      <c r="AI2739" s="72"/>
      <c r="AJ2739" s="72"/>
      <c r="AK2739" s="72"/>
      <c r="AL2739" s="72"/>
      <c r="AM2739" s="158"/>
      <c r="AN2739" s="72"/>
      <c r="AO2739" s="72"/>
      <c r="AP2739" s="72"/>
      <c r="AQ2739" s="72"/>
    </row>
    <row r="2740" spans="35:43" x14ac:dyDescent="0.25">
      <c r="AI2740" s="72"/>
      <c r="AJ2740" s="72"/>
      <c r="AK2740" s="72"/>
      <c r="AL2740" s="72"/>
      <c r="AM2740" s="158"/>
      <c r="AN2740" s="72"/>
      <c r="AO2740" s="72"/>
      <c r="AP2740" s="72"/>
      <c r="AQ2740" s="72"/>
    </row>
    <row r="2741" spans="35:43" x14ac:dyDescent="0.25">
      <c r="AI2741" s="72"/>
      <c r="AJ2741" s="72"/>
      <c r="AK2741" s="72"/>
      <c r="AL2741" s="72"/>
      <c r="AM2741" s="158"/>
      <c r="AN2741" s="72"/>
      <c r="AO2741" s="72"/>
      <c r="AP2741" s="72"/>
      <c r="AQ2741" s="72"/>
    </row>
    <row r="2742" spans="35:43" x14ac:dyDescent="0.25">
      <c r="AI2742" s="72"/>
      <c r="AJ2742" s="72"/>
      <c r="AK2742" s="72"/>
      <c r="AL2742" s="72"/>
      <c r="AM2742" s="158"/>
      <c r="AN2742" s="72"/>
      <c r="AO2742" s="72"/>
      <c r="AP2742" s="72"/>
      <c r="AQ2742" s="72"/>
    </row>
    <row r="2743" spans="35:43" x14ac:dyDescent="0.25">
      <c r="AI2743" s="72"/>
      <c r="AJ2743" s="72"/>
      <c r="AK2743" s="72"/>
      <c r="AL2743" s="72"/>
      <c r="AM2743" s="158"/>
      <c r="AN2743" s="72"/>
      <c r="AO2743" s="72"/>
      <c r="AP2743" s="72"/>
      <c r="AQ2743" s="72"/>
    </row>
    <row r="2744" spans="35:43" x14ac:dyDescent="0.25">
      <c r="AI2744" s="72"/>
      <c r="AJ2744" s="72"/>
      <c r="AK2744" s="72"/>
      <c r="AL2744" s="72"/>
      <c r="AM2744" s="158"/>
      <c r="AN2744" s="72"/>
      <c r="AO2744" s="72"/>
      <c r="AP2744" s="72"/>
      <c r="AQ2744" s="72"/>
    </row>
    <row r="2745" spans="35:43" x14ac:dyDescent="0.25">
      <c r="AI2745" s="72"/>
      <c r="AJ2745" s="72"/>
      <c r="AK2745" s="72"/>
      <c r="AL2745" s="72"/>
      <c r="AM2745" s="158"/>
      <c r="AN2745" s="72"/>
      <c r="AO2745" s="72"/>
      <c r="AP2745" s="72"/>
      <c r="AQ2745" s="72"/>
    </row>
    <row r="2746" spans="35:43" x14ac:dyDescent="0.25">
      <c r="AI2746" s="72"/>
      <c r="AJ2746" s="72"/>
      <c r="AK2746" s="72"/>
      <c r="AL2746" s="72"/>
      <c r="AM2746" s="158"/>
      <c r="AN2746" s="72"/>
      <c r="AO2746" s="72"/>
      <c r="AP2746" s="72"/>
      <c r="AQ2746" s="72"/>
    </row>
    <row r="2747" spans="35:43" x14ac:dyDescent="0.25">
      <c r="AI2747" s="72"/>
      <c r="AJ2747" s="72"/>
      <c r="AK2747" s="72"/>
      <c r="AL2747" s="72"/>
      <c r="AM2747" s="158"/>
      <c r="AN2747" s="72"/>
      <c r="AO2747" s="72"/>
      <c r="AP2747" s="72"/>
      <c r="AQ2747" s="72"/>
    </row>
    <row r="2748" spans="35:43" x14ac:dyDescent="0.25">
      <c r="AI2748" s="72"/>
      <c r="AJ2748" s="72"/>
      <c r="AK2748" s="72"/>
      <c r="AL2748" s="72"/>
      <c r="AM2748" s="158"/>
      <c r="AN2748" s="72"/>
      <c r="AO2748" s="72"/>
      <c r="AP2748" s="72"/>
      <c r="AQ2748" s="72"/>
    </row>
    <row r="2749" spans="35:43" x14ac:dyDescent="0.25">
      <c r="AI2749" s="72"/>
      <c r="AJ2749" s="72"/>
      <c r="AK2749" s="72"/>
      <c r="AL2749" s="72"/>
      <c r="AM2749" s="158"/>
      <c r="AN2749" s="72"/>
      <c r="AO2749" s="72"/>
      <c r="AP2749" s="72"/>
      <c r="AQ2749" s="72"/>
    </row>
    <row r="2750" spans="35:43" x14ac:dyDescent="0.25">
      <c r="AI2750" s="72"/>
      <c r="AJ2750" s="72"/>
      <c r="AK2750" s="72"/>
      <c r="AL2750" s="72"/>
      <c r="AM2750" s="158"/>
      <c r="AN2750" s="72"/>
      <c r="AO2750" s="72"/>
      <c r="AP2750" s="72"/>
      <c r="AQ2750" s="72"/>
    </row>
    <row r="2751" spans="35:43" x14ac:dyDescent="0.25">
      <c r="AI2751" s="72"/>
      <c r="AJ2751" s="72"/>
      <c r="AK2751" s="72"/>
      <c r="AL2751" s="72"/>
      <c r="AM2751" s="158"/>
      <c r="AN2751" s="72"/>
      <c r="AO2751" s="72"/>
      <c r="AP2751" s="72"/>
      <c r="AQ2751" s="72"/>
    </row>
    <row r="2752" spans="35:43" x14ac:dyDescent="0.25">
      <c r="AI2752" s="72"/>
      <c r="AJ2752" s="72"/>
      <c r="AK2752" s="72"/>
      <c r="AL2752" s="72"/>
      <c r="AM2752" s="158"/>
      <c r="AN2752" s="72"/>
      <c r="AO2752" s="72"/>
      <c r="AP2752" s="72"/>
      <c r="AQ2752" s="72"/>
    </row>
    <row r="2753" spans="35:43" x14ac:dyDescent="0.25">
      <c r="AI2753" s="72"/>
      <c r="AJ2753" s="72"/>
      <c r="AK2753" s="72"/>
      <c r="AL2753" s="72"/>
      <c r="AM2753" s="158"/>
      <c r="AN2753" s="72"/>
      <c r="AO2753" s="72"/>
      <c r="AP2753" s="72"/>
      <c r="AQ2753" s="72"/>
    </row>
    <row r="2754" spans="35:43" x14ac:dyDescent="0.25">
      <c r="AI2754" s="72"/>
      <c r="AJ2754" s="72"/>
      <c r="AK2754" s="72"/>
      <c r="AL2754" s="72"/>
      <c r="AM2754" s="158"/>
      <c r="AN2754" s="72"/>
      <c r="AO2754" s="72"/>
      <c r="AP2754" s="72"/>
      <c r="AQ2754" s="72"/>
    </row>
    <row r="2755" spans="35:43" x14ac:dyDescent="0.25">
      <c r="AI2755" s="72"/>
      <c r="AJ2755" s="72"/>
      <c r="AK2755" s="72"/>
      <c r="AL2755" s="72"/>
      <c r="AM2755" s="158"/>
      <c r="AN2755" s="72"/>
      <c r="AO2755" s="72"/>
      <c r="AP2755" s="72"/>
      <c r="AQ2755" s="72"/>
    </row>
    <row r="2756" spans="35:43" x14ac:dyDescent="0.25">
      <c r="AI2756" s="72"/>
      <c r="AJ2756" s="72"/>
      <c r="AK2756" s="72"/>
      <c r="AL2756" s="72"/>
      <c r="AM2756" s="158"/>
      <c r="AN2756" s="72"/>
      <c r="AO2756" s="72"/>
      <c r="AP2756" s="72"/>
      <c r="AQ2756" s="72"/>
    </row>
    <row r="2757" spans="35:43" x14ac:dyDescent="0.25">
      <c r="AI2757" s="72"/>
      <c r="AJ2757" s="72"/>
      <c r="AK2757" s="72"/>
      <c r="AL2757" s="72"/>
      <c r="AM2757" s="158"/>
      <c r="AN2757" s="72"/>
      <c r="AO2757" s="72"/>
      <c r="AP2757" s="72"/>
      <c r="AQ2757" s="72"/>
    </row>
    <row r="2758" spans="35:43" x14ac:dyDescent="0.25">
      <c r="AI2758" s="72"/>
      <c r="AJ2758" s="72"/>
      <c r="AK2758" s="72"/>
      <c r="AL2758" s="72"/>
      <c r="AM2758" s="158"/>
      <c r="AN2758" s="72"/>
      <c r="AO2758" s="72"/>
      <c r="AP2758" s="72"/>
      <c r="AQ2758" s="72"/>
    </row>
    <row r="2759" spans="35:43" x14ac:dyDescent="0.25">
      <c r="AI2759" s="72"/>
      <c r="AJ2759" s="72"/>
      <c r="AK2759" s="72"/>
      <c r="AL2759" s="72"/>
      <c r="AM2759" s="158"/>
      <c r="AN2759" s="72"/>
      <c r="AO2759" s="72"/>
      <c r="AP2759" s="72"/>
      <c r="AQ2759" s="72"/>
    </row>
    <row r="2760" spans="35:43" x14ac:dyDescent="0.25">
      <c r="AI2760" s="72"/>
      <c r="AJ2760" s="72"/>
      <c r="AK2760" s="72"/>
      <c r="AL2760" s="72"/>
      <c r="AM2760" s="158"/>
      <c r="AN2760" s="72"/>
      <c r="AO2760" s="72"/>
      <c r="AP2760" s="72"/>
      <c r="AQ2760" s="72"/>
    </row>
    <row r="2761" spans="35:43" x14ac:dyDescent="0.25">
      <c r="AI2761" s="72"/>
      <c r="AJ2761" s="72"/>
      <c r="AK2761" s="72"/>
      <c r="AL2761" s="72"/>
      <c r="AM2761" s="158"/>
      <c r="AN2761" s="72"/>
      <c r="AO2761" s="72"/>
      <c r="AP2761" s="72"/>
      <c r="AQ2761" s="72"/>
    </row>
    <row r="2762" spans="35:43" x14ac:dyDescent="0.25">
      <c r="AI2762" s="72"/>
      <c r="AJ2762" s="72"/>
      <c r="AK2762" s="72"/>
      <c r="AL2762" s="72"/>
      <c r="AM2762" s="158"/>
      <c r="AN2762" s="72"/>
      <c r="AO2762" s="72"/>
      <c r="AP2762" s="72"/>
      <c r="AQ2762" s="72"/>
    </row>
    <row r="2763" spans="35:43" x14ac:dyDescent="0.25">
      <c r="AI2763" s="72"/>
      <c r="AJ2763" s="72"/>
      <c r="AK2763" s="72"/>
      <c r="AL2763" s="72"/>
      <c r="AM2763" s="158"/>
      <c r="AN2763" s="72"/>
      <c r="AO2763" s="72"/>
      <c r="AP2763" s="72"/>
      <c r="AQ2763" s="72"/>
    </row>
    <row r="2764" spans="35:43" x14ac:dyDescent="0.25">
      <c r="AI2764" s="72"/>
      <c r="AJ2764" s="72"/>
      <c r="AK2764" s="72"/>
      <c r="AL2764" s="72"/>
      <c r="AM2764" s="158"/>
      <c r="AN2764" s="72"/>
      <c r="AO2764" s="72"/>
      <c r="AP2764" s="72"/>
      <c r="AQ2764" s="72"/>
    </row>
    <row r="2765" spans="35:43" x14ac:dyDescent="0.25">
      <c r="AI2765" s="72"/>
      <c r="AJ2765" s="72"/>
      <c r="AK2765" s="72"/>
      <c r="AL2765" s="72"/>
      <c r="AM2765" s="158"/>
      <c r="AN2765" s="72"/>
      <c r="AO2765" s="72"/>
      <c r="AP2765" s="72"/>
      <c r="AQ2765" s="72"/>
    </row>
    <row r="2766" spans="35:43" x14ac:dyDescent="0.25">
      <c r="AI2766" s="72"/>
      <c r="AJ2766" s="72"/>
      <c r="AK2766" s="72"/>
      <c r="AL2766" s="72"/>
      <c r="AM2766" s="158"/>
      <c r="AN2766" s="72"/>
      <c r="AO2766" s="72"/>
      <c r="AP2766" s="72"/>
      <c r="AQ2766" s="72"/>
    </row>
    <row r="2767" spans="35:43" x14ac:dyDescent="0.25">
      <c r="AI2767" s="72"/>
      <c r="AJ2767" s="72"/>
      <c r="AK2767" s="72"/>
      <c r="AL2767" s="72"/>
      <c r="AM2767" s="158"/>
      <c r="AN2767" s="72"/>
      <c r="AO2767" s="72"/>
      <c r="AP2767" s="72"/>
      <c r="AQ2767" s="72"/>
    </row>
    <row r="2768" spans="35:43" x14ac:dyDescent="0.25">
      <c r="AI2768" s="72"/>
      <c r="AJ2768" s="72"/>
      <c r="AK2768" s="72"/>
      <c r="AL2768" s="72"/>
      <c r="AM2768" s="158"/>
      <c r="AN2768" s="72"/>
      <c r="AO2768" s="72"/>
      <c r="AP2768" s="72"/>
      <c r="AQ2768" s="72"/>
    </row>
    <row r="2769" spans="35:43" x14ac:dyDescent="0.25">
      <c r="AI2769" s="72"/>
      <c r="AJ2769" s="72"/>
      <c r="AK2769" s="72"/>
      <c r="AL2769" s="72"/>
      <c r="AM2769" s="158"/>
      <c r="AN2769" s="72"/>
      <c r="AO2769" s="72"/>
      <c r="AP2769" s="72"/>
      <c r="AQ2769" s="72"/>
    </row>
    <row r="2770" spans="35:43" x14ac:dyDescent="0.25">
      <c r="AI2770" s="72"/>
      <c r="AJ2770" s="72"/>
      <c r="AK2770" s="72"/>
      <c r="AL2770" s="72"/>
      <c r="AM2770" s="158"/>
      <c r="AN2770" s="72"/>
      <c r="AO2770" s="72"/>
      <c r="AP2770" s="72"/>
      <c r="AQ2770" s="72"/>
    </row>
    <row r="2771" spans="35:43" x14ac:dyDescent="0.25">
      <c r="AI2771" s="72"/>
      <c r="AJ2771" s="72"/>
      <c r="AK2771" s="72"/>
      <c r="AL2771" s="72"/>
      <c r="AM2771" s="158"/>
      <c r="AN2771" s="72"/>
      <c r="AO2771" s="72"/>
      <c r="AP2771" s="72"/>
      <c r="AQ2771" s="72"/>
    </row>
    <row r="2772" spans="35:43" x14ac:dyDescent="0.25">
      <c r="AI2772" s="72"/>
      <c r="AJ2772" s="72"/>
      <c r="AK2772" s="72"/>
      <c r="AL2772" s="72"/>
      <c r="AM2772" s="158"/>
      <c r="AN2772" s="72"/>
      <c r="AO2772" s="72"/>
      <c r="AP2772" s="72"/>
      <c r="AQ2772" s="72"/>
    </row>
    <row r="2773" spans="35:43" x14ac:dyDescent="0.25">
      <c r="AI2773" s="72"/>
      <c r="AJ2773" s="72"/>
      <c r="AK2773" s="72"/>
      <c r="AL2773" s="72"/>
      <c r="AM2773" s="158"/>
      <c r="AN2773" s="72"/>
      <c r="AO2773" s="72"/>
      <c r="AP2773" s="72"/>
      <c r="AQ2773" s="72"/>
    </row>
    <row r="2774" spans="35:43" x14ac:dyDescent="0.25">
      <c r="AI2774" s="72"/>
      <c r="AJ2774" s="72"/>
      <c r="AK2774" s="72"/>
      <c r="AL2774" s="72"/>
      <c r="AM2774" s="158"/>
      <c r="AN2774" s="72"/>
      <c r="AO2774" s="72"/>
      <c r="AP2774" s="72"/>
      <c r="AQ2774" s="72"/>
    </row>
    <row r="2775" spans="35:43" x14ac:dyDescent="0.25">
      <c r="AI2775" s="72"/>
      <c r="AJ2775" s="72"/>
      <c r="AK2775" s="72"/>
      <c r="AL2775" s="72"/>
      <c r="AM2775" s="158"/>
      <c r="AN2775" s="72"/>
      <c r="AO2775" s="72"/>
      <c r="AP2775" s="72"/>
      <c r="AQ2775" s="72"/>
    </row>
    <row r="2776" spans="35:43" x14ac:dyDescent="0.25">
      <c r="AI2776" s="72"/>
      <c r="AJ2776" s="72"/>
      <c r="AK2776" s="72"/>
      <c r="AL2776" s="72"/>
      <c r="AM2776" s="158"/>
      <c r="AN2776" s="72"/>
      <c r="AO2776" s="72"/>
      <c r="AP2776" s="72"/>
      <c r="AQ2776" s="72"/>
    </row>
    <row r="2777" spans="35:43" x14ac:dyDescent="0.25">
      <c r="AI2777" s="72"/>
      <c r="AJ2777" s="72"/>
      <c r="AK2777" s="72"/>
      <c r="AL2777" s="72"/>
      <c r="AM2777" s="158"/>
      <c r="AN2777" s="72"/>
      <c r="AO2777" s="72"/>
      <c r="AP2777" s="72"/>
      <c r="AQ2777" s="72"/>
    </row>
    <row r="2778" spans="35:43" x14ac:dyDescent="0.25">
      <c r="AI2778" s="72"/>
      <c r="AJ2778" s="72"/>
      <c r="AK2778" s="72"/>
      <c r="AL2778" s="72"/>
      <c r="AM2778" s="158"/>
      <c r="AN2778" s="72"/>
      <c r="AO2778" s="72"/>
      <c r="AP2778" s="72"/>
      <c r="AQ2778" s="72"/>
    </row>
    <row r="2779" spans="35:43" x14ac:dyDescent="0.25">
      <c r="AI2779" s="72"/>
      <c r="AJ2779" s="72"/>
      <c r="AK2779" s="72"/>
      <c r="AL2779" s="72"/>
      <c r="AM2779" s="158"/>
      <c r="AN2779" s="72"/>
      <c r="AO2779" s="72"/>
      <c r="AP2779" s="72"/>
      <c r="AQ2779" s="72"/>
    </row>
    <row r="2780" spans="35:43" x14ac:dyDescent="0.25">
      <c r="AI2780" s="72"/>
      <c r="AJ2780" s="72"/>
      <c r="AK2780" s="72"/>
      <c r="AL2780" s="72"/>
      <c r="AM2780" s="158"/>
      <c r="AN2780" s="72"/>
      <c r="AO2780" s="72"/>
      <c r="AP2780" s="72"/>
      <c r="AQ2780" s="72"/>
    </row>
    <row r="2781" spans="35:43" x14ac:dyDescent="0.25">
      <c r="AI2781" s="72"/>
      <c r="AJ2781" s="72"/>
      <c r="AK2781" s="72"/>
      <c r="AL2781" s="72"/>
      <c r="AM2781" s="158"/>
      <c r="AN2781" s="72"/>
      <c r="AO2781" s="72"/>
      <c r="AP2781" s="72"/>
      <c r="AQ2781" s="72"/>
    </row>
    <row r="2782" spans="35:43" x14ac:dyDescent="0.25">
      <c r="AI2782" s="72"/>
      <c r="AJ2782" s="72"/>
      <c r="AK2782" s="72"/>
      <c r="AL2782" s="72"/>
      <c r="AM2782" s="158"/>
      <c r="AN2782" s="72"/>
      <c r="AO2782" s="72"/>
      <c r="AP2782" s="72"/>
      <c r="AQ2782" s="72"/>
    </row>
    <row r="2783" spans="35:43" x14ac:dyDescent="0.25">
      <c r="AI2783" s="72"/>
      <c r="AJ2783" s="72"/>
      <c r="AK2783" s="72"/>
      <c r="AL2783" s="72"/>
      <c r="AM2783" s="158"/>
      <c r="AN2783" s="72"/>
      <c r="AO2783" s="72"/>
      <c r="AP2783" s="72"/>
      <c r="AQ2783" s="72"/>
    </row>
    <row r="2784" spans="35:43" x14ac:dyDescent="0.25">
      <c r="AI2784" s="72"/>
      <c r="AJ2784" s="72"/>
      <c r="AK2784" s="72"/>
      <c r="AL2784" s="72"/>
      <c r="AM2784" s="158"/>
      <c r="AN2784" s="72"/>
      <c r="AO2784" s="72"/>
      <c r="AP2784" s="72"/>
      <c r="AQ2784" s="72"/>
    </row>
    <row r="2785" spans="35:43" x14ac:dyDescent="0.25">
      <c r="AI2785" s="72"/>
      <c r="AJ2785" s="72"/>
      <c r="AK2785" s="72"/>
      <c r="AL2785" s="72"/>
      <c r="AM2785" s="158"/>
      <c r="AN2785" s="72"/>
      <c r="AO2785" s="72"/>
      <c r="AP2785" s="72"/>
      <c r="AQ2785" s="72"/>
    </row>
    <row r="2786" spans="35:43" x14ac:dyDescent="0.25">
      <c r="AI2786" s="72"/>
      <c r="AJ2786" s="72"/>
      <c r="AK2786" s="72"/>
      <c r="AL2786" s="72"/>
      <c r="AM2786" s="158"/>
      <c r="AN2786" s="72"/>
      <c r="AO2786" s="72"/>
      <c r="AP2786" s="72"/>
      <c r="AQ2786" s="72"/>
    </row>
    <row r="2787" spans="35:43" x14ac:dyDescent="0.25">
      <c r="AI2787" s="72"/>
      <c r="AJ2787" s="72"/>
      <c r="AK2787" s="72"/>
      <c r="AL2787" s="72"/>
      <c r="AM2787" s="158"/>
      <c r="AN2787" s="72"/>
      <c r="AO2787" s="72"/>
      <c r="AP2787" s="72"/>
      <c r="AQ2787" s="72"/>
    </row>
    <row r="2788" spans="35:43" x14ac:dyDescent="0.25">
      <c r="AI2788" s="72"/>
      <c r="AJ2788" s="72"/>
      <c r="AK2788" s="72"/>
      <c r="AL2788" s="72"/>
      <c r="AM2788" s="158"/>
      <c r="AN2788" s="72"/>
      <c r="AO2788" s="72"/>
      <c r="AP2788" s="72"/>
      <c r="AQ2788" s="72"/>
    </row>
    <row r="2789" spans="35:43" x14ac:dyDescent="0.25">
      <c r="AI2789" s="72"/>
      <c r="AJ2789" s="72"/>
      <c r="AK2789" s="72"/>
      <c r="AL2789" s="72"/>
      <c r="AM2789" s="158"/>
      <c r="AN2789" s="72"/>
      <c r="AO2789" s="72"/>
      <c r="AP2789" s="72"/>
      <c r="AQ2789" s="72"/>
    </row>
    <row r="2790" spans="35:43" x14ac:dyDescent="0.25">
      <c r="AI2790" s="72"/>
      <c r="AJ2790" s="72"/>
      <c r="AK2790" s="72"/>
      <c r="AL2790" s="72"/>
      <c r="AM2790" s="158"/>
      <c r="AN2790" s="72"/>
      <c r="AO2790" s="72"/>
      <c r="AP2790" s="72"/>
      <c r="AQ2790" s="72"/>
    </row>
    <row r="2791" spans="35:43" x14ac:dyDescent="0.25">
      <c r="AI2791" s="72"/>
      <c r="AJ2791" s="72"/>
      <c r="AK2791" s="72"/>
      <c r="AL2791" s="72"/>
      <c r="AM2791" s="158"/>
      <c r="AN2791" s="72"/>
      <c r="AO2791" s="72"/>
      <c r="AP2791" s="72"/>
      <c r="AQ2791" s="72"/>
    </row>
    <row r="2792" spans="35:43" x14ac:dyDescent="0.25">
      <c r="AI2792" s="72"/>
      <c r="AJ2792" s="72"/>
      <c r="AK2792" s="72"/>
      <c r="AL2792" s="72"/>
      <c r="AM2792" s="158"/>
      <c r="AN2792" s="72"/>
      <c r="AO2792" s="72"/>
      <c r="AP2792" s="72"/>
      <c r="AQ2792" s="72"/>
    </row>
    <row r="2793" spans="35:43" x14ac:dyDescent="0.25">
      <c r="AI2793" s="72"/>
      <c r="AJ2793" s="72"/>
      <c r="AK2793" s="72"/>
      <c r="AL2793" s="72"/>
      <c r="AM2793" s="158"/>
      <c r="AN2793" s="72"/>
      <c r="AO2793" s="72"/>
      <c r="AP2793" s="72"/>
      <c r="AQ2793" s="72"/>
    </row>
    <row r="2794" spans="35:43" x14ac:dyDescent="0.25">
      <c r="AI2794" s="72"/>
      <c r="AJ2794" s="72"/>
      <c r="AK2794" s="72"/>
      <c r="AL2794" s="72"/>
      <c r="AM2794" s="158"/>
      <c r="AN2794" s="72"/>
      <c r="AO2794" s="72"/>
      <c r="AP2794" s="72"/>
      <c r="AQ2794" s="72"/>
    </row>
    <row r="2795" spans="35:43" x14ac:dyDescent="0.25">
      <c r="AI2795" s="72"/>
      <c r="AJ2795" s="72"/>
      <c r="AK2795" s="72"/>
      <c r="AL2795" s="72"/>
      <c r="AM2795" s="158"/>
      <c r="AN2795" s="72"/>
      <c r="AO2795" s="72"/>
      <c r="AP2795" s="72"/>
      <c r="AQ2795" s="72"/>
    </row>
    <row r="2796" spans="35:43" x14ac:dyDescent="0.25">
      <c r="AI2796" s="72"/>
      <c r="AJ2796" s="72"/>
      <c r="AK2796" s="72"/>
      <c r="AL2796" s="72"/>
      <c r="AM2796" s="158"/>
      <c r="AN2796" s="72"/>
      <c r="AO2796" s="72"/>
      <c r="AP2796" s="72"/>
      <c r="AQ2796" s="72"/>
    </row>
    <row r="2797" spans="35:43" x14ac:dyDescent="0.25">
      <c r="AI2797" s="72"/>
      <c r="AJ2797" s="72"/>
      <c r="AK2797" s="72"/>
      <c r="AL2797" s="72"/>
      <c r="AM2797" s="158"/>
      <c r="AN2797" s="72"/>
      <c r="AO2797" s="72"/>
      <c r="AP2797" s="72"/>
      <c r="AQ2797" s="72"/>
    </row>
    <row r="2798" spans="35:43" x14ac:dyDescent="0.25">
      <c r="AI2798" s="72"/>
      <c r="AJ2798" s="72"/>
      <c r="AK2798" s="72"/>
      <c r="AL2798" s="72"/>
      <c r="AM2798" s="158"/>
      <c r="AN2798" s="72"/>
      <c r="AO2798" s="72"/>
      <c r="AP2798" s="72"/>
      <c r="AQ2798" s="72"/>
    </row>
    <row r="2799" spans="35:43" x14ac:dyDescent="0.25">
      <c r="AI2799" s="72"/>
      <c r="AJ2799" s="72"/>
      <c r="AK2799" s="72"/>
      <c r="AL2799" s="72"/>
      <c r="AM2799" s="158"/>
      <c r="AN2799" s="72"/>
      <c r="AO2799" s="72"/>
      <c r="AP2799" s="72"/>
      <c r="AQ2799" s="72"/>
    </row>
    <row r="2800" spans="35:43" x14ac:dyDescent="0.25">
      <c r="AI2800" s="72"/>
      <c r="AJ2800" s="72"/>
      <c r="AK2800" s="72"/>
      <c r="AL2800" s="72"/>
      <c r="AM2800" s="158"/>
      <c r="AN2800" s="72"/>
      <c r="AO2800" s="72"/>
      <c r="AP2800" s="72"/>
      <c r="AQ2800" s="72"/>
    </row>
    <row r="2801" spans="35:43" x14ac:dyDescent="0.25">
      <c r="AI2801" s="72"/>
      <c r="AJ2801" s="72"/>
      <c r="AK2801" s="72"/>
      <c r="AL2801" s="72"/>
      <c r="AM2801" s="158"/>
      <c r="AN2801" s="72"/>
      <c r="AO2801" s="72"/>
      <c r="AP2801" s="72"/>
      <c r="AQ2801" s="72"/>
    </row>
    <row r="2802" spans="35:43" x14ac:dyDescent="0.25">
      <c r="AI2802" s="72"/>
      <c r="AJ2802" s="72"/>
      <c r="AK2802" s="72"/>
      <c r="AL2802" s="72"/>
      <c r="AM2802" s="158"/>
      <c r="AN2802" s="72"/>
      <c r="AO2802" s="72"/>
      <c r="AP2802" s="72"/>
      <c r="AQ2802" s="72"/>
    </row>
    <row r="2803" spans="35:43" x14ac:dyDescent="0.25">
      <c r="AI2803" s="72"/>
      <c r="AJ2803" s="72"/>
      <c r="AK2803" s="72"/>
      <c r="AL2803" s="72"/>
      <c r="AM2803" s="158"/>
      <c r="AN2803" s="72"/>
      <c r="AO2803" s="72"/>
      <c r="AP2803" s="72"/>
      <c r="AQ2803" s="72"/>
    </row>
    <row r="2804" spans="35:43" x14ac:dyDescent="0.25">
      <c r="AI2804" s="72"/>
      <c r="AJ2804" s="72"/>
      <c r="AK2804" s="72"/>
      <c r="AL2804" s="72"/>
      <c r="AM2804" s="158"/>
      <c r="AN2804" s="72"/>
      <c r="AO2804" s="72"/>
      <c r="AP2804" s="72"/>
      <c r="AQ2804" s="72"/>
    </row>
    <row r="2805" spans="35:43" x14ac:dyDescent="0.25">
      <c r="AI2805" s="72"/>
      <c r="AJ2805" s="72"/>
      <c r="AK2805" s="72"/>
      <c r="AL2805" s="72"/>
      <c r="AM2805" s="158"/>
      <c r="AN2805" s="72"/>
      <c r="AO2805" s="72"/>
      <c r="AP2805" s="72"/>
      <c r="AQ2805" s="72"/>
    </row>
    <row r="2806" spans="35:43" x14ac:dyDescent="0.25">
      <c r="AI2806" s="72"/>
      <c r="AJ2806" s="72"/>
      <c r="AK2806" s="72"/>
      <c r="AL2806" s="72"/>
      <c r="AM2806" s="158"/>
      <c r="AN2806" s="72"/>
      <c r="AO2806" s="72"/>
      <c r="AP2806" s="72"/>
      <c r="AQ2806" s="72"/>
    </row>
    <row r="2807" spans="35:43" x14ac:dyDescent="0.25">
      <c r="AI2807" s="72"/>
      <c r="AJ2807" s="72"/>
      <c r="AK2807" s="72"/>
      <c r="AL2807" s="72"/>
      <c r="AM2807" s="158"/>
      <c r="AN2807" s="72"/>
      <c r="AO2807" s="72"/>
      <c r="AP2807" s="72"/>
      <c r="AQ2807" s="72"/>
    </row>
    <row r="2808" spans="35:43" x14ac:dyDescent="0.25">
      <c r="AI2808" s="72"/>
      <c r="AJ2808" s="72"/>
      <c r="AK2808" s="72"/>
      <c r="AL2808" s="72"/>
      <c r="AM2808" s="158"/>
      <c r="AN2808" s="72"/>
      <c r="AO2808" s="72"/>
      <c r="AP2808" s="72"/>
      <c r="AQ2808" s="72"/>
    </row>
    <row r="2809" spans="35:43" x14ac:dyDescent="0.25">
      <c r="AI2809" s="72"/>
      <c r="AJ2809" s="72"/>
      <c r="AK2809" s="72"/>
      <c r="AL2809" s="72"/>
      <c r="AM2809" s="158"/>
      <c r="AN2809" s="72"/>
      <c r="AO2809" s="72"/>
      <c r="AP2809" s="72"/>
      <c r="AQ2809" s="72"/>
    </row>
    <row r="2810" spans="35:43" x14ac:dyDescent="0.25">
      <c r="AI2810" s="72"/>
      <c r="AJ2810" s="72"/>
      <c r="AK2810" s="72"/>
      <c r="AL2810" s="72"/>
      <c r="AM2810" s="158"/>
      <c r="AN2810" s="72"/>
      <c r="AO2810" s="72"/>
      <c r="AP2810" s="72"/>
      <c r="AQ2810" s="72"/>
    </row>
    <row r="2811" spans="35:43" x14ac:dyDescent="0.25">
      <c r="AI2811" s="72"/>
      <c r="AJ2811" s="72"/>
      <c r="AK2811" s="72"/>
      <c r="AL2811" s="72"/>
      <c r="AM2811" s="158"/>
      <c r="AN2811" s="72"/>
      <c r="AO2811" s="72"/>
      <c r="AP2811" s="72"/>
      <c r="AQ2811" s="72"/>
    </row>
    <row r="2812" spans="35:43" x14ac:dyDescent="0.25">
      <c r="AI2812" s="72"/>
      <c r="AJ2812" s="72"/>
      <c r="AK2812" s="72"/>
      <c r="AL2812" s="72"/>
      <c r="AM2812" s="158"/>
      <c r="AN2812" s="72"/>
      <c r="AO2812" s="72"/>
      <c r="AP2812" s="72"/>
      <c r="AQ2812" s="72"/>
    </row>
    <row r="2813" spans="35:43" x14ac:dyDescent="0.25">
      <c r="AI2813" s="72"/>
      <c r="AJ2813" s="72"/>
      <c r="AK2813" s="72"/>
      <c r="AL2813" s="72"/>
      <c r="AM2813" s="158"/>
      <c r="AN2813" s="72"/>
      <c r="AO2813" s="72"/>
      <c r="AP2813" s="72"/>
      <c r="AQ2813" s="72"/>
    </row>
    <row r="2814" spans="35:43" x14ac:dyDescent="0.25">
      <c r="AI2814" s="72"/>
      <c r="AJ2814" s="72"/>
      <c r="AK2814" s="72"/>
      <c r="AL2814" s="72"/>
      <c r="AM2814" s="158"/>
      <c r="AN2814" s="72"/>
      <c r="AO2814" s="72"/>
      <c r="AP2814" s="72"/>
      <c r="AQ2814" s="72"/>
    </row>
    <row r="2815" spans="35:43" x14ac:dyDescent="0.25">
      <c r="AI2815" s="72"/>
      <c r="AJ2815" s="72"/>
      <c r="AK2815" s="72"/>
      <c r="AL2815" s="72"/>
      <c r="AM2815" s="158"/>
      <c r="AN2815" s="72"/>
      <c r="AO2815" s="72"/>
      <c r="AP2815" s="72"/>
      <c r="AQ2815" s="72"/>
    </row>
    <row r="2816" spans="35:43" x14ac:dyDescent="0.25">
      <c r="AI2816" s="72"/>
      <c r="AJ2816" s="72"/>
      <c r="AK2816" s="72"/>
      <c r="AL2816" s="72"/>
      <c r="AM2816" s="158"/>
      <c r="AN2816" s="72"/>
      <c r="AO2816" s="72"/>
      <c r="AP2816" s="72"/>
      <c r="AQ2816" s="72"/>
    </row>
    <row r="2817" spans="35:43" x14ac:dyDescent="0.25">
      <c r="AI2817" s="72"/>
      <c r="AJ2817" s="72"/>
      <c r="AK2817" s="72"/>
      <c r="AL2817" s="72"/>
      <c r="AM2817" s="158"/>
      <c r="AN2817" s="72"/>
      <c r="AO2817" s="72"/>
      <c r="AP2817" s="72"/>
      <c r="AQ2817" s="72"/>
    </row>
    <row r="2818" spans="35:43" x14ac:dyDescent="0.25">
      <c r="AI2818" s="72"/>
      <c r="AJ2818" s="72"/>
      <c r="AK2818" s="72"/>
      <c r="AL2818" s="72"/>
      <c r="AM2818" s="158"/>
      <c r="AN2818" s="72"/>
      <c r="AO2818" s="72"/>
      <c r="AP2818" s="72"/>
      <c r="AQ2818" s="72"/>
    </row>
    <row r="2819" spans="35:43" x14ac:dyDescent="0.25">
      <c r="AI2819" s="72"/>
      <c r="AJ2819" s="72"/>
      <c r="AK2819" s="72"/>
      <c r="AL2819" s="72"/>
      <c r="AM2819" s="158"/>
      <c r="AN2819" s="72"/>
      <c r="AO2819" s="72"/>
      <c r="AP2819" s="72"/>
      <c r="AQ2819" s="72"/>
    </row>
    <row r="2820" spans="35:43" x14ac:dyDescent="0.25">
      <c r="AI2820" s="72"/>
      <c r="AJ2820" s="72"/>
      <c r="AK2820" s="72"/>
      <c r="AL2820" s="72"/>
      <c r="AM2820" s="158"/>
      <c r="AN2820" s="72"/>
      <c r="AO2820" s="72"/>
      <c r="AP2820" s="72"/>
      <c r="AQ2820" s="72"/>
    </row>
    <row r="2821" spans="35:43" x14ac:dyDescent="0.25">
      <c r="AI2821" s="72"/>
      <c r="AJ2821" s="72"/>
      <c r="AK2821" s="72"/>
      <c r="AL2821" s="72"/>
      <c r="AM2821" s="158"/>
      <c r="AN2821" s="72"/>
      <c r="AO2821" s="72"/>
      <c r="AP2821" s="72"/>
      <c r="AQ2821" s="72"/>
    </row>
    <row r="2822" spans="35:43" x14ac:dyDescent="0.25">
      <c r="AI2822" s="72"/>
      <c r="AJ2822" s="72"/>
      <c r="AK2822" s="72"/>
      <c r="AL2822" s="72"/>
      <c r="AM2822" s="158"/>
      <c r="AN2822" s="72"/>
      <c r="AO2822" s="72"/>
      <c r="AP2822" s="72"/>
      <c r="AQ2822" s="72"/>
    </row>
    <row r="2823" spans="35:43" x14ac:dyDescent="0.25">
      <c r="AI2823" s="72"/>
      <c r="AJ2823" s="72"/>
      <c r="AK2823" s="72"/>
      <c r="AL2823" s="72"/>
      <c r="AM2823" s="158"/>
      <c r="AN2823" s="72"/>
      <c r="AO2823" s="72"/>
      <c r="AP2823" s="72"/>
      <c r="AQ2823" s="72"/>
    </row>
    <row r="2824" spans="35:43" x14ac:dyDescent="0.25">
      <c r="AI2824" s="72"/>
      <c r="AJ2824" s="72"/>
      <c r="AK2824" s="72"/>
      <c r="AL2824" s="72"/>
      <c r="AM2824" s="158"/>
      <c r="AN2824" s="72"/>
      <c r="AO2824" s="72"/>
      <c r="AP2824" s="72"/>
      <c r="AQ2824" s="72"/>
    </row>
    <row r="2825" spans="35:43" x14ac:dyDescent="0.25">
      <c r="AI2825" s="72"/>
      <c r="AJ2825" s="72"/>
      <c r="AK2825" s="72"/>
      <c r="AL2825" s="72"/>
      <c r="AM2825" s="158"/>
      <c r="AN2825" s="72"/>
      <c r="AO2825" s="72"/>
      <c r="AP2825" s="72"/>
      <c r="AQ2825" s="72"/>
    </row>
    <row r="2826" spans="35:43" x14ac:dyDescent="0.25">
      <c r="AI2826" s="72"/>
      <c r="AJ2826" s="72"/>
      <c r="AK2826" s="72"/>
      <c r="AL2826" s="72"/>
      <c r="AM2826" s="158"/>
      <c r="AN2826" s="72"/>
      <c r="AO2826" s="72"/>
      <c r="AP2826" s="72"/>
      <c r="AQ2826" s="72"/>
    </row>
    <row r="2827" spans="35:43" x14ac:dyDescent="0.25">
      <c r="AI2827" s="72"/>
      <c r="AJ2827" s="72"/>
      <c r="AK2827" s="72"/>
      <c r="AL2827" s="72"/>
      <c r="AM2827" s="158"/>
      <c r="AN2827" s="72"/>
      <c r="AO2827" s="72"/>
      <c r="AP2827" s="72"/>
      <c r="AQ2827" s="72"/>
    </row>
    <row r="2828" spans="35:43" x14ac:dyDescent="0.25">
      <c r="AI2828" s="72"/>
      <c r="AJ2828" s="72"/>
      <c r="AK2828" s="72"/>
      <c r="AL2828" s="72"/>
      <c r="AM2828" s="158"/>
      <c r="AN2828" s="72"/>
      <c r="AO2828" s="72"/>
      <c r="AP2828" s="72"/>
      <c r="AQ2828" s="72"/>
    </row>
    <row r="2829" spans="35:43" x14ac:dyDescent="0.25">
      <c r="AI2829" s="72"/>
      <c r="AJ2829" s="72"/>
      <c r="AK2829" s="72"/>
      <c r="AL2829" s="72"/>
      <c r="AM2829" s="158"/>
      <c r="AN2829" s="72"/>
      <c r="AO2829" s="72"/>
      <c r="AP2829" s="72"/>
      <c r="AQ2829" s="72"/>
    </row>
    <row r="2830" spans="35:43" x14ac:dyDescent="0.25">
      <c r="AI2830" s="72"/>
      <c r="AJ2830" s="72"/>
      <c r="AK2830" s="72"/>
      <c r="AL2830" s="72"/>
      <c r="AM2830" s="158"/>
      <c r="AN2830" s="72"/>
      <c r="AO2830" s="72"/>
      <c r="AP2830" s="72"/>
      <c r="AQ2830" s="72"/>
    </row>
    <row r="2831" spans="35:43" x14ac:dyDescent="0.25">
      <c r="AI2831" s="72"/>
      <c r="AJ2831" s="72"/>
      <c r="AK2831" s="72"/>
      <c r="AL2831" s="72"/>
      <c r="AM2831" s="158"/>
      <c r="AN2831" s="72"/>
      <c r="AO2831" s="72"/>
      <c r="AP2831" s="72"/>
      <c r="AQ2831" s="72"/>
    </row>
    <row r="2832" spans="35:43" x14ac:dyDescent="0.25">
      <c r="AI2832" s="72"/>
      <c r="AJ2832" s="72"/>
      <c r="AK2832" s="72"/>
      <c r="AL2832" s="72"/>
      <c r="AM2832" s="158"/>
      <c r="AN2832" s="72"/>
      <c r="AO2832" s="72"/>
      <c r="AP2832" s="72"/>
      <c r="AQ2832" s="72"/>
    </row>
    <row r="2833" spans="35:43" x14ac:dyDescent="0.25">
      <c r="AI2833" s="72"/>
      <c r="AJ2833" s="72"/>
      <c r="AK2833" s="72"/>
      <c r="AL2833" s="72"/>
      <c r="AM2833" s="158"/>
      <c r="AN2833" s="72"/>
      <c r="AO2833" s="72"/>
      <c r="AP2833" s="72"/>
      <c r="AQ2833" s="72"/>
    </row>
    <row r="2834" spans="35:43" x14ac:dyDescent="0.25">
      <c r="AI2834" s="72"/>
      <c r="AJ2834" s="72"/>
      <c r="AK2834" s="72"/>
      <c r="AL2834" s="72"/>
      <c r="AM2834" s="158"/>
      <c r="AN2834" s="72"/>
      <c r="AO2834" s="72"/>
      <c r="AP2834" s="72"/>
      <c r="AQ2834" s="72"/>
    </row>
    <row r="2835" spans="35:43" x14ac:dyDescent="0.25">
      <c r="AI2835" s="72"/>
      <c r="AJ2835" s="72"/>
      <c r="AK2835" s="72"/>
      <c r="AL2835" s="72"/>
      <c r="AM2835" s="158"/>
      <c r="AN2835" s="72"/>
      <c r="AO2835" s="72"/>
      <c r="AP2835" s="72"/>
      <c r="AQ2835" s="72"/>
    </row>
    <row r="2836" spans="35:43" x14ac:dyDescent="0.25">
      <c r="AI2836" s="72"/>
      <c r="AJ2836" s="72"/>
      <c r="AK2836" s="72"/>
      <c r="AL2836" s="72"/>
      <c r="AM2836" s="158"/>
      <c r="AN2836" s="72"/>
      <c r="AO2836" s="72"/>
      <c r="AP2836" s="72"/>
      <c r="AQ2836" s="72"/>
    </row>
    <row r="2837" spans="35:43" x14ac:dyDescent="0.25">
      <c r="AI2837" s="72"/>
      <c r="AJ2837" s="72"/>
      <c r="AK2837" s="72"/>
      <c r="AL2837" s="72"/>
      <c r="AM2837" s="158"/>
      <c r="AN2837" s="72"/>
      <c r="AO2837" s="72"/>
      <c r="AP2837" s="72"/>
      <c r="AQ2837" s="72"/>
    </row>
    <row r="2838" spans="35:43" x14ac:dyDescent="0.25">
      <c r="AI2838" s="72"/>
      <c r="AJ2838" s="72"/>
      <c r="AK2838" s="72"/>
      <c r="AL2838" s="72"/>
      <c r="AM2838" s="158"/>
      <c r="AN2838" s="72"/>
      <c r="AO2838" s="72"/>
      <c r="AP2838" s="72"/>
      <c r="AQ2838" s="72"/>
    </row>
    <row r="2839" spans="35:43" x14ac:dyDescent="0.25">
      <c r="AI2839" s="72"/>
      <c r="AJ2839" s="72"/>
      <c r="AK2839" s="72"/>
      <c r="AL2839" s="72"/>
      <c r="AM2839" s="158"/>
      <c r="AN2839" s="72"/>
      <c r="AO2839" s="72"/>
      <c r="AP2839" s="72"/>
      <c r="AQ2839" s="72"/>
    </row>
    <row r="2840" spans="35:43" x14ac:dyDescent="0.25">
      <c r="AI2840" s="72"/>
      <c r="AJ2840" s="72"/>
      <c r="AK2840" s="72"/>
      <c r="AL2840" s="72"/>
      <c r="AM2840" s="158"/>
      <c r="AN2840" s="72"/>
      <c r="AO2840" s="72"/>
      <c r="AP2840" s="72"/>
      <c r="AQ2840" s="72"/>
    </row>
    <row r="2841" spans="35:43" x14ac:dyDescent="0.25">
      <c r="AI2841" s="72"/>
      <c r="AJ2841" s="72"/>
      <c r="AK2841" s="72"/>
      <c r="AL2841" s="72"/>
      <c r="AM2841" s="158"/>
      <c r="AN2841" s="72"/>
      <c r="AO2841" s="72"/>
      <c r="AP2841" s="72"/>
      <c r="AQ2841" s="72"/>
    </row>
    <row r="2842" spans="35:43" x14ac:dyDescent="0.25">
      <c r="AI2842" s="72"/>
      <c r="AJ2842" s="72"/>
      <c r="AK2842" s="72"/>
      <c r="AL2842" s="72"/>
      <c r="AM2842" s="158"/>
      <c r="AN2842" s="72"/>
      <c r="AO2842" s="72"/>
      <c r="AP2842" s="72"/>
      <c r="AQ2842" s="72"/>
    </row>
    <row r="2843" spans="35:43" x14ac:dyDescent="0.25">
      <c r="AI2843" s="72"/>
      <c r="AJ2843" s="72"/>
      <c r="AK2843" s="72"/>
      <c r="AL2843" s="72"/>
      <c r="AM2843" s="158"/>
      <c r="AN2843" s="72"/>
      <c r="AO2843" s="72"/>
      <c r="AP2843" s="72"/>
      <c r="AQ2843" s="72"/>
    </row>
    <row r="2844" spans="35:43" x14ac:dyDescent="0.25">
      <c r="AI2844" s="72"/>
      <c r="AJ2844" s="72"/>
      <c r="AK2844" s="72"/>
      <c r="AL2844" s="72"/>
      <c r="AM2844" s="158"/>
      <c r="AN2844" s="72"/>
      <c r="AO2844" s="72"/>
      <c r="AP2844" s="72"/>
      <c r="AQ2844" s="72"/>
    </row>
    <row r="2845" spans="35:43" x14ac:dyDescent="0.25">
      <c r="AI2845" s="72"/>
      <c r="AJ2845" s="72"/>
      <c r="AK2845" s="72"/>
      <c r="AL2845" s="72"/>
      <c r="AM2845" s="158"/>
      <c r="AN2845" s="72"/>
      <c r="AO2845" s="72"/>
      <c r="AP2845" s="72"/>
      <c r="AQ2845" s="72"/>
    </row>
    <row r="2846" spans="35:43" x14ac:dyDescent="0.25">
      <c r="AI2846" s="72"/>
      <c r="AJ2846" s="72"/>
      <c r="AK2846" s="72"/>
      <c r="AL2846" s="72"/>
      <c r="AM2846" s="158"/>
      <c r="AN2846" s="72"/>
      <c r="AO2846" s="72"/>
      <c r="AP2846" s="72"/>
      <c r="AQ2846" s="72"/>
    </row>
    <row r="2847" spans="35:43" x14ac:dyDescent="0.25">
      <c r="AI2847" s="72"/>
      <c r="AJ2847" s="72"/>
      <c r="AK2847" s="72"/>
      <c r="AL2847" s="72"/>
      <c r="AM2847" s="158"/>
      <c r="AN2847" s="72"/>
      <c r="AO2847" s="72"/>
      <c r="AP2847" s="72"/>
      <c r="AQ2847" s="72"/>
    </row>
    <row r="2848" spans="35:43" x14ac:dyDescent="0.25">
      <c r="AI2848" s="72"/>
      <c r="AJ2848" s="72"/>
      <c r="AK2848" s="72"/>
      <c r="AL2848" s="72"/>
      <c r="AM2848" s="158"/>
      <c r="AN2848" s="72"/>
      <c r="AO2848" s="72"/>
      <c r="AP2848" s="72"/>
      <c r="AQ2848" s="72"/>
    </row>
    <row r="2849" spans="35:43" x14ac:dyDescent="0.25">
      <c r="AI2849" s="72"/>
      <c r="AJ2849" s="72"/>
      <c r="AK2849" s="72"/>
      <c r="AL2849" s="72"/>
      <c r="AM2849" s="158"/>
      <c r="AN2849" s="72"/>
      <c r="AO2849" s="72"/>
      <c r="AP2849" s="72"/>
      <c r="AQ2849" s="72"/>
    </row>
    <row r="2850" spans="35:43" x14ac:dyDescent="0.25">
      <c r="AI2850" s="72"/>
      <c r="AJ2850" s="72"/>
      <c r="AK2850" s="72"/>
      <c r="AL2850" s="72"/>
      <c r="AM2850" s="158"/>
      <c r="AN2850" s="72"/>
      <c r="AO2850" s="72"/>
      <c r="AP2850" s="72"/>
      <c r="AQ2850" s="72"/>
    </row>
    <row r="2851" spans="35:43" x14ac:dyDescent="0.25">
      <c r="AI2851" s="72"/>
      <c r="AJ2851" s="72"/>
      <c r="AK2851" s="72"/>
      <c r="AL2851" s="72"/>
      <c r="AM2851" s="158"/>
      <c r="AN2851" s="72"/>
      <c r="AO2851" s="72"/>
      <c r="AP2851" s="72"/>
      <c r="AQ2851" s="72"/>
    </row>
    <row r="2852" spans="35:43" x14ac:dyDescent="0.25">
      <c r="AI2852" s="72"/>
      <c r="AJ2852" s="72"/>
      <c r="AK2852" s="72"/>
      <c r="AL2852" s="72"/>
      <c r="AM2852" s="158"/>
      <c r="AN2852" s="72"/>
      <c r="AO2852" s="72"/>
      <c r="AP2852" s="72"/>
      <c r="AQ2852" s="72"/>
    </row>
    <row r="2853" spans="35:43" x14ac:dyDescent="0.25">
      <c r="AI2853" s="72"/>
      <c r="AJ2853" s="72"/>
      <c r="AK2853" s="72"/>
      <c r="AL2853" s="72"/>
      <c r="AM2853" s="158"/>
      <c r="AN2853" s="72"/>
      <c r="AO2853" s="72"/>
      <c r="AP2853" s="72"/>
      <c r="AQ2853" s="72"/>
    </row>
    <row r="2854" spans="35:43" x14ac:dyDescent="0.25">
      <c r="AI2854" s="72"/>
      <c r="AJ2854" s="72"/>
      <c r="AK2854" s="72"/>
      <c r="AL2854" s="72"/>
      <c r="AM2854" s="158"/>
      <c r="AN2854" s="72"/>
      <c r="AO2854" s="72"/>
      <c r="AP2854" s="72"/>
      <c r="AQ2854" s="72"/>
    </row>
    <row r="2855" spans="35:43" x14ac:dyDescent="0.25">
      <c r="AI2855" s="72"/>
      <c r="AJ2855" s="72"/>
      <c r="AK2855" s="72"/>
      <c r="AL2855" s="72"/>
      <c r="AM2855" s="158"/>
      <c r="AN2855" s="72"/>
      <c r="AO2855" s="72"/>
      <c r="AP2855" s="72"/>
      <c r="AQ2855" s="72"/>
    </row>
    <row r="2856" spans="35:43" x14ac:dyDescent="0.25">
      <c r="AI2856" s="72"/>
      <c r="AJ2856" s="72"/>
      <c r="AK2856" s="72"/>
      <c r="AL2856" s="72"/>
      <c r="AM2856" s="158"/>
      <c r="AN2856" s="72"/>
      <c r="AO2856" s="72"/>
      <c r="AP2856" s="72"/>
      <c r="AQ2856" s="72"/>
    </row>
    <row r="2857" spans="35:43" x14ac:dyDescent="0.25">
      <c r="AI2857" s="72"/>
      <c r="AJ2857" s="72"/>
      <c r="AK2857" s="72"/>
      <c r="AL2857" s="72"/>
      <c r="AM2857" s="158"/>
      <c r="AN2857" s="72"/>
      <c r="AO2857" s="72"/>
      <c r="AP2857" s="72"/>
      <c r="AQ2857" s="72"/>
    </row>
    <row r="2858" spans="35:43" x14ac:dyDescent="0.25">
      <c r="AI2858" s="72"/>
      <c r="AJ2858" s="72"/>
      <c r="AK2858" s="72"/>
      <c r="AL2858" s="72"/>
      <c r="AM2858" s="158"/>
      <c r="AN2858" s="72"/>
      <c r="AO2858" s="72"/>
      <c r="AP2858" s="72"/>
      <c r="AQ2858" s="72"/>
    </row>
    <row r="2859" spans="35:43" x14ac:dyDescent="0.25">
      <c r="AI2859" s="72"/>
      <c r="AJ2859" s="72"/>
      <c r="AK2859" s="72"/>
      <c r="AL2859" s="72"/>
      <c r="AM2859" s="158"/>
      <c r="AN2859" s="72"/>
      <c r="AO2859" s="72"/>
      <c r="AP2859" s="72"/>
      <c r="AQ2859" s="72"/>
    </row>
    <row r="2860" spans="35:43" x14ac:dyDescent="0.25">
      <c r="AI2860" s="72"/>
      <c r="AJ2860" s="72"/>
      <c r="AK2860" s="72"/>
      <c r="AL2860" s="72"/>
      <c r="AM2860" s="158"/>
      <c r="AN2860" s="72"/>
      <c r="AO2860" s="72"/>
      <c r="AP2860" s="72"/>
      <c r="AQ2860" s="72"/>
    </row>
    <row r="2861" spans="35:43" x14ac:dyDescent="0.25">
      <c r="AI2861" s="72"/>
      <c r="AJ2861" s="72"/>
      <c r="AK2861" s="72"/>
      <c r="AL2861" s="72"/>
      <c r="AM2861" s="158"/>
      <c r="AN2861" s="72"/>
      <c r="AO2861" s="72"/>
      <c r="AP2861" s="72"/>
      <c r="AQ2861" s="72"/>
    </row>
    <row r="2862" spans="35:43" x14ac:dyDescent="0.25">
      <c r="AI2862" s="72"/>
      <c r="AJ2862" s="72"/>
      <c r="AK2862" s="72"/>
      <c r="AL2862" s="72"/>
      <c r="AM2862" s="158"/>
      <c r="AN2862" s="72"/>
      <c r="AO2862" s="72"/>
      <c r="AP2862" s="72"/>
      <c r="AQ2862" s="72"/>
    </row>
    <row r="2863" spans="35:43" x14ac:dyDescent="0.25">
      <c r="AI2863" s="72"/>
      <c r="AJ2863" s="72"/>
      <c r="AK2863" s="72"/>
      <c r="AL2863" s="72"/>
      <c r="AM2863" s="158"/>
      <c r="AN2863" s="72"/>
      <c r="AO2863" s="72"/>
      <c r="AP2863" s="72"/>
      <c r="AQ2863" s="72"/>
    </row>
    <row r="2864" spans="35:43" x14ac:dyDescent="0.25">
      <c r="AI2864" s="72"/>
      <c r="AJ2864" s="72"/>
      <c r="AK2864" s="72"/>
      <c r="AL2864" s="72"/>
      <c r="AM2864" s="158"/>
      <c r="AN2864" s="72"/>
      <c r="AO2864" s="72"/>
      <c r="AP2864" s="72"/>
      <c r="AQ2864" s="72"/>
    </row>
    <row r="2865" spans="35:43" x14ac:dyDescent="0.25">
      <c r="AI2865" s="72"/>
      <c r="AJ2865" s="72"/>
      <c r="AK2865" s="72"/>
      <c r="AL2865" s="72"/>
      <c r="AM2865" s="158"/>
      <c r="AN2865" s="72"/>
      <c r="AO2865" s="72"/>
      <c r="AP2865" s="72"/>
      <c r="AQ2865" s="72"/>
    </row>
    <row r="2866" spans="35:43" x14ac:dyDescent="0.25">
      <c r="AI2866" s="72"/>
      <c r="AJ2866" s="72"/>
      <c r="AK2866" s="72"/>
      <c r="AL2866" s="72"/>
      <c r="AM2866" s="158"/>
      <c r="AN2866" s="72"/>
      <c r="AO2866" s="72"/>
      <c r="AP2866" s="72"/>
      <c r="AQ2866" s="72"/>
    </row>
    <row r="2867" spans="35:43" x14ac:dyDescent="0.25">
      <c r="AI2867" s="72"/>
      <c r="AJ2867" s="72"/>
      <c r="AK2867" s="72"/>
      <c r="AL2867" s="72"/>
      <c r="AM2867" s="158"/>
      <c r="AN2867" s="72"/>
      <c r="AO2867" s="72"/>
      <c r="AP2867" s="72"/>
      <c r="AQ2867" s="72"/>
    </row>
    <row r="2868" spans="35:43" x14ac:dyDescent="0.25">
      <c r="AI2868" s="72"/>
      <c r="AJ2868" s="72"/>
      <c r="AK2868" s="72"/>
      <c r="AL2868" s="72"/>
      <c r="AM2868" s="158"/>
      <c r="AN2868" s="72"/>
      <c r="AO2868" s="72"/>
      <c r="AP2868" s="72"/>
      <c r="AQ2868" s="72"/>
    </row>
    <row r="2869" spans="35:43" x14ac:dyDescent="0.25">
      <c r="AI2869" s="72"/>
      <c r="AJ2869" s="72"/>
      <c r="AK2869" s="72"/>
      <c r="AL2869" s="72"/>
      <c r="AM2869" s="158"/>
      <c r="AN2869" s="72"/>
      <c r="AO2869" s="72"/>
      <c r="AP2869" s="72"/>
      <c r="AQ2869" s="72"/>
    </row>
    <row r="2870" spans="35:43" x14ac:dyDescent="0.25">
      <c r="AI2870" s="72"/>
      <c r="AJ2870" s="72"/>
      <c r="AK2870" s="72"/>
      <c r="AL2870" s="72"/>
      <c r="AM2870" s="158"/>
      <c r="AN2870" s="72"/>
      <c r="AO2870" s="72"/>
      <c r="AP2870" s="72"/>
      <c r="AQ2870" s="72"/>
    </row>
    <row r="2871" spans="35:43" x14ac:dyDescent="0.25">
      <c r="AI2871" s="72"/>
      <c r="AJ2871" s="72"/>
      <c r="AK2871" s="72"/>
      <c r="AL2871" s="72"/>
      <c r="AM2871" s="158"/>
      <c r="AN2871" s="72"/>
      <c r="AO2871" s="72"/>
      <c r="AP2871" s="72"/>
      <c r="AQ2871" s="72"/>
    </row>
    <row r="2872" spans="35:43" x14ac:dyDescent="0.25">
      <c r="AI2872" s="72"/>
      <c r="AJ2872" s="72"/>
      <c r="AK2872" s="72"/>
      <c r="AL2872" s="72"/>
      <c r="AM2872" s="158"/>
      <c r="AN2872" s="72"/>
      <c r="AO2872" s="72"/>
      <c r="AP2872" s="72"/>
      <c r="AQ2872" s="72"/>
    </row>
    <row r="2873" spans="35:43" x14ac:dyDescent="0.25">
      <c r="AI2873" s="72"/>
      <c r="AJ2873" s="72"/>
      <c r="AK2873" s="72"/>
      <c r="AL2873" s="72"/>
      <c r="AM2873" s="158"/>
      <c r="AN2873" s="72"/>
      <c r="AO2873" s="72"/>
      <c r="AP2873" s="72"/>
      <c r="AQ2873" s="72"/>
    </row>
    <row r="2874" spans="35:43" x14ac:dyDescent="0.25">
      <c r="AI2874" s="72"/>
      <c r="AJ2874" s="72"/>
      <c r="AK2874" s="72"/>
      <c r="AL2874" s="72"/>
      <c r="AM2874" s="158"/>
      <c r="AN2874" s="72"/>
      <c r="AO2874" s="72"/>
      <c r="AP2874" s="72"/>
      <c r="AQ2874" s="72"/>
    </row>
    <row r="2875" spans="35:43" x14ac:dyDescent="0.25">
      <c r="AI2875" s="72"/>
      <c r="AJ2875" s="72"/>
      <c r="AK2875" s="72"/>
      <c r="AL2875" s="72"/>
      <c r="AM2875" s="158"/>
      <c r="AN2875" s="72"/>
      <c r="AO2875" s="72"/>
      <c r="AP2875" s="72"/>
      <c r="AQ2875" s="72"/>
    </row>
    <row r="2876" spans="35:43" x14ac:dyDescent="0.25">
      <c r="AI2876" s="72"/>
      <c r="AJ2876" s="72"/>
      <c r="AK2876" s="72"/>
      <c r="AL2876" s="72"/>
      <c r="AM2876" s="158"/>
      <c r="AN2876" s="72"/>
      <c r="AO2876" s="72"/>
      <c r="AP2876" s="72"/>
      <c r="AQ2876" s="72"/>
    </row>
    <row r="2877" spans="35:43" x14ac:dyDescent="0.25">
      <c r="AI2877" s="72"/>
      <c r="AJ2877" s="72"/>
      <c r="AK2877" s="72"/>
      <c r="AL2877" s="72"/>
      <c r="AM2877" s="158"/>
      <c r="AN2877" s="72"/>
      <c r="AO2877" s="72"/>
      <c r="AP2877" s="72"/>
      <c r="AQ2877" s="72"/>
    </row>
    <row r="2878" spans="35:43" x14ac:dyDescent="0.25">
      <c r="AI2878" s="72"/>
      <c r="AJ2878" s="72"/>
      <c r="AK2878" s="72"/>
      <c r="AL2878" s="72"/>
      <c r="AM2878" s="158"/>
      <c r="AN2878" s="72"/>
      <c r="AO2878" s="72"/>
      <c r="AP2878" s="72"/>
      <c r="AQ2878" s="72"/>
    </row>
    <row r="2879" spans="35:43" x14ac:dyDescent="0.25">
      <c r="AI2879" s="72"/>
      <c r="AJ2879" s="72"/>
      <c r="AK2879" s="72"/>
      <c r="AL2879" s="72"/>
      <c r="AM2879" s="158"/>
      <c r="AN2879" s="72"/>
      <c r="AO2879" s="72"/>
      <c r="AP2879" s="72"/>
      <c r="AQ2879" s="72"/>
    </row>
    <row r="2880" spans="35:43" x14ac:dyDescent="0.25">
      <c r="AI2880" s="72"/>
      <c r="AJ2880" s="72"/>
      <c r="AK2880" s="72"/>
      <c r="AL2880" s="72"/>
      <c r="AM2880" s="158"/>
      <c r="AN2880" s="72"/>
      <c r="AO2880" s="72"/>
      <c r="AP2880" s="72"/>
      <c r="AQ2880" s="72"/>
    </row>
    <row r="2881" spans="35:43" x14ac:dyDescent="0.25">
      <c r="AI2881" s="72"/>
      <c r="AJ2881" s="72"/>
      <c r="AK2881" s="72"/>
      <c r="AL2881" s="72"/>
      <c r="AM2881" s="158"/>
      <c r="AN2881" s="72"/>
      <c r="AO2881" s="72"/>
      <c r="AP2881" s="72"/>
      <c r="AQ2881" s="72"/>
    </row>
    <row r="2882" spans="35:43" x14ac:dyDescent="0.25">
      <c r="AI2882" s="72"/>
      <c r="AJ2882" s="72"/>
      <c r="AK2882" s="72"/>
      <c r="AL2882" s="72"/>
      <c r="AM2882" s="158"/>
      <c r="AN2882" s="72"/>
      <c r="AO2882" s="72"/>
      <c r="AP2882" s="72"/>
      <c r="AQ2882" s="72"/>
    </row>
    <row r="2883" spans="35:43" x14ac:dyDescent="0.25">
      <c r="AI2883" s="72"/>
      <c r="AJ2883" s="72"/>
      <c r="AK2883" s="72"/>
      <c r="AL2883" s="72"/>
      <c r="AM2883" s="158"/>
      <c r="AN2883" s="72"/>
      <c r="AO2883" s="72"/>
      <c r="AP2883" s="72"/>
      <c r="AQ2883" s="72"/>
    </row>
    <row r="2884" spans="35:43" x14ac:dyDescent="0.25">
      <c r="AI2884" s="72"/>
      <c r="AJ2884" s="72"/>
      <c r="AK2884" s="72"/>
      <c r="AL2884" s="72"/>
      <c r="AM2884" s="158"/>
      <c r="AN2884" s="72"/>
      <c r="AO2884" s="72"/>
      <c r="AP2884" s="72"/>
      <c r="AQ2884" s="72"/>
    </row>
    <row r="2885" spans="35:43" x14ac:dyDescent="0.25">
      <c r="AI2885" s="72"/>
      <c r="AJ2885" s="72"/>
      <c r="AK2885" s="72"/>
      <c r="AL2885" s="72"/>
      <c r="AM2885" s="158"/>
      <c r="AN2885" s="72"/>
      <c r="AO2885" s="72"/>
      <c r="AP2885" s="72"/>
      <c r="AQ2885" s="72"/>
    </row>
    <row r="2886" spans="35:43" x14ac:dyDescent="0.25">
      <c r="AI2886" s="72"/>
      <c r="AJ2886" s="72"/>
      <c r="AK2886" s="72"/>
      <c r="AL2886" s="72"/>
      <c r="AM2886" s="158"/>
      <c r="AN2886" s="72"/>
      <c r="AO2886" s="72"/>
      <c r="AP2886" s="72"/>
      <c r="AQ2886" s="72"/>
    </row>
    <row r="2887" spans="35:43" x14ac:dyDescent="0.25">
      <c r="AI2887" s="72"/>
      <c r="AJ2887" s="72"/>
      <c r="AK2887" s="72"/>
      <c r="AL2887" s="72"/>
      <c r="AM2887" s="158"/>
      <c r="AN2887" s="72"/>
      <c r="AO2887" s="72"/>
      <c r="AP2887" s="72"/>
      <c r="AQ2887" s="72"/>
    </row>
    <row r="2888" spans="35:43" x14ac:dyDescent="0.25">
      <c r="AI2888" s="72"/>
      <c r="AJ2888" s="72"/>
      <c r="AK2888" s="72"/>
      <c r="AL2888" s="72"/>
      <c r="AM2888" s="158"/>
      <c r="AN2888" s="72"/>
      <c r="AO2888" s="72"/>
      <c r="AP2888" s="72"/>
      <c r="AQ2888" s="72"/>
    </row>
    <row r="2889" spans="35:43" x14ac:dyDescent="0.25">
      <c r="AI2889" s="72"/>
      <c r="AJ2889" s="72"/>
      <c r="AK2889" s="72"/>
      <c r="AL2889" s="72"/>
      <c r="AM2889" s="158"/>
      <c r="AN2889" s="72"/>
      <c r="AO2889" s="72"/>
      <c r="AP2889" s="72"/>
      <c r="AQ2889" s="72"/>
    </row>
    <row r="2890" spans="35:43" x14ac:dyDescent="0.25">
      <c r="AI2890" s="72"/>
      <c r="AJ2890" s="72"/>
      <c r="AK2890" s="72"/>
      <c r="AL2890" s="72"/>
      <c r="AM2890" s="158"/>
      <c r="AN2890" s="72"/>
      <c r="AO2890" s="72"/>
      <c r="AP2890" s="72"/>
      <c r="AQ2890" s="72"/>
    </row>
    <row r="2891" spans="35:43" x14ac:dyDescent="0.25">
      <c r="AI2891" s="72"/>
      <c r="AJ2891" s="72"/>
      <c r="AK2891" s="72"/>
      <c r="AL2891" s="72"/>
      <c r="AM2891" s="158"/>
      <c r="AN2891" s="72"/>
      <c r="AO2891" s="72"/>
      <c r="AP2891" s="72"/>
      <c r="AQ2891" s="72"/>
    </row>
    <row r="2892" spans="35:43" x14ac:dyDescent="0.25">
      <c r="AI2892" s="72"/>
      <c r="AJ2892" s="72"/>
      <c r="AK2892" s="72"/>
      <c r="AL2892" s="72"/>
      <c r="AM2892" s="158"/>
      <c r="AN2892" s="72"/>
      <c r="AO2892" s="72"/>
      <c r="AP2892" s="72"/>
      <c r="AQ2892" s="72"/>
    </row>
    <row r="2893" spans="35:43" x14ac:dyDescent="0.25">
      <c r="AI2893" s="72"/>
      <c r="AJ2893" s="72"/>
      <c r="AK2893" s="72"/>
      <c r="AL2893" s="72"/>
      <c r="AM2893" s="158"/>
      <c r="AN2893" s="72"/>
      <c r="AO2893" s="72"/>
      <c r="AP2893" s="72"/>
      <c r="AQ2893" s="72"/>
    </row>
    <row r="2894" spans="35:43" x14ac:dyDescent="0.25">
      <c r="AI2894" s="72"/>
      <c r="AJ2894" s="72"/>
      <c r="AK2894" s="72"/>
      <c r="AL2894" s="72"/>
      <c r="AM2894" s="158"/>
      <c r="AN2894" s="72"/>
      <c r="AO2894" s="72"/>
      <c r="AP2894" s="72"/>
      <c r="AQ2894" s="72"/>
    </row>
    <row r="2895" spans="35:43" x14ac:dyDescent="0.25">
      <c r="AI2895" s="72"/>
      <c r="AJ2895" s="72"/>
      <c r="AK2895" s="72"/>
      <c r="AL2895" s="72"/>
      <c r="AM2895" s="158"/>
      <c r="AN2895" s="72"/>
      <c r="AO2895" s="72"/>
      <c r="AP2895" s="72"/>
      <c r="AQ2895" s="72"/>
    </row>
    <row r="2896" spans="35:43" x14ac:dyDescent="0.25">
      <c r="AI2896" s="72"/>
      <c r="AJ2896" s="72"/>
      <c r="AK2896" s="72"/>
      <c r="AL2896" s="72"/>
      <c r="AM2896" s="158"/>
      <c r="AN2896" s="72"/>
      <c r="AO2896" s="72"/>
      <c r="AP2896" s="72"/>
      <c r="AQ2896" s="72"/>
    </row>
    <row r="2897" spans="35:43" x14ac:dyDescent="0.25">
      <c r="AI2897" s="72"/>
      <c r="AJ2897" s="72"/>
      <c r="AK2897" s="72"/>
      <c r="AL2897" s="72"/>
      <c r="AM2897" s="158"/>
      <c r="AN2897" s="72"/>
      <c r="AO2897" s="72"/>
      <c r="AP2897" s="72"/>
      <c r="AQ2897" s="72"/>
    </row>
    <row r="2898" spans="35:43" x14ac:dyDescent="0.25">
      <c r="AI2898" s="72"/>
      <c r="AJ2898" s="72"/>
      <c r="AK2898" s="72"/>
      <c r="AL2898" s="72"/>
      <c r="AM2898" s="158"/>
      <c r="AN2898" s="72"/>
      <c r="AO2898" s="72"/>
      <c r="AP2898" s="72"/>
      <c r="AQ2898" s="72"/>
    </row>
    <row r="2899" spans="35:43" x14ac:dyDescent="0.25">
      <c r="AI2899" s="72"/>
      <c r="AJ2899" s="72"/>
      <c r="AK2899" s="72"/>
      <c r="AL2899" s="72"/>
      <c r="AM2899" s="158"/>
      <c r="AN2899" s="72"/>
      <c r="AO2899" s="72"/>
      <c r="AP2899" s="72"/>
      <c r="AQ2899" s="72"/>
    </row>
    <row r="2900" spans="35:43" x14ac:dyDescent="0.25">
      <c r="AI2900" s="72"/>
      <c r="AJ2900" s="72"/>
      <c r="AK2900" s="72"/>
      <c r="AL2900" s="72"/>
      <c r="AM2900" s="158"/>
      <c r="AN2900" s="72"/>
      <c r="AO2900" s="72"/>
      <c r="AP2900" s="72"/>
      <c r="AQ2900" s="72"/>
    </row>
    <row r="2901" spans="35:43" x14ac:dyDescent="0.25">
      <c r="AI2901" s="72"/>
      <c r="AJ2901" s="72"/>
      <c r="AK2901" s="72"/>
      <c r="AL2901" s="72"/>
      <c r="AM2901" s="158"/>
      <c r="AN2901" s="72"/>
      <c r="AO2901" s="72"/>
      <c r="AP2901" s="72"/>
      <c r="AQ2901" s="72"/>
    </row>
    <row r="2902" spans="35:43" x14ac:dyDescent="0.25">
      <c r="AI2902" s="72"/>
      <c r="AJ2902" s="72"/>
      <c r="AK2902" s="72"/>
      <c r="AL2902" s="72"/>
      <c r="AM2902" s="158"/>
      <c r="AN2902" s="72"/>
      <c r="AO2902" s="72"/>
      <c r="AP2902" s="72"/>
      <c r="AQ2902" s="72"/>
    </row>
    <row r="2903" spans="35:43" x14ac:dyDescent="0.25">
      <c r="AI2903" s="72"/>
      <c r="AJ2903" s="72"/>
      <c r="AK2903" s="72"/>
      <c r="AL2903" s="72"/>
      <c r="AM2903" s="158"/>
      <c r="AN2903" s="72"/>
      <c r="AO2903" s="72"/>
      <c r="AP2903" s="72"/>
      <c r="AQ2903" s="72"/>
    </row>
    <row r="2904" spans="35:43" x14ac:dyDescent="0.25">
      <c r="AI2904" s="72"/>
      <c r="AJ2904" s="72"/>
      <c r="AK2904" s="72"/>
      <c r="AL2904" s="72"/>
      <c r="AM2904" s="158"/>
      <c r="AN2904" s="72"/>
      <c r="AO2904" s="72"/>
      <c r="AP2904" s="72"/>
      <c r="AQ2904" s="72"/>
    </row>
    <row r="2905" spans="35:43" x14ac:dyDescent="0.25">
      <c r="AI2905" s="72"/>
      <c r="AJ2905" s="72"/>
      <c r="AK2905" s="72"/>
      <c r="AL2905" s="72"/>
      <c r="AM2905" s="158"/>
      <c r="AN2905" s="72"/>
      <c r="AO2905" s="72"/>
      <c r="AP2905" s="72"/>
      <c r="AQ2905" s="72"/>
    </row>
    <row r="2906" spans="35:43" x14ac:dyDescent="0.25">
      <c r="AI2906" s="72"/>
      <c r="AJ2906" s="72"/>
      <c r="AK2906" s="72"/>
      <c r="AL2906" s="72"/>
      <c r="AM2906" s="158"/>
      <c r="AN2906" s="72"/>
      <c r="AO2906" s="72"/>
      <c r="AP2906" s="72"/>
      <c r="AQ2906" s="72"/>
    </row>
    <row r="2907" spans="35:43" x14ac:dyDescent="0.25">
      <c r="AI2907" s="72"/>
      <c r="AJ2907" s="72"/>
      <c r="AK2907" s="72"/>
      <c r="AL2907" s="72"/>
      <c r="AM2907" s="158"/>
      <c r="AN2907" s="72"/>
      <c r="AO2907" s="72"/>
      <c r="AP2907" s="72"/>
      <c r="AQ2907" s="72"/>
    </row>
    <row r="2908" spans="35:43" x14ac:dyDescent="0.25">
      <c r="AI2908" s="72"/>
      <c r="AJ2908" s="72"/>
      <c r="AK2908" s="72"/>
      <c r="AL2908" s="72"/>
      <c r="AM2908" s="158"/>
      <c r="AN2908" s="72"/>
      <c r="AO2908" s="72"/>
      <c r="AP2908" s="72"/>
      <c r="AQ2908" s="72"/>
    </row>
    <row r="2909" spans="35:43" x14ac:dyDescent="0.25">
      <c r="AI2909" s="72"/>
      <c r="AJ2909" s="72"/>
      <c r="AK2909" s="72"/>
      <c r="AL2909" s="72"/>
      <c r="AM2909" s="158"/>
      <c r="AN2909" s="72"/>
      <c r="AO2909" s="72"/>
      <c r="AP2909" s="72"/>
      <c r="AQ2909" s="72"/>
    </row>
    <row r="2910" spans="35:43" x14ac:dyDescent="0.25">
      <c r="AI2910" s="72"/>
      <c r="AJ2910" s="72"/>
      <c r="AK2910" s="72"/>
      <c r="AL2910" s="72"/>
      <c r="AM2910" s="158"/>
      <c r="AN2910" s="72"/>
      <c r="AO2910" s="72"/>
      <c r="AP2910" s="72"/>
      <c r="AQ2910" s="72"/>
    </row>
    <row r="2911" spans="35:43" x14ac:dyDescent="0.25">
      <c r="AI2911" s="72"/>
      <c r="AJ2911" s="72"/>
      <c r="AK2911" s="72"/>
      <c r="AL2911" s="72"/>
      <c r="AM2911" s="158"/>
      <c r="AN2911" s="72"/>
      <c r="AO2911" s="72"/>
      <c r="AP2911" s="72"/>
      <c r="AQ2911" s="72"/>
    </row>
    <row r="2912" spans="35:43" x14ac:dyDescent="0.25">
      <c r="AI2912" s="72"/>
      <c r="AJ2912" s="72"/>
      <c r="AK2912" s="72"/>
      <c r="AL2912" s="72"/>
      <c r="AM2912" s="158"/>
      <c r="AN2912" s="72"/>
      <c r="AO2912" s="72"/>
      <c r="AP2912" s="72"/>
      <c r="AQ2912" s="72"/>
    </row>
    <row r="2913" spans="35:43" x14ac:dyDescent="0.25">
      <c r="AI2913" s="72"/>
      <c r="AJ2913" s="72"/>
      <c r="AK2913" s="72"/>
      <c r="AL2913" s="72"/>
      <c r="AM2913" s="158"/>
      <c r="AN2913" s="72"/>
      <c r="AO2913" s="72"/>
      <c r="AP2913" s="72"/>
      <c r="AQ2913" s="72"/>
    </row>
    <row r="2914" spans="35:43" x14ac:dyDescent="0.25">
      <c r="AI2914" s="72"/>
      <c r="AJ2914" s="72"/>
      <c r="AK2914" s="72"/>
      <c r="AL2914" s="72"/>
      <c r="AM2914" s="158"/>
      <c r="AN2914" s="72"/>
      <c r="AO2914" s="72"/>
      <c r="AP2914" s="72"/>
      <c r="AQ2914" s="72"/>
    </row>
    <row r="2915" spans="35:43" x14ac:dyDescent="0.25">
      <c r="AI2915" s="72"/>
      <c r="AJ2915" s="72"/>
      <c r="AK2915" s="72"/>
      <c r="AL2915" s="72"/>
      <c r="AM2915" s="158"/>
      <c r="AN2915" s="72"/>
      <c r="AO2915" s="72"/>
      <c r="AP2915" s="72"/>
      <c r="AQ2915" s="72"/>
    </row>
    <row r="2916" spans="35:43" x14ac:dyDescent="0.25">
      <c r="AI2916" s="72"/>
      <c r="AJ2916" s="72"/>
      <c r="AK2916" s="72"/>
      <c r="AL2916" s="72"/>
      <c r="AM2916" s="158"/>
      <c r="AN2916" s="72"/>
      <c r="AO2916" s="72"/>
      <c r="AP2916" s="72"/>
      <c r="AQ2916" s="72"/>
    </row>
    <row r="2917" spans="35:43" x14ac:dyDescent="0.25">
      <c r="AI2917" s="72"/>
      <c r="AJ2917" s="72"/>
      <c r="AK2917" s="72"/>
      <c r="AL2917" s="72"/>
      <c r="AM2917" s="158"/>
      <c r="AN2917" s="72"/>
      <c r="AO2917" s="72"/>
      <c r="AP2917" s="72"/>
      <c r="AQ2917" s="72"/>
    </row>
    <row r="2918" spans="35:43" x14ac:dyDescent="0.25">
      <c r="AI2918" s="72"/>
      <c r="AJ2918" s="72"/>
      <c r="AK2918" s="72"/>
      <c r="AL2918" s="72"/>
      <c r="AM2918" s="158"/>
      <c r="AN2918" s="72"/>
      <c r="AO2918" s="72"/>
      <c r="AP2918" s="72"/>
      <c r="AQ2918" s="72"/>
    </row>
    <row r="2919" spans="35:43" x14ac:dyDescent="0.25">
      <c r="AI2919" s="72"/>
      <c r="AJ2919" s="72"/>
      <c r="AK2919" s="72"/>
      <c r="AL2919" s="72"/>
      <c r="AM2919" s="158"/>
      <c r="AN2919" s="72"/>
      <c r="AO2919" s="72"/>
      <c r="AP2919" s="72"/>
      <c r="AQ2919" s="72"/>
    </row>
    <row r="2920" spans="35:43" x14ac:dyDescent="0.25">
      <c r="AI2920" s="72"/>
      <c r="AJ2920" s="72"/>
      <c r="AK2920" s="72"/>
      <c r="AL2920" s="72"/>
      <c r="AM2920" s="158"/>
      <c r="AN2920" s="72"/>
      <c r="AO2920" s="72"/>
      <c r="AP2920" s="72"/>
      <c r="AQ2920" s="72"/>
    </row>
    <row r="2921" spans="35:43" x14ac:dyDescent="0.25">
      <c r="AI2921" s="72"/>
      <c r="AJ2921" s="72"/>
      <c r="AK2921" s="72"/>
      <c r="AL2921" s="72"/>
      <c r="AM2921" s="158"/>
      <c r="AN2921" s="72"/>
      <c r="AO2921" s="72"/>
      <c r="AP2921" s="72"/>
      <c r="AQ2921" s="72"/>
    </row>
    <row r="2922" spans="35:43" x14ac:dyDescent="0.25">
      <c r="AI2922" s="72"/>
      <c r="AJ2922" s="72"/>
      <c r="AK2922" s="72"/>
      <c r="AL2922" s="72"/>
      <c r="AM2922" s="158"/>
      <c r="AN2922" s="72"/>
      <c r="AO2922" s="72"/>
      <c r="AP2922" s="72"/>
      <c r="AQ2922" s="72"/>
    </row>
    <row r="2923" spans="35:43" x14ac:dyDescent="0.25">
      <c r="AI2923" s="72"/>
      <c r="AJ2923" s="72"/>
      <c r="AK2923" s="72"/>
      <c r="AL2923" s="72"/>
      <c r="AM2923" s="158"/>
      <c r="AN2923" s="72"/>
      <c r="AO2923" s="72"/>
      <c r="AP2923" s="72"/>
      <c r="AQ2923" s="72"/>
    </row>
    <row r="2924" spans="35:43" x14ac:dyDescent="0.25">
      <c r="AI2924" s="72"/>
      <c r="AJ2924" s="72"/>
      <c r="AK2924" s="72"/>
      <c r="AL2924" s="72"/>
      <c r="AM2924" s="158"/>
      <c r="AN2924" s="72"/>
      <c r="AO2924" s="72"/>
      <c r="AP2924" s="72"/>
      <c r="AQ2924" s="72"/>
    </row>
    <row r="2925" spans="35:43" x14ac:dyDescent="0.25">
      <c r="AI2925" s="72"/>
      <c r="AJ2925" s="72"/>
      <c r="AK2925" s="72"/>
      <c r="AL2925" s="72"/>
      <c r="AM2925" s="158"/>
      <c r="AN2925" s="72"/>
      <c r="AO2925" s="72"/>
      <c r="AP2925" s="72"/>
      <c r="AQ2925" s="72"/>
    </row>
    <row r="2926" spans="35:43" x14ac:dyDescent="0.25">
      <c r="AI2926" s="72"/>
      <c r="AJ2926" s="72"/>
      <c r="AK2926" s="72"/>
      <c r="AL2926" s="72"/>
      <c r="AM2926" s="158"/>
      <c r="AN2926" s="72"/>
      <c r="AO2926" s="72"/>
      <c r="AP2926" s="72"/>
      <c r="AQ2926" s="72"/>
    </row>
    <row r="2927" spans="35:43" x14ac:dyDescent="0.25">
      <c r="AI2927" s="72"/>
      <c r="AJ2927" s="72"/>
      <c r="AK2927" s="72"/>
      <c r="AL2927" s="72"/>
      <c r="AM2927" s="158"/>
      <c r="AN2927" s="72"/>
      <c r="AO2927" s="72"/>
      <c r="AP2927" s="72"/>
      <c r="AQ2927" s="72"/>
    </row>
    <row r="2928" spans="35:43" x14ac:dyDescent="0.25">
      <c r="AI2928" s="72"/>
      <c r="AJ2928" s="72"/>
      <c r="AK2928" s="72"/>
      <c r="AL2928" s="72"/>
      <c r="AM2928" s="158"/>
      <c r="AN2928" s="72"/>
      <c r="AO2928" s="72"/>
      <c r="AP2928" s="72"/>
      <c r="AQ2928" s="72"/>
    </row>
    <row r="2929" spans="35:43" x14ac:dyDescent="0.25">
      <c r="AI2929" s="72"/>
      <c r="AJ2929" s="72"/>
      <c r="AK2929" s="72"/>
      <c r="AL2929" s="72"/>
      <c r="AM2929" s="158"/>
      <c r="AN2929" s="72"/>
      <c r="AO2929" s="72"/>
      <c r="AP2929" s="72"/>
      <c r="AQ2929" s="72"/>
    </row>
    <row r="2930" spans="35:43" x14ac:dyDescent="0.25">
      <c r="AI2930" s="72"/>
      <c r="AJ2930" s="72"/>
      <c r="AK2930" s="72"/>
      <c r="AL2930" s="72"/>
      <c r="AM2930" s="158"/>
      <c r="AN2930" s="72"/>
      <c r="AO2930" s="72"/>
      <c r="AP2930" s="72"/>
      <c r="AQ2930" s="72"/>
    </row>
    <row r="2931" spans="35:43" x14ac:dyDescent="0.25">
      <c r="AI2931" s="72"/>
      <c r="AJ2931" s="72"/>
      <c r="AK2931" s="72"/>
      <c r="AL2931" s="72"/>
      <c r="AM2931" s="158"/>
      <c r="AN2931" s="72"/>
      <c r="AO2931" s="72"/>
      <c r="AP2931" s="72"/>
      <c r="AQ2931" s="72"/>
    </row>
    <row r="2932" spans="35:43" x14ac:dyDescent="0.25">
      <c r="AI2932" s="72"/>
      <c r="AJ2932" s="72"/>
      <c r="AK2932" s="72"/>
      <c r="AL2932" s="72"/>
      <c r="AM2932" s="158"/>
      <c r="AN2932" s="72"/>
      <c r="AO2932" s="72"/>
      <c r="AP2932" s="72"/>
      <c r="AQ2932" s="72"/>
    </row>
    <row r="2933" spans="35:43" x14ac:dyDescent="0.25">
      <c r="AI2933" s="72"/>
      <c r="AJ2933" s="72"/>
      <c r="AK2933" s="72"/>
      <c r="AL2933" s="72"/>
      <c r="AM2933" s="158"/>
      <c r="AN2933" s="72"/>
      <c r="AO2933" s="72"/>
      <c r="AP2933" s="72"/>
      <c r="AQ2933" s="72"/>
    </row>
    <row r="2934" spans="35:43" x14ac:dyDescent="0.25">
      <c r="AI2934" s="72"/>
      <c r="AJ2934" s="72"/>
      <c r="AK2934" s="72"/>
      <c r="AL2934" s="72"/>
      <c r="AM2934" s="158"/>
      <c r="AN2934" s="72"/>
      <c r="AO2934" s="72"/>
      <c r="AP2934" s="72"/>
      <c r="AQ2934" s="72"/>
    </row>
    <row r="2935" spans="35:43" x14ac:dyDescent="0.25">
      <c r="AI2935" s="72"/>
      <c r="AJ2935" s="72"/>
      <c r="AK2935" s="72"/>
      <c r="AL2935" s="72"/>
      <c r="AM2935" s="158"/>
      <c r="AN2935" s="72"/>
      <c r="AO2935" s="72"/>
      <c r="AP2935" s="72"/>
      <c r="AQ2935" s="72"/>
    </row>
    <row r="2936" spans="35:43" x14ac:dyDescent="0.25">
      <c r="AI2936" s="72"/>
      <c r="AJ2936" s="72"/>
      <c r="AK2936" s="72"/>
      <c r="AL2936" s="72"/>
      <c r="AM2936" s="158"/>
      <c r="AN2936" s="72"/>
      <c r="AO2936" s="72"/>
      <c r="AP2936" s="72"/>
      <c r="AQ2936" s="72"/>
    </row>
    <row r="2937" spans="35:43" x14ac:dyDescent="0.25">
      <c r="AI2937" s="72"/>
      <c r="AJ2937" s="72"/>
      <c r="AK2937" s="72"/>
      <c r="AL2937" s="72"/>
      <c r="AM2937" s="158"/>
      <c r="AN2937" s="72"/>
      <c r="AO2937" s="72"/>
      <c r="AP2937" s="72"/>
      <c r="AQ2937" s="72"/>
    </row>
    <row r="2938" spans="35:43" x14ac:dyDescent="0.25">
      <c r="AI2938" s="72"/>
      <c r="AJ2938" s="72"/>
      <c r="AK2938" s="72"/>
      <c r="AL2938" s="72"/>
      <c r="AM2938" s="158"/>
      <c r="AN2938" s="72"/>
      <c r="AO2938" s="72"/>
      <c r="AP2938" s="72"/>
      <c r="AQ2938" s="72"/>
    </row>
    <row r="2939" spans="35:43" x14ac:dyDescent="0.25">
      <c r="AI2939" s="72"/>
      <c r="AJ2939" s="72"/>
      <c r="AK2939" s="72"/>
      <c r="AL2939" s="72"/>
      <c r="AM2939" s="158"/>
      <c r="AN2939" s="72"/>
      <c r="AO2939" s="72"/>
      <c r="AP2939" s="72"/>
      <c r="AQ2939" s="72"/>
    </row>
    <row r="2940" spans="35:43" x14ac:dyDescent="0.25">
      <c r="AI2940" s="72"/>
      <c r="AJ2940" s="72"/>
      <c r="AK2940" s="72"/>
      <c r="AL2940" s="72"/>
      <c r="AM2940" s="158"/>
      <c r="AN2940" s="72"/>
      <c r="AO2940" s="72"/>
      <c r="AP2940" s="72"/>
      <c r="AQ2940" s="72"/>
    </row>
    <row r="2941" spans="35:43" x14ac:dyDescent="0.25">
      <c r="AI2941" s="72"/>
      <c r="AJ2941" s="72"/>
      <c r="AK2941" s="72"/>
      <c r="AL2941" s="72"/>
      <c r="AM2941" s="158"/>
      <c r="AN2941" s="72"/>
      <c r="AO2941" s="72"/>
      <c r="AP2941" s="72"/>
      <c r="AQ2941" s="72"/>
    </row>
    <row r="2942" spans="35:43" x14ac:dyDescent="0.25">
      <c r="AI2942" s="72"/>
      <c r="AJ2942" s="72"/>
      <c r="AK2942" s="72"/>
      <c r="AL2942" s="72"/>
      <c r="AM2942" s="158"/>
      <c r="AN2942" s="72"/>
      <c r="AO2942" s="72"/>
      <c r="AP2942" s="72"/>
      <c r="AQ2942" s="72"/>
    </row>
    <row r="2943" spans="35:43" x14ac:dyDescent="0.25">
      <c r="AI2943" s="72"/>
      <c r="AJ2943" s="72"/>
      <c r="AK2943" s="72"/>
      <c r="AL2943" s="72"/>
      <c r="AM2943" s="158"/>
      <c r="AN2943" s="72"/>
      <c r="AO2943" s="72"/>
      <c r="AP2943" s="72"/>
      <c r="AQ2943" s="72"/>
    </row>
    <row r="2944" spans="35:43" x14ac:dyDescent="0.25">
      <c r="AI2944" s="72"/>
      <c r="AJ2944" s="72"/>
      <c r="AK2944" s="72"/>
      <c r="AL2944" s="72"/>
      <c r="AM2944" s="158"/>
      <c r="AN2944" s="72"/>
      <c r="AO2944" s="72"/>
      <c r="AP2944" s="72"/>
      <c r="AQ2944" s="72"/>
    </row>
    <row r="2945" spans="35:43" x14ac:dyDescent="0.25">
      <c r="AI2945" s="72"/>
      <c r="AJ2945" s="72"/>
      <c r="AK2945" s="72"/>
      <c r="AL2945" s="72"/>
      <c r="AM2945" s="158"/>
      <c r="AN2945" s="72"/>
      <c r="AO2945" s="72"/>
      <c r="AP2945" s="72"/>
      <c r="AQ2945" s="72"/>
    </row>
    <row r="2946" spans="35:43" x14ac:dyDescent="0.25">
      <c r="AI2946" s="72"/>
      <c r="AJ2946" s="72"/>
      <c r="AK2946" s="72"/>
      <c r="AL2946" s="72"/>
      <c r="AM2946" s="158"/>
      <c r="AN2946" s="72"/>
      <c r="AO2946" s="72"/>
      <c r="AP2946" s="72"/>
      <c r="AQ2946" s="72"/>
    </row>
    <row r="2947" spans="35:43" x14ac:dyDescent="0.25">
      <c r="AI2947" s="72"/>
      <c r="AJ2947" s="72"/>
      <c r="AK2947" s="72"/>
      <c r="AL2947" s="72"/>
      <c r="AM2947" s="158"/>
      <c r="AN2947" s="72"/>
      <c r="AO2947" s="72"/>
      <c r="AP2947" s="72"/>
      <c r="AQ2947" s="72"/>
    </row>
    <row r="2948" spans="35:43" x14ac:dyDescent="0.25">
      <c r="AI2948" s="72"/>
      <c r="AJ2948" s="72"/>
      <c r="AK2948" s="72"/>
      <c r="AL2948" s="72"/>
      <c r="AM2948" s="158"/>
      <c r="AN2948" s="72"/>
      <c r="AO2948" s="72"/>
      <c r="AP2948" s="72"/>
      <c r="AQ2948" s="72"/>
    </row>
    <row r="2949" spans="35:43" x14ac:dyDescent="0.25">
      <c r="AI2949" s="72"/>
      <c r="AJ2949" s="72"/>
      <c r="AK2949" s="72"/>
      <c r="AL2949" s="72"/>
      <c r="AM2949" s="158"/>
      <c r="AN2949" s="72"/>
      <c r="AO2949" s="72"/>
      <c r="AP2949" s="72"/>
      <c r="AQ2949" s="72"/>
    </row>
    <row r="2950" spans="35:43" x14ac:dyDescent="0.25">
      <c r="AI2950" s="72"/>
      <c r="AJ2950" s="72"/>
      <c r="AK2950" s="72"/>
      <c r="AL2950" s="72"/>
      <c r="AM2950" s="158"/>
      <c r="AN2950" s="72"/>
      <c r="AO2950" s="72"/>
      <c r="AP2950" s="72"/>
      <c r="AQ2950" s="72"/>
    </row>
    <row r="2951" spans="35:43" x14ac:dyDescent="0.25">
      <c r="AI2951" s="72"/>
      <c r="AJ2951" s="72"/>
      <c r="AK2951" s="72"/>
      <c r="AL2951" s="72"/>
      <c r="AM2951" s="158"/>
      <c r="AN2951" s="72"/>
      <c r="AO2951" s="72"/>
      <c r="AP2951" s="72"/>
      <c r="AQ2951" s="72"/>
    </row>
    <row r="2952" spans="35:43" x14ac:dyDescent="0.25">
      <c r="AI2952" s="72"/>
      <c r="AJ2952" s="72"/>
      <c r="AK2952" s="72"/>
      <c r="AL2952" s="72"/>
      <c r="AM2952" s="158"/>
      <c r="AN2952" s="72"/>
      <c r="AO2952" s="72"/>
      <c r="AP2952" s="72"/>
      <c r="AQ2952" s="72"/>
    </row>
    <row r="2953" spans="35:43" x14ac:dyDescent="0.25">
      <c r="AI2953" s="72"/>
      <c r="AJ2953" s="72"/>
      <c r="AK2953" s="72"/>
      <c r="AL2953" s="72"/>
      <c r="AM2953" s="158"/>
      <c r="AN2953" s="72"/>
      <c r="AO2953" s="72"/>
      <c r="AP2953" s="72"/>
      <c r="AQ2953" s="72"/>
    </row>
    <row r="2954" spans="35:43" x14ac:dyDescent="0.25">
      <c r="AI2954" s="72"/>
      <c r="AJ2954" s="72"/>
      <c r="AK2954" s="72"/>
      <c r="AL2954" s="72"/>
      <c r="AM2954" s="158"/>
      <c r="AN2954" s="72"/>
      <c r="AO2954" s="72"/>
      <c r="AP2954" s="72"/>
      <c r="AQ2954" s="72"/>
    </row>
    <row r="2955" spans="35:43" x14ac:dyDescent="0.25">
      <c r="AI2955" s="72"/>
      <c r="AJ2955" s="72"/>
      <c r="AK2955" s="72"/>
      <c r="AL2955" s="72"/>
      <c r="AM2955" s="158"/>
      <c r="AN2955" s="72"/>
      <c r="AO2955" s="72"/>
      <c r="AP2955" s="72"/>
      <c r="AQ2955" s="72"/>
    </row>
    <row r="2956" spans="35:43" x14ac:dyDescent="0.25">
      <c r="AI2956" s="72"/>
      <c r="AJ2956" s="72"/>
      <c r="AK2956" s="72"/>
      <c r="AL2956" s="72"/>
      <c r="AM2956" s="158"/>
      <c r="AN2956" s="72"/>
      <c r="AO2956" s="72"/>
      <c r="AP2956" s="72"/>
      <c r="AQ2956" s="72"/>
    </row>
    <row r="2957" spans="35:43" x14ac:dyDescent="0.25">
      <c r="AI2957" s="72"/>
      <c r="AJ2957" s="72"/>
      <c r="AK2957" s="72"/>
      <c r="AL2957" s="72"/>
      <c r="AM2957" s="158"/>
      <c r="AN2957" s="72"/>
      <c r="AO2957" s="72"/>
      <c r="AP2957" s="72"/>
      <c r="AQ2957" s="72"/>
    </row>
    <row r="2958" spans="35:43" x14ac:dyDescent="0.25">
      <c r="AI2958" s="72"/>
      <c r="AJ2958" s="72"/>
      <c r="AK2958" s="72"/>
      <c r="AL2958" s="72"/>
      <c r="AM2958" s="158"/>
      <c r="AN2958" s="72"/>
      <c r="AO2958" s="72"/>
      <c r="AP2958" s="72"/>
      <c r="AQ2958" s="72"/>
    </row>
    <row r="2959" spans="35:43" x14ac:dyDescent="0.25">
      <c r="AI2959" s="72"/>
      <c r="AJ2959" s="72"/>
      <c r="AK2959" s="72"/>
      <c r="AL2959" s="72"/>
      <c r="AM2959" s="158"/>
      <c r="AN2959" s="72"/>
      <c r="AO2959" s="72"/>
      <c r="AP2959" s="72"/>
      <c r="AQ2959" s="72"/>
    </row>
    <row r="2960" spans="35:43" x14ac:dyDescent="0.25">
      <c r="AI2960" s="72"/>
      <c r="AJ2960" s="72"/>
      <c r="AK2960" s="72"/>
      <c r="AL2960" s="72"/>
      <c r="AM2960" s="158"/>
      <c r="AN2960" s="72"/>
      <c r="AO2960" s="72"/>
      <c r="AP2960" s="72"/>
      <c r="AQ2960" s="72"/>
    </row>
    <row r="2961" spans="35:43" x14ac:dyDescent="0.25">
      <c r="AI2961" s="72"/>
      <c r="AJ2961" s="72"/>
      <c r="AK2961" s="72"/>
      <c r="AL2961" s="72"/>
      <c r="AM2961" s="158"/>
      <c r="AN2961" s="72"/>
      <c r="AO2961" s="72"/>
      <c r="AP2961" s="72"/>
      <c r="AQ2961" s="72"/>
    </row>
    <row r="2962" spans="35:43" x14ac:dyDescent="0.25">
      <c r="AI2962" s="72"/>
      <c r="AJ2962" s="72"/>
      <c r="AK2962" s="72"/>
      <c r="AL2962" s="72"/>
      <c r="AM2962" s="158"/>
      <c r="AN2962" s="72"/>
      <c r="AO2962" s="72"/>
      <c r="AP2962" s="72"/>
      <c r="AQ2962" s="72"/>
    </row>
    <row r="2963" spans="35:43" x14ac:dyDescent="0.25">
      <c r="AI2963" s="72"/>
      <c r="AJ2963" s="72"/>
      <c r="AK2963" s="72"/>
      <c r="AL2963" s="72"/>
      <c r="AM2963" s="158"/>
      <c r="AN2963" s="72"/>
      <c r="AO2963" s="72"/>
      <c r="AP2963" s="72"/>
      <c r="AQ2963" s="72"/>
    </row>
    <row r="2964" spans="35:43" x14ac:dyDescent="0.25">
      <c r="AI2964" s="72"/>
      <c r="AJ2964" s="72"/>
      <c r="AK2964" s="72"/>
      <c r="AL2964" s="72"/>
      <c r="AM2964" s="158"/>
      <c r="AN2964" s="72"/>
      <c r="AO2964" s="72"/>
      <c r="AP2964" s="72"/>
      <c r="AQ2964" s="72"/>
    </row>
    <row r="2965" spans="35:43" x14ac:dyDescent="0.25">
      <c r="AI2965" s="72"/>
      <c r="AJ2965" s="72"/>
      <c r="AK2965" s="72"/>
      <c r="AL2965" s="72"/>
      <c r="AM2965" s="158"/>
      <c r="AN2965" s="72"/>
      <c r="AO2965" s="72"/>
      <c r="AP2965" s="72"/>
      <c r="AQ2965" s="72"/>
    </row>
    <row r="2966" spans="35:43" x14ac:dyDescent="0.25">
      <c r="AI2966" s="72"/>
      <c r="AJ2966" s="72"/>
      <c r="AK2966" s="72"/>
      <c r="AL2966" s="72"/>
      <c r="AM2966" s="158"/>
      <c r="AN2966" s="72"/>
      <c r="AO2966" s="72"/>
      <c r="AP2966" s="72"/>
      <c r="AQ2966" s="72"/>
    </row>
    <row r="2967" spans="35:43" x14ac:dyDescent="0.25">
      <c r="AI2967" s="72"/>
      <c r="AJ2967" s="72"/>
      <c r="AK2967" s="72"/>
      <c r="AL2967" s="72"/>
      <c r="AM2967" s="158"/>
      <c r="AN2967" s="72"/>
      <c r="AO2967" s="72"/>
      <c r="AP2967" s="72"/>
      <c r="AQ2967" s="72"/>
    </row>
    <row r="2968" spans="35:43" x14ac:dyDescent="0.25">
      <c r="AI2968" s="72"/>
      <c r="AJ2968" s="72"/>
      <c r="AK2968" s="72"/>
      <c r="AL2968" s="72"/>
      <c r="AM2968" s="158"/>
      <c r="AN2968" s="72"/>
      <c r="AO2968" s="72"/>
      <c r="AP2968" s="72"/>
      <c r="AQ2968" s="72"/>
    </row>
    <row r="2969" spans="35:43" x14ac:dyDescent="0.25">
      <c r="AI2969" s="72"/>
      <c r="AJ2969" s="72"/>
      <c r="AK2969" s="72"/>
      <c r="AL2969" s="72"/>
      <c r="AM2969" s="158"/>
      <c r="AN2969" s="72"/>
      <c r="AO2969" s="72"/>
      <c r="AP2969" s="72"/>
      <c r="AQ2969" s="72"/>
    </row>
    <row r="2970" spans="35:43" x14ac:dyDescent="0.25">
      <c r="AI2970" s="72"/>
      <c r="AJ2970" s="72"/>
      <c r="AK2970" s="72"/>
      <c r="AL2970" s="72"/>
      <c r="AM2970" s="158"/>
      <c r="AN2970" s="72"/>
      <c r="AO2970" s="72"/>
      <c r="AP2970" s="72"/>
      <c r="AQ2970" s="72"/>
    </row>
    <row r="2971" spans="35:43" x14ac:dyDescent="0.25">
      <c r="AI2971" s="72"/>
      <c r="AJ2971" s="72"/>
      <c r="AK2971" s="72"/>
      <c r="AL2971" s="72"/>
      <c r="AM2971" s="158"/>
      <c r="AN2971" s="72"/>
      <c r="AO2971" s="72"/>
      <c r="AP2971" s="72"/>
      <c r="AQ2971" s="72"/>
    </row>
    <row r="2972" spans="35:43" x14ac:dyDescent="0.25">
      <c r="AI2972" s="72"/>
      <c r="AJ2972" s="72"/>
      <c r="AK2972" s="72"/>
      <c r="AL2972" s="72"/>
      <c r="AM2972" s="158"/>
      <c r="AN2972" s="72"/>
      <c r="AO2972" s="72"/>
      <c r="AP2972" s="72"/>
      <c r="AQ2972" s="72"/>
    </row>
    <row r="2973" spans="35:43" x14ac:dyDescent="0.25">
      <c r="AI2973" s="72"/>
      <c r="AJ2973" s="72"/>
      <c r="AK2973" s="72"/>
      <c r="AL2973" s="72"/>
      <c r="AM2973" s="158"/>
      <c r="AN2973" s="72"/>
      <c r="AO2973" s="72"/>
      <c r="AP2973" s="72"/>
      <c r="AQ2973" s="72"/>
    </row>
    <row r="2974" spans="35:43" x14ac:dyDescent="0.25">
      <c r="AI2974" s="72"/>
      <c r="AJ2974" s="72"/>
      <c r="AK2974" s="72"/>
      <c r="AL2974" s="72"/>
      <c r="AM2974" s="158"/>
      <c r="AN2974" s="72"/>
      <c r="AO2974" s="72"/>
      <c r="AP2974" s="72"/>
      <c r="AQ2974" s="72"/>
    </row>
    <row r="2975" spans="35:43" x14ac:dyDescent="0.25">
      <c r="AI2975" s="72"/>
      <c r="AJ2975" s="72"/>
      <c r="AK2975" s="72"/>
      <c r="AL2975" s="72"/>
      <c r="AM2975" s="158"/>
      <c r="AN2975" s="72"/>
      <c r="AO2975" s="72"/>
      <c r="AP2975" s="72"/>
      <c r="AQ2975" s="72"/>
    </row>
    <row r="2976" spans="35:43" x14ac:dyDescent="0.25">
      <c r="AI2976" s="72"/>
      <c r="AJ2976" s="72"/>
      <c r="AK2976" s="72"/>
      <c r="AL2976" s="72"/>
      <c r="AM2976" s="158"/>
      <c r="AN2976" s="72"/>
      <c r="AO2976" s="72"/>
      <c r="AP2976" s="72"/>
      <c r="AQ2976" s="72"/>
    </row>
    <row r="2977" spans="35:43" x14ac:dyDescent="0.25">
      <c r="AI2977" s="72"/>
      <c r="AJ2977" s="72"/>
      <c r="AK2977" s="72"/>
      <c r="AL2977" s="72"/>
      <c r="AM2977" s="158"/>
      <c r="AN2977" s="72"/>
      <c r="AO2977" s="72"/>
      <c r="AP2977" s="72"/>
      <c r="AQ2977" s="72"/>
    </row>
    <row r="2978" spans="35:43" x14ac:dyDescent="0.25">
      <c r="AI2978" s="72"/>
      <c r="AJ2978" s="72"/>
      <c r="AK2978" s="72"/>
      <c r="AL2978" s="72"/>
      <c r="AM2978" s="158"/>
      <c r="AN2978" s="72"/>
      <c r="AO2978" s="72"/>
      <c r="AP2978" s="72"/>
      <c r="AQ2978" s="72"/>
    </row>
    <row r="2979" spans="35:43" x14ac:dyDescent="0.25">
      <c r="AI2979" s="72"/>
      <c r="AJ2979" s="72"/>
      <c r="AK2979" s="72"/>
      <c r="AL2979" s="72"/>
      <c r="AM2979" s="158"/>
      <c r="AN2979" s="72"/>
      <c r="AO2979" s="72"/>
      <c r="AP2979" s="72"/>
      <c r="AQ2979" s="72"/>
    </row>
    <row r="2980" spans="35:43" x14ac:dyDescent="0.25">
      <c r="AI2980" s="72"/>
      <c r="AJ2980" s="72"/>
      <c r="AK2980" s="72"/>
      <c r="AL2980" s="72"/>
      <c r="AM2980" s="158"/>
      <c r="AN2980" s="72"/>
      <c r="AO2980" s="72"/>
      <c r="AP2980" s="72"/>
      <c r="AQ2980" s="72"/>
    </row>
    <row r="2981" spans="35:43" x14ac:dyDescent="0.25">
      <c r="AI2981" s="72"/>
      <c r="AJ2981" s="72"/>
      <c r="AK2981" s="72"/>
      <c r="AL2981" s="72"/>
      <c r="AM2981" s="158"/>
      <c r="AN2981" s="72"/>
      <c r="AO2981" s="72"/>
      <c r="AP2981" s="72"/>
      <c r="AQ2981" s="72"/>
    </row>
    <row r="2982" spans="35:43" x14ac:dyDescent="0.25">
      <c r="AI2982" s="72"/>
      <c r="AJ2982" s="72"/>
      <c r="AK2982" s="72"/>
      <c r="AL2982" s="72"/>
      <c r="AM2982" s="158"/>
      <c r="AN2982" s="72"/>
      <c r="AO2982" s="72"/>
      <c r="AP2982" s="72"/>
      <c r="AQ2982" s="72"/>
    </row>
    <row r="2983" spans="35:43" x14ac:dyDescent="0.25">
      <c r="AI2983" s="72"/>
      <c r="AJ2983" s="72"/>
      <c r="AK2983" s="72"/>
      <c r="AL2983" s="72"/>
      <c r="AM2983" s="158"/>
      <c r="AN2983" s="72"/>
      <c r="AO2983" s="72"/>
      <c r="AP2983" s="72"/>
      <c r="AQ2983" s="72"/>
    </row>
    <row r="2984" spans="35:43" x14ac:dyDescent="0.25">
      <c r="AI2984" s="72"/>
      <c r="AJ2984" s="72"/>
      <c r="AK2984" s="72"/>
      <c r="AL2984" s="72"/>
      <c r="AM2984" s="158"/>
      <c r="AN2984" s="72"/>
      <c r="AO2984" s="72"/>
      <c r="AP2984" s="72"/>
      <c r="AQ2984" s="72"/>
    </row>
    <row r="2985" spans="35:43" x14ac:dyDescent="0.25">
      <c r="AI2985" s="72"/>
      <c r="AJ2985" s="72"/>
      <c r="AK2985" s="72"/>
      <c r="AL2985" s="72"/>
      <c r="AM2985" s="158"/>
      <c r="AN2985" s="72"/>
      <c r="AO2985" s="72"/>
      <c r="AP2985" s="72"/>
      <c r="AQ2985" s="72"/>
    </row>
    <row r="2986" spans="35:43" x14ac:dyDescent="0.25">
      <c r="AI2986" s="72"/>
      <c r="AJ2986" s="72"/>
      <c r="AK2986" s="72"/>
      <c r="AL2986" s="72"/>
      <c r="AM2986" s="158"/>
      <c r="AN2986" s="72"/>
      <c r="AO2986" s="72"/>
      <c r="AP2986" s="72"/>
      <c r="AQ2986" s="72"/>
    </row>
    <row r="2987" spans="35:43" x14ac:dyDescent="0.25">
      <c r="AI2987" s="72"/>
      <c r="AJ2987" s="72"/>
      <c r="AK2987" s="72"/>
      <c r="AL2987" s="72"/>
      <c r="AM2987" s="158"/>
      <c r="AN2987" s="72"/>
      <c r="AO2987" s="72"/>
      <c r="AP2987" s="72"/>
      <c r="AQ2987" s="72"/>
    </row>
    <row r="2988" spans="35:43" x14ac:dyDescent="0.25">
      <c r="AI2988" s="72"/>
      <c r="AJ2988" s="72"/>
      <c r="AK2988" s="72"/>
      <c r="AL2988" s="72"/>
      <c r="AM2988" s="158"/>
      <c r="AN2988" s="72"/>
      <c r="AO2988" s="72"/>
      <c r="AP2988" s="72"/>
      <c r="AQ2988" s="72"/>
    </row>
    <row r="2989" spans="35:43" x14ac:dyDescent="0.25">
      <c r="AI2989" s="72"/>
      <c r="AJ2989" s="72"/>
      <c r="AK2989" s="72"/>
      <c r="AL2989" s="72"/>
      <c r="AM2989" s="158"/>
      <c r="AN2989" s="72"/>
      <c r="AO2989" s="72"/>
      <c r="AP2989" s="72"/>
      <c r="AQ2989" s="72"/>
    </row>
    <row r="2990" spans="35:43" x14ac:dyDescent="0.25">
      <c r="AI2990" s="72"/>
      <c r="AJ2990" s="72"/>
      <c r="AK2990" s="72"/>
      <c r="AL2990" s="72"/>
      <c r="AM2990" s="158"/>
      <c r="AN2990" s="72"/>
      <c r="AO2990" s="72"/>
      <c r="AP2990" s="72"/>
      <c r="AQ2990" s="72"/>
    </row>
    <row r="2991" spans="35:43" x14ac:dyDescent="0.25">
      <c r="AI2991" s="72"/>
      <c r="AJ2991" s="72"/>
      <c r="AK2991" s="72"/>
      <c r="AL2991" s="72"/>
      <c r="AM2991" s="158"/>
      <c r="AN2991" s="72"/>
      <c r="AO2991" s="72"/>
      <c r="AP2991" s="72"/>
      <c r="AQ2991" s="72"/>
    </row>
    <row r="2992" spans="35:43" x14ac:dyDescent="0.25">
      <c r="AI2992" s="72"/>
      <c r="AJ2992" s="72"/>
      <c r="AK2992" s="72"/>
      <c r="AL2992" s="72"/>
      <c r="AM2992" s="158"/>
      <c r="AN2992" s="72"/>
      <c r="AO2992" s="72"/>
      <c r="AP2992" s="72"/>
      <c r="AQ2992" s="72"/>
    </row>
    <row r="2993" spans="35:43" x14ac:dyDescent="0.25">
      <c r="AI2993" s="72"/>
      <c r="AJ2993" s="72"/>
      <c r="AK2993" s="72"/>
      <c r="AL2993" s="72"/>
      <c r="AM2993" s="158"/>
      <c r="AN2993" s="72"/>
      <c r="AO2993" s="72"/>
      <c r="AP2993" s="72"/>
      <c r="AQ2993" s="72"/>
    </row>
    <row r="2994" spans="35:43" x14ac:dyDescent="0.25">
      <c r="AI2994" s="72"/>
      <c r="AJ2994" s="72"/>
      <c r="AK2994" s="72"/>
      <c r="AL2994" s="72"/>
      <c r="AM2994" s="158"/>
      <c r="AN2994" s="72"/>
      <c r="AO2994" s="72"/>
      <c r="AP2994" s="72"/>
      <c r="AQ2994" s="72"/>
    </row>
    <row r="2995" spans="35:43" x14ac:dyDescent="0.25">
      <c r="AI2995" s="72"/>
      <c r="AJ2995" s="72"/>
      <c r="AK2995" s="72"/>
      <c r="AL2995" s="72"/>
      <c r="AM2995" s="158"/>
      <c r="AN2995" s="72"/>
      <c r="AO2995" s="72"/>
      <c r="AP2995" s="72"/>
      <c r="AQ2995" s="72"/>
    </row>
    <row r="2996" spans="35:43" x14ac:dyDescent="0.25">
      <c r="AI2996" s="72"/>
      <c r="AJ2996" s="72"/>
      <c r="AK2996" s="72"/>
      <c r="AL2996" s="72"/>
      <c r="AM2996" s="158"/>
      <c r="AN2996" s="72"/>
      <c r="AO2996" s="72"/>
      <c r="AP2996" s="72"/>
      <c r="AQ2996" s="72"/>
    </row>
    <row r="2997" spans="35:43" x14ac:dyDescent="0.25">
      <c r="AI2997" s="72"/>
      <c r="AJ2997" s="72"/>
      <c r="AK2997" s="72"/>
      <c r="AL2997" s="72"/>
      <c r="AM2997" s="158"/>
      <c r="AN2997" s="72"/>
      <c r="AO2997" s="72"/>
      <c r="AP2997" s="72"/>
      <c r="AQ2997" s="72"/>
    </row>
    <row r="2998" spans="35:43" x14ac:dyDescent="0.25">
      <c r="AI2998" s="72"/>
      <c r="AJ2998" s="72"/>
      <c r="AK2998" s="72"/>
      <c r="AL2998" s="72"/>
      <c r="AM2998" s="158"/>
      <c r="AN2998" s="72"/>
      <c r="AO2998" s="72"/>
      <c r="AP2998" s="72"/>
      <c r="AQ2998" s="72"/>
    </row>
    <row r="2999" spans="35:43" x14ac:dyDescent="0.25">
      <c r="AI2999" s="72"/>
      <c r="AJ2999" s="72"/>
      <c r="AK2999" s="72"/>
      <c r="AL2999" s="72"/>
      <c r="AM2999" s="158"/>
      <c r="AN2999" s="72"/>
      <c r="AO2999" s="72"/>
      <c r="AP2999" s="72"/>
      <c r="AQ2999" s="72"/>
    </row>
    <row r="3000" spans="35:43" x14ac:dyDescent="0.25">
      <c r="AI3000" s="72"/>
      <c r="AJ3000" s="72"/>
      <c r="AK3000" s="72"/>
      <c r="AL3000" s="72"/>
      <c r="AM3000" s="158"/>
      <c r="AN3000" s="72"/>
      <c r="AO3000" s="72"/>
      <c r="AP3000" s="72"/>
      <c r="AQ3000" s="72"/>
    </row>
    <row r="3001" spans="35:43" x14ac:dyDescent="0.25">
      <c r="AI3001" s="72"/>
      <c r="AJ3001" s="72"/>
      <c r="AK3001" s="72"/>
      <c r="AL3001" s="72"/>
      <c r="AM3001" s="158"/>
      <c r="AN3001" s="72"/>
      <c r="AO3001" s="72"/>
      <c r="AP3001" s="72"/>
      <c r="AQ3001" s="72"/>
    </row>
    <row r="3002" spans="35:43" x14ac:dyDescent="0.25">
      <c r="AI3002" s="72"/>
      <c r="AJ3002" s="72"/>
      <c r="AK3002" s="72"/>
      <c r="AL3002" s="72"/>
      <c r="AM3002" s="158"/>
      <c r="AN3002" s="72"/>
      <c r="AO3002" s="72"/>
      <c r="AP3002" s="72"/>
      <c r="AQ3002" s="72"/>
    </row>
    <row r="3003" spans="35:43" x14ac:dyDescent="0.25">
      <c r="AI3003" s="72"/>
      <c r="AJ3003" s="72"/>
      <c r="AK3003" s="72"/>
      <c r="AL3003" s="72"/>
      <c r="AM3003" s="158"/>
      <c r="AN3003" s="72"/>
      <c r="AO3003" s="72"/>
      <c r="AP3003" s="72"/>
      <c r="AQ3003" s="72"/>
    </row>
    <row r="3004" spans="35:43" x14ac:dyDescent="0.25">
      <c r="AI3004" s="72"/>
      <c r="AJ3004" s="72"/>
      <c r="AK3004" s="72"/>
      <c r="AL3004" s="72"/>
      <c r="AM3004" s="158"/>
      <c r="AN3004" s="72"/>
      <c r="AO3004" s="72"/>
      <c r="AP3004" s="72"/>
      <c r="AQ3004" s="72"/>
    </row>
    <row r="3005" spans="35:43" x14ac:dyDescent="0.25">
      <c r="AI3005" s="72"/>
      <c r="AJ3005" s="72"/>
      <c r="AK3005" s="72"/>
      <c r="AL3005" s="72"/>
      <c r="AM3005" s="158"/>
      <c r="AN3005" s="72"/>
      <c r="AO3005" s="72"/>
      <c r="AP3005" s="72"/>
      <c r="AQ3005" s="72"/>
    </row>
    <row r="3006" spans="35:43" x14ac:dyDescent="0.25">
      <c r="AI3006" s="72"/>
      <c r="AJ3006" s="72"/>
      <c r="AK3006" s="72"/>
      <c r="AL3006" s="72"/>
      <c r="AM3006" s="158"/>
      <c r="AN3006" s="72"/>
      <c r="AO3006" s="72"/>
      <c r="AP3006" s="72"/>
      <c r="AQ3006" s="72"/>
    </row>
    <row r="3007" spans="35:43" x14ac:dyDescent="0.25">
      <c r="AI3007" s="72"/>
      <c r="AJ3007" s="72"/>
      <c r="AK3007" s="72"/>
      <c r="AL3007" s="72"/>
      <c r="AM3007" s="158"/>
      <c r="AN3007" s="72"/>
      <c r="AO3007" s="72"/>
      <c r="AP3007" s="72"/>
      <c r="AQ3007" s="72"/>
    </row>
    <row r="3008" spans="35:43" x14ac:dyDescent="0.25">
      <c r="AI3008" s="72"/>
      <c r="AJ3008" s="72"/>
      <c r="AK3008" s="72"/>
      <c r="AL3008" s="72"/>
      <c r="AM3008" s="158"/>
      <c r="AN3008" s="72"/>
      <c r="AO3008" s="72"/>
      <c r="AP3008" s="72"/>
      <c r="AQ3008" s="72"/>
    </row>
    <row r="3009" spans="35:43" x14ac:dyDescent="0.25">
      <c r="AI3009" s="72"/>
      <c r="AJ3009" s="72"/>
      <c r="AK3009" s="72"/>
      <c r="AL3009" s="72"/>
      <c r="AM3009" s="158"/>
      <c r="AN3009" s="72"/>
      <c r="AO3009" s="72"/>
      <c r="AP3009" s="72"/>
      <c r="AQ3009" s="72"/>
    </row>
    <row r="3010" spans="35:43" x14ac:dyDescent="0.25">
      <c r="AI3010" s="72"/>
      <c r="AJ3010" s="72"/>
      <c r="AK3010" s="72"/>
      <c r="AL3010" s="72"/>
      <c r="AM3010" s="158"/>
      <c r="AN3010" s="72"/>
      <c r="AO3010" s="72"/>
      <c r="AP3010" s="72"/>
      <c r="AQ3010" s="72"/>
    </row>
    <row r="3011" spans="35:43" x14ac:dyDescent="0.25">
      <c r="AI3011" s="72"/>
      <c r="AJ3011" s="72"/>
      <c r="AK3011" s="72"/>
      <c r="AL3011" s="72"/>
      <c r="AM3011" s="158"/>
      <c r="AN3011" s="72"/>
      <c r="AO3011" s="72"/>
      <c r="AP3011" s="72"/>
      <c r="AQ3011" s="72"/>
    </row>
    <row r="3012" spans="35:43" x14ac:dyDescent="0.25">
      <c r="AI3012" s="72"/>
      <c r="AJ3012" s="72"/>
      <c r="AK3012" s="72"/>
      <c r="AL3012" s="72"/>
      <c r="AM3012" s="158"/>
      <c r="AN3012" s="72"/>
      <c r="AO3012" s="72"/>
      <c r="AP3012" s="72"/>
      <c r="AQ3012" s="72"/>
    </row>
    <row r="3013" spans="35:43" x14ac:dyDescent="0.25">
      <c r="AI3013" s="72"/>
      <c r="AJ3013" s="72"/>
      <c r="AK3013" s="72"/>
      <c r="AL3013" s="72"/>
      <c r="AM3013" s="158"/>
      <c r="AN3013" s="72"/>
      <c r="AO3013" s="72"/>
      <c r="AP3013" s="72"/>
      <c r="AQ3013" s="72"/>
    </row>
    <row r="3014" spans="35:43" x14ac:dyDescent="0.25">
      <c r="AI3014" s="72"/>
      <c r="AJ3014" s="72"/>
      <c r="AK3014" s="72"/>
      <c r="AL3014" s="72"/>
      <c r="AM3014" s="158"/>
      <c r="AN3014" s="72"/>
      <c r="AO3014" s="72"/>
      <c r="AP3014" s="72"/>
      <c r="AQ3014" s="72"/>
    </row>
    <row r="3015" spans="35:43" x14ac:dyDescent="0.25">
      <c r="AI3015" s="72"/>
      <c r="AJ3015" s="72"/>
      <c r="AK3015" s="72"/>
      <c r="AL3015" s="72"/>
      <c r="AM3015" s="158"/>
      <c r="AN3015" s="72"/>
      <c r="AO3015" s="72"/>
      <c r="AP3015" s="72"/>
      <c r="AQ3015" s="72"/>
    </row>
    <row r="3016" spans="35:43" x14ac:dyDescent="0.25">
      <c r="AI3016" s="72"/>
      <c r="AJ3016" s="72"/>
      <c r="AK3016" s="72"/>
      <c r="AL3016" s="72"/>
      <c r="AM3016" s="158"/>
      <c r="AN3016" s="72"/>
      <c r="AO3016" s="72"/>
      <c r="AP3016" s="72"/>
      <c r="AQ3016" s="72"/>
    </row>
    <row r="3017" spans="35:43" x14ac:dyDescent="0.25">
      <c r="AI3017" s="72"/>
      <c r="AJ3017" s="72"/>
      <c r="AK3017" s="72"/>
      <c r="AL3017" s="72"/>
      <c r="AM3017" s="158"/>
      <c r="AN3017" s="72"/>
      <c r="AO3017" s="72"/>
      <c r="AP3017" s="72"/>
      <c r="AQ3017" s="72"/>
    </row>
    <row r="3018" spans="35:43" x14ac:dyDescent="0.25">
      <c r="AI3018" s="72"/>
      <c r="AJ3018" s="72"/>
      <c r="AK3018" s="72"/>
      <c r="AL3018" s="72"/>
      <c r="AM3018" s="158"/>
      <c r="AN3018" s="72"/>
      <c r="AO3018" s="72"/>
      <c r="AP3018" s="72"/>
      <c r="AQ3018" s="72"/>
    </row>
    <row r="3019" spans="35:43" x14ac:dyDescent="0.25">
      <c r="AI3019" s="72"/>
      <c r="AJ3019" s="72"/>
      <c r="AK3019" s="72"/>
      <c r="AL3019" s="72"/>
      <c r="AM3019" s="158"/>
      <c r="AN3019" s="72"/>
      <c r="AO3019" s="72"/>
      <c r="AP3019" s="72"/>
      <c r="AQ3019" s="72"/>
    </row>
    <row r="3020" spans="35:43" x14ac:dyDescent="0.25">
      <c r="AI3020" s="72"/>
      <c r="AJ3020" s="72"/>
      <c r="AK3020" s="72"/>
      <c r="AL3020" s="72"/>
      <c r="AM3020" s="158"/>
      <c r="AN3020" s="72"/>
      <c r="AO3020" s="72"/>
      <c r="AP3020" s="72"/>
      <c r="AQ3020" s="72"/>
    </row>
    <row r="3021" spans="35:43" x14ac:dyDescent="0.25">
      <c r="AI3021" s="72"/>
      <c r="AJ3021" s="72"/>
      <c r="AK3021" s="72"/>
      <c r="AL3021" s="72"/>
      <c r="AM3021" s="158"/>
      <c r="AN3021" s="72"/>
      <c r="AO3021" s="72"/>
      <c r="AP3021" s="72"/>
      <c r="AQ3021" s="72"/>
    </row>
    <row r="3022" spans="35:43" x14ac:dyDescent="0.25">
      <c r="AI3022" s="72"/>
      <c r="AJ3022" s="72"/>
      <c r="AK3022" s="72"/>
      <c r="AL3022" s="72"/>
      <c r="AM3022" s="158"/>
      <c r="AN3022" s="72"/>
      <c r="AO3022" s="72"/>
      <c r="AP3022" s="72"/>
      <c r="AQ3022" s="72"/>
    </row>
    <row r="3023" spans="35:43" x14ac:dyDescent="0.25">
      <c r="AI3023" s="72"/>
      <c r="AJ3023" s="72"/>
      <c r="AK3023" s="72"/>
      <c r="AL3023" s="72"/>
      <c r="AM3023" s="158"/>
      <c r="AN3023" s="72"/>
      <c r="AO3023" s="72"/>
      <c r="AP3023" s="72"/>
      <c r="AQ3023" s="72"/>
    </row>
    <row r="3024" spans="35:43" x14ac:dyDescent="0.25">
      <c r="AI3024" s="72"/>
      <c r="AJ3024" s="72"/>
      <c r="AK3024" s="72"/>
      <c r="AL3024" s="72"/>
      <c r="AM3024" s="158"/>
      <c r="AN3024" s="72"/>
      <c r="AO3024" s="72"/>
      <c r="AP3024" s="72"/>
      <c r="AQ3024" s="72"/>
    </row>
    <row r="3025" spans="35:43" x14ac:dyDescent="0.25">
      <c r="AI3025" s="72"/>
      <c r="AJ3025" s="72"/>
      <c r="AK3025" s="72"/>
      <c r="AL3025" s="72"/>
      <c r="AM3025" s="158"/>
      <c r="AN3025" s="72"/>
      <c r="AO3025" s="72"/>
      <c r="AP3025" s="72"/>
      <c r="AQ3025" s="72"/>
    </row>
    <row r="3026" spans="35:43" x14ac:dyDescent="0.25">
      <c r="AI3026" s="72"/>
      <c r="AJ3026" s="72"/>
      <c r="AK3026" s="72"/>
      <c r="AL3026" s="72"/>
      <c r="AM3026" s="158"/>
      <c r="AN3026" s="72"/>
      <c r="AO3026" s="72"/>
      <c r="AP3026" s="72"/>
      <c r="AQ3026" s="72"/>
    </row>
    <row r="3027" spans="35:43" x14ac:dyDescent="0.25">
      <c r="AI3027" s="72"/>
      <c r="AJ3027" s="72"/>
      <c r="AK3027" s="72"/>
      <c r="AL3027" s="72"/>
      <c r="AM3027" s="158"/>
      <c r="AN3027" s="72"/>
      <c r="AO3027" s="72"/>
      <c r="AP3027" s="72"/>
      <c r="AQ3027" s="72"/>
    </row>
    <row r="3028" spans="35:43" x14ac:dyDescent="0.25">
      <c r="AI3028" s="72"/>
      <c r="AJ3028" s="72"/>
      <c r="AK3028" s="72"/>
      <c r="AL3028" s="72"/>
      <c r="AM3028" s="158"/>
      <c r="AN3028" s="72"/>
      <c r="AO3028" s="72"/>
      <c r="AP3028" s="72"/>
      <c r="AQ3028" s="72"/>
    </row>
    <row r="3029" spans="35:43" x14ac:dyDescent="0.25">
      <c r="AI3029" s="72"/>
      <c r="AJ3029" s="72"/>
      <c r="AK3029" s="72"/>
      <c r="AL3029" s="72"/>
      <c r="AM3029" s="158"/>
      <c r="AN3029" s="72"/>
      <c r="AO3029" s="72"/>
      <c r="AP3029" s="72"/>
      <c r="AQ3029" s="72"/>
    </row>
    <row r="3030" spans="35:43" x14ac:dyDescent="0.25">
      <c r="AI3030" s="72"/>
      <c r="AJ3030" s="72"/>
      <c r="AK3030" s="72"/>
      <c r="AL3030" s="72"/>
      <c r="AM3030" s="158"/>
      <c r="AN3030" s="72"/>
      <c r="AO3030" s="72"/>
      <c r="AP3030" s="72"/>
      <c r="AQ3030" s="72"/>
    </row>
    <row r="3031" spans="35:43" x14ac:dyDescent="0.25">
      <c r="AI3031" s="72"/>
      <c r="AJ3031" s="72"/>
      <c r="AK3031" s="72"/>
      <c r="AL3031" s="72"/>
      <c r="AM3031" s="158"/>
      <c r="AN3031" s="72"/>
      <c r="AO3031" s="72"/>
      <c r="AP3031" s="72"/>
      <c r="AQ3031" s="72"/>
    </row>
    <row r="3032" spans="35:43" x14ac:dyDescent="0.25">
      <c r="AI3032" s="72"/>
      <c r="AJ3032" s="72"/>
      <c r="AK3032" s="72"/>
      <c r="AL3032" s="72"/>
      <c r="AM3032" s="158"/>
      <c r="AN3032" s="72"/>
      <c r="AO3032" s="72"/>
      <c r="AP3032" s="72"/>
      <c r="AQ3032" s="72"/>
    </row>
    <row r="3033" spans="35:43" x14ac:dyDescent="0.25">
      <c r="AI3033" s="72"/>
      <c r="AJ3033" s="72"/>
      <c r="AK3033" s="72"/>
      <c r="AL3033" s="72"/>
      <c r="AM3033" s="158"/>
      <c r="AN3033" s="72"/>
      <c r="AO3033" s="72"/>
      <c r="AP3033" s="72"/>
      <c r="AQ3033" s="72"/>
    </row>
    <row r="3034" spans="35:43" x14ac:dyDescent="0.25">
      <c r="AI3034" s="72"/>
      <c r="AJ3034" s="72"/>
      <c r="AK3034" s="72"/>
      <c r="AL3034" s="72"/>
      <c r="AM3034" s="158"/>
      <c r="AN3034" s="72"/>
      <c r="AO3034" s="72"/>
      <c r="AP3034" s="72"/>
      <c r="AQ3034" s="72"/>
    </row>
    <row r="3035" spans="35:43" x14ac:dyDescent="0.25">
      <c r="AI3035" s="72"/>
      <c r="AJ3035" s="72"/>
      <c r="AK3035" s="72"/>
      <c r="AL3035" s="72"/>
      <c r="AM3035" s="158"/>
      <c r="AN3035" s="72"/>
      <c r="AO3035" s="72"/>
      <c r="AP3035" s="72"/>
      <c r="AQ3035" s="72"/>
    </row>
    <row r="3036" spans="35:43" x14ac:dyDescent="0.25">
      <c r="AI3036" s="72"/>
      <c r="AJ3036" s="72"/>
      <c r="AK3036" s="72"/>
      <c r="AL3036" s="72"/>
      <c r="AM3036" s="158"/>
      <c r="AN3036" s="72"/>
      <c r="AO3036" s="72"/>
      <c r="AP3036" s="72"/>
      <c r="AQ3036" s="72"/>
    </row>
    <row r="3037" spans="35:43" x14ac:dyDescent="0.25">
      <c r="AI3037" s="72"/>
      <c r="AJ3037" s="72"/>
      <c r="AK3037" s="72"/>
      <c r="AL3037" s="72"/>
      <c r="AM3037" s="158"/>
      <c r="AN3037" s="72"/>
      <c r="AO3037" s="72"/>
      <c r="AP3037" s="72"/>
      <c r="AQ3037" s="72"/>
    </row>
    <row r="3038" spans="35:43" x14ac:dyDescent="0.25">
      <c r="AI3038" s="72"/>
      <c r="AJ3038" s="72"/>
      <c r="AK3038" s="72"/>
      <c r="AL3038" s="72"/>
      <c r="AM3038" s="158"/>
      <c r="AN3038" s="72"/>
      <c r="AO3038" s="72"/>
      <c r="AP3038" s="72"/>
      <c r="AQ3038" s="72"/>
    </row>
    <row r="3039" spans="35:43" x14ac:dyDescent="0.25">
      <c r="AI3039" s="72"/>
      <c r="AJ3039" s="72"/>
      <c r="AK3039" s="72"/>
      <c r="AL3039" s="72"/>
      <c r="AM3039" s="158"/>
      <c r="AN3039" s="72"/>
      <c r="AO3039" s="72"/>
      <c r="AP3039" s="72"/>
      <c r="AQ3039" s="72"/>
    </row>
    <row r="3040" spans="35:43" x14ac:dyDescent="0.25">
      <c r="AI3040" s="72"/>
      <c r="AJ3040" s="72"/>
      <c r="AK3040" s="72"/>
      <c r="AL3040" s="72"/>
      <c r="AM3040" s="158"/>
      <c r="AN3040" s="72"/>
      <c r="AO3040" s="72"/>
      <c r="AP3040" s="72"/>
      <c r="AQ3040" s="72"/>
    </row>
    <row r="3041" spans="35:43" x14ac:dyDescent="0.25">
      <c r="AI3041" s="72"/>
      <c r="AJ3041" s="72"/>
      <c r="AK3041" s="72"/>
      <c r="AL3041" s="72"/>
      <c r="AM3041" s="158"/>
      <c r="AN3041" s="72"/>
      <c r="AO3041" s="72"/>
      <c r="AP3041" s="72"/>
      <c r="AQ3041" s="72"/>
    </row>
    <row r="3042" spans="35:43" x14ac:dyDescent="0.25">
      <c r="AI3042" s="72"/>
      <c r="AJ3042" s="72"/>
      <c r="AK3042" s="72"/>
      <c r="AL3042" s="72"/>
      <c r="AM3042" s="158"/>
      <c r="AN3042" s="72"/>
      <c r="AO3042" s="72"/>
      <c r="AP3042" s="72"/>
      <c r="AQ3042" s="72"/>
    </row>
    <row r="3043" spans="35:43" x14ac:dyDescent="0.25">
      <c r="AI3043" s="72"/>
      <c r="AJ3043" s="72"/>
      <c r="AK3043" s="72"/>
      <c r="AL3043" s="72"/>
      <c r="AM3043" s="158"/>
      <c r="AN3043" s="72"/>
      <c r="AO3043" s="72"/>
      <c r="AP3043" s="72"/>
      <c r="AQ3043" s="72"/>
    </row>
    <row r="3044" spans="35:43" x14ac:dyDescent="0.25">
      <c r="AI3044" s="72"/>
      <c r="AJ3044" s="72"/>
      <c r="AK3044" s="72"/>
      <c r="AL3044" s="72"/>
      <c r="AM3044" s="158"/>
      <c r="AN3044" s="72"/>
      <c r="AO3044" s="72"/>
      <c r="AP3044" s="72"/>
      <c r="AQ3044" s="72"/>
    </row>
    <row r="3045" spans="35:43" x14ac:dyDescent="0.25">
      <c r="AI3045" s="72"/>
      <c r="AJ3045" s="72"/>
      <c r="AK3045" s="72"/>
      <c r="AL3045" s="72"/>
      <c r="AM3045" s="158"/>
      <c r="AN3045" s="72"/>
      <c r="AO3045" s="72"/>
      <c r="AP3045" s="72"/>
      <c r="AQ3045" s="72"/>
    </row>
    <row r="3046" spans="35:43" x14ac:dyDescent="0.25">
      <c r="AI3046" s="72"/>
      <c r="AJ3046" s="72"/>
      <c r="AK3046" s="72"/>
      <c r="AL3046" s="72"/>
      <c r="AM3046" s="158"/>
      <c r="AN3046" s="72"/>
      <c r="AO3046" s="72"/>
      <c r="AP3046" s="72"/>
      <c r="AQ3046" s="72"/>
    </row>
    <row r="3047" spans="35:43" x14ac:dyDescent="0.25">
      <c r="AI3047" s="72"/>
      <c r="AJ3047" s="72"/>
      <c r="AK3047" s="72"/>
      <c r="AL3047" s="72"/>
      <c r="AM3047" s="158"/>
      <c r="AN3047" s="72"/>
      <c r="AO3047" s="72"/>
      <c r="AP3047" s="72"/>
      <c r="AQ3047" s="72"/>
    </row>
    <row r="3048" spans="35:43" x14ac:dyDescent="0.25">
      <c r="AI3048" s="72"/>
      <c r="AJ3048" s="72"/>
      <c r="AK3048" s="72"/>
      <c r="AL3048" s="72"/>
      <c r="AM3048" s="158"/>
      <c r="AN3048" s="72"/>
      <c r="AO3048" s="72"/>
      <c r="AP3048" s="72"/>
      <c r="AQ3048" s="72"/>
    </row>
    <row r="3049" spans="35:43" x14ac:dyDescent="0.25">
      <c r="AI3049" s="72"/>
      <c r="AJ3049" s="72"/>
      <c r="AK3049" s="72"/>
      <c r="AL3049" s="72"/>
      <c r="AM3049" s="158"/>
      <c r="AN3049" s="72"/>
      <c r="AO3049" s="72"/>
      <c r="AP3049" s="72"/>
      <c r="AQ3049" s="72"/>
    </row>
    <row r="3050" spans="35:43" x14ac:dyDescent="0.25">
      <c r="AI3050" s="72"/>
      <c r="AJ3050" s="72"/>
      <c r="AK3050" s="72"/>
      <c r="AL3050" s="72"/>
      <c r="AM3050" s="158"/>
      <c r="AN3050" s="72"/>
      <c r="AO3050" s="72"/>
      <c r="AP3050" s="72"/>
      <c r="AQ3050" s="72"/>
    </row>
    <row r="3051" spans="35:43" x14ac:dyDescent="0.25">
      <c r="AI3051" s="72"/>
      <c r="AJ3051" s="72"/>
      <c r="AK3051" s="72"/>
      <c r="AL3051" s="72"/>
      <c r="AM3051" s="158"/>
      <c r="AN3051" s="72"/>
      <c r="AO3051" s="72"/>
      <c r="AP3051" s="72"/>
      <c r="AQ3051" s="72"/>
    </row>
    <row r="3052" spans="35:43" x14ac:dyDescent="0.25">
      <c r="AI3052" s="72"/>
      <c r="AJ3052" s="72"/>
      <c r="AK3052" s="72"/>
      <c r="AL3052" s="72"/>
      <c r="AM3052" s="158"/>
      <c r="AN3052" s="72"/>
      <c r="AO3052" s="72"/>
      <c r="AP3052" s="72"/>
      <c r="AQ3052" s="72"/>
    </row>
    <row r="3053" spans="35:43" x14ac:dyDescent="0.25">
      <c r="AI3053" s="72"/>
      <c r="AJ3053" s="72"/>
      <c r="AK3053" s="72"/>
      <c r="AL3053" s="72"/>
      <c r="AM3053" s="158"/>
      <c r="AN3053" s="72"/>
      <c r="AO3053" s="72"/>
      <c r="AP3053" s="72"/>
      <c r="AQ3053" s="72"/>
    </row>
    <row r="3054" spans="35:43" x14ac:dyDescent="0.25">
      <c r="AI3054" s="72"/>
      <c r="AJ3054" s="72"/>
      <c r="AK3054" s="72"/>
      <c r="AL3054" s="72"/>
      <c r="AM3054" s="158"/>
      <c r="AN3054" s="72"/>
      <c r="AO3054" s="72"/>
      <c r="AP3054" s="72"/>
      <c r="AQ3054" s="72"/>
    </row>
    <row r="3055" spans="35:43" x14ac:dyDescent="0.25">
      <c r="AI3055" s="72"/>
      <c r="AJ3055" s="72"/>
      <c r="AK3055" s="72"/>
      <c r="AL3055" s="72"/>
      <c r="AM3055" s="158"/>
      <c r="AN3055" s="72"/>
      <c r="AO3055" s="72"/>
      <c r="AP3055" s="72"/>
      <c r="AQ3055" s="72"/>
    </row>
    <row r="3056" spans="35:43" x14ac:dyDescent="0.25">
      <c r="AI3056" s="72"/>
      <c r="AJ3056" s="72"/>
      <c r="AK3056" s="72"/>
      <c r="AL3056" s="72"/>
      <c r="AM3056" s="158"/>
      <c r="AN3056" s="72"/>
      <c r="AO3056" s="72"/>
      <c r="AP3056" s="72"/>
      <c r="AQ3056" s="72"/>
    </row>
    <row r="3057" spans="35:43" x14ac:dyDescent="0.25">
      <c r="AI3057" s="72"/>
      <c r="AJ3057" s="72"/>
      <c r="AK3057" s="72"/>
      <c r="AL3057" s="72"/>
      <c r="AM3057" s="158"/>
      <c r="AN3057" s="72"/>
      <c r="AO3057" s="72"/>
      <c r="AP3057" s="72"/>
      <c r="AQ3057" s="72"/>
    </row>
    <row r="3058" spans="35:43" x14ac:dyDescent="0.25">
      <c r="AI3058" s="72"/>
      <c r="AJ3058" s="72"/>
      <c r="AK3058" s="72"/>
      <c r="AL3058" s="72"/>
      <c r="AM3058" s="158"/>
      <c r="AN3058" s="72"/>
      <c r="AO3058" s="72"/>
      <c r="AP3058" s="72"/>
      <c r="AQ3058" s="72"/>
    </row>
    <row r="3059" spans="35:43" x14ac:dyDescent="0.25">
      <c r="AI3059" s="72"/>
      <c r="AJ3059" s="72"/>
      <c r="AK3059" s="72"/>
      <c r="AL3059" s="72"/>
      <c r="AM3059" s="158"/>
      <c r="AN3059" s="72"/>
      <c r="AO3059" s="72"/>
      <c r="AP3059" s="72"/>
      <c r="AQ3059" s="72"/>
    </row>
    <row r="3060" spans="35:43" x14ac:dyDescent="0.25">
      <c r="AI3060" s="72"/>
      <c r="AJ3060" s="72"/>
      <c r="AK3060" s="72"/>
      <c r="AL3060" s="72"/>
      <c r="AM3060" s="158"/>
      <c r="AN3060" s="72"/>
      <c r="AO3060" s="72"/>
      <c r="AP3060" s="72"/>
      <c r="AQ3060" s="72"/>
    </row>
    <row r="3061" spans="35:43" x14ac:dyDescent="0.25">
      <c r="AI3061" s="72"/>
      <c r="AJ3061" s="72"/>
      <c r="AK3061" s="72"/>
      <c r="AL3061" s="72"/>
      <c r="AM3061" s="158"/>
      <c r="AN3061" s="72"/>
      <c r="AO3061" s="72"/>
      <c r="AP3061" s="72"/>
      <c r="AQ3061" s="72"/>
    </row>
    <row r="3062" spans="35:43" x14ac:dyDescent="0.25">
      <c r="AI3062" s="72"/>
      <c r="AJ3062" s="72"/>
      <c r="AK3062" s="72"/>
      <c r="AL3062" s="72"/>
      <c r="AM3062" s="158"/>
      <c r="AN3062" s="72"/>
      <c r="AO3062" s="72"/>
      <c r="AP3062" s="72"/>
      <c r="AQ3062" s="72"/>
    </row>
    <row r="3063" spans="35:43" x14ac:dyDescent="0.25">
      <c r="AI3063" s="72"/>
      <c r="AJ3063" s="72"/>
      <c r="AK3063" s="72"/>
      <c r="AL3063" s="72"/>
      <c r="AM3063" s="158"/>
      <c r="AN3063" s="72"/>
      <c r="AO3063" s="72"/>
      <c r="AP3063" s="72"/>
      <c r="AQ3063" s="72"/>
    </row>
    <row r="3064" spans="35:43" x14ac:dyDescent="0.25">
      <c r="AI3064" s="72"/>
      <c r="AJ3064" s="72"/>
      <c r="AK3064" s="72"/>
      <c r="AL3064" s="72"/>
      <c r="AM3064" s="158"/>
      <c r="AN3064" s="72"/>
      <c r="AO3064" s="72"/>
      <c r="AP3064" s="72"/>
      <c r="AQ3064" s="72"/>
    </row>
    <row r="3065" spans="35:43" x14ac:dyDescent="0.25">
      <c r="AI3065" s="72"/>
      <c r="AJ3065" s="72"/>
      <c r="AK3065" s="72"/>
      <c r="AL3065" s="72"/>
      <c r="AM3065" s="158"/>
      <c r="AN3065" s="72"/>
      <c r="AO3065" s="72"/>
      <c r="AP3065" s="72"/>
      <c r="AQ3065" s="72"/>
    </row>
    <row r="3066" spans="35:43" x14ac:dyDescent="0.25">
      <c r="AI3066" s="72"/>
      <c r="AJ3066" s="72"/>
      <c r="AK3066" s="72"/>
      <c r="AL3066" s="72"/>
      <c r="AM3066" s="158"/>
      <c r="AN3066" s="72"/>
      <c r="AO3066" s="72"/>
      <c r="AP3066" s="72"/>
      <c r="AQ3066" s="72"/>
    </row>
    <row r="3067" spans="35:43" x14ac:dyDescent="0.25">
      <c r="AI3067" s="72"/>
      <c r="AJ3067" s="72"/>
      <c r="AK3067" s="72"/>
      <c r="AL3067" s="72"/>
      <c r="AM3067" s="158"/>
      <c r="AN3067" s="72"/>
      <c r="AO3067" s="72"/>
      <c r="AP3067" s="72"/>
      <c r="AQ3067" s="72"/>
    </row>
    <row r="3068" spans="35:43" x14ac:dyDescent="0.25">
      <c r="AI3068" s="72"/>
      <c r="AJ3068" s="72"/>
      <c r="AK3068" s="72"/>
      <c r="AL3068" s="72"/>
      <c r="AM3068" s="158"/>
      <c r="AN3068" s="72"/>
      <c r="AO3068" s="72"/>
      <c r="AP3068" s="72"/>
      <c r="AQ3068" s="72"/>
    </row>
    <row r="3069" spans="35:43" x14ac:dyDescent="0.25">
      <c r="AI3069" s="72"/>
      <c r="AJ3069" s="72"/>
      <c r="AK3069" s="72"/>
      <c r="AL3069" s="72"/>
      <c r="AM3069" s="158"/>
      <c r="AN3069" s="72"/>
      <c r="AO3069" s="72"/>
      <c r="AP3069" s="72"/>
      <c r="AQ3069" s="72"/>
    </row>
    <row r="3070" spans="35:43" x14ac:dyDescent="0.25">
      <c r="AI3070" s="72"/>
      <c r="AJ3070" s="72"/>
      <c r="AK3070" s="72"/>
      <c r="AL3070" s="72"/>
      <c r="AM3070" s="158"/>
      <c r="AN3070" s="72"/>
      <c r="AO3070" s="72"/>
      <c r="AP3070" s="72"/>
      <c r="AQ3070" s="72"/>
    </row>
    <row r="3071" spans="35:43" x14ac:dyDescent="0.25">
      <c r="AI3071" s="72"/>
      <c r="AJ3071" s="72"/>
      <c r="AK3071" s="72"/>
      <c r="AL3071" s="72"/>
      <c r="AM3071" s="158"/>
      <c r="AN3071" s="72"/>
      <c r="AO3071" s="72"/>
      <c r="AP3071" s="72"/>
      <c r="AQ3071" s="72"/>
    </row>
    <row r="3072" spans="35:43" x14ac:dyDescent="0.25">
      <c r="AI3072" s="72"/>
      <c r="AJ3072" s="72"/>
      <c r="AK3072" s="72"/>
      <c r="AL3072" s="72"/>
      <c r="AM3072" s="158"/>
      <c r="AN3072" s="72"/>
      <c r="AO3072" s="72"/>
      <c r="AP3072" s="72"/>
      <c r="AQ3072" s="72"/>
    </row>
    <row r="3073" spans="35:43" x14ac:dyDescent="0.25">
      <c r="AI3073" s="72"/>
      <c r="AJ3073" s="72"/>
      <c r="AK3073" s="72"/>
      <c r="AL3073" s="72"/>
      <c r="AM3073" s="158"/>
      <c r="AN3073" s="72"/>
      <c r="AO3073" s="72"/>
      <c r="AP3073" s="72"/>
      <c r="AQ3073" s="72"/>
    </row>
    <row r="3074" spans="35:43" x14ac:dyDescent="0.25">
      <c r="AI3074" s="72"/>
      <c r="AJ3074" s="72"/>
      <c r="AK3074" s="72"/>
      <c r="AL3074" s="72"/>
      <c r="AM3074" s="158"/>
      <c r="AN3074" s="72"/>
      <c r="AO3074" s="72"/>
      <c r="AP3074" s="72"/>
      <c r="AQ3074" s="72"/>
    </row>
    <row r="3075" spans="35:43" x14ac:dyDescent="0.25">
      <c r="AI3075" s="72"/>
      <c r="AJ3075" s="72"/>
      <c r="AK3075" s="72"/>
      <c r="AL3075" s="72"/>
      <c r="AM3075" s="158"/>
      <c r="AN3075" s="72"/>
      <c r="AO3075" s="72"/>
      <c r="AP3075" s="72"/>
      <c r="AQ3075" s="72"/>
    </row>
    <row r="3076" spans="35:43" x14ac:dyDescent="0.25">
      <c r="AI3076" s="72"/>
      <c r="AJ3076" s="72"/>
      <c r="AK3076" s="72"/>
      <c r="AL3076" s="72"/>
      <c r="AM3076" s="158"/>
      <c r="AN3076" s="72"/>
      <c r="AO3076" s="72"/>
      <c r="AP3076" s="72"/>
      <c r="AQ3076" s="72"/>
    </row>
    <row r="3077" spans="35:43" x14ac:dyDescent="0.25">
      <c r="AI3077" s="72"/>
      <c r="AJ3077" s="72"/>
      <c r="AK3077" s="72"/>
      <c r="AL3077" s="72"/>
      <c r="AM3077" s="158"/>
      <c r="AN3077" s="72"/>
      <c r="AO3077" s="72"/>
      <c r="AP3077" s="72"/>
      <c r="AQ3077" s="72"/>
    </row>
    <row r="3078" spans="35:43" x14ac:dyDescent="0.25">
      <c r="AI3078" s="72"/>
      <c r="AJ3078" s="72"/>
      <c r="AK3078" s="72"/>
      <c r="AL3078" s="72"/>
      <c r="AM3078" s="158"/>
      <c r="AN3078" s="72"/>
      <c r="AO3078" s="72"/>
      <c r="AP3078" s="72"/>
      <c r="AQ3078" s="72"/>
    </row>
    <row r="3079" spans="35:43" x14ac:dyDescent="0.25">
      <c r="AI3079" s="72"/>
      <c r="AJ3079" s="72"/>
      <c r="AK3079" s="72"/>
      <c r="AL3079" s="72"/>
      <c r="AM3079" s="158"/>
      <c r="AN3079" s="72"/>
      <c r="AO3079" s="72"/>
      <c r="AP3079" s="72"/>
      <c r="AQ3079" s="72"/>
    </row>
    <row r="3080" spans="35:43" x14ac:dyDescent="0.25">
      <c r="AI3080" s="72"/>
      <c r="AJ3080" s="72"/>
      <c r="AK3080" s="72"/>
      <c r="AL3080" s="72"/>
      <c r="AM3080" s="158"/>
      <c r="AN3080" s="72"/>
      <c r="AO3080" s="72"/>
      <c r="AP3080" s="72"/>
      <c r="AQ3080" s="72"/>
    </row>
    <row r="3081" spans="35:43" x14ac:dyDescent="0.25">
      <c r="AI3081" s="72"/>
      <c r="AJ3081" s="72"/>
      <c r="AK3081" s="72"/>
      <c r="AL3081" s="72"/>
      <c r="AM3081" s="158"/>
      <c r="AN3081" s="72"/>
      <c r="AO3081" s="72"/>
      <c r="AP3081" s="72"/>
      <c r="AQ3081" s="72"/>
    </row>
    <row r="3082" spans="35:43" x14ac:dyDescent="0.25">
      <c r="AI3082" s="72"/>
      <c r="AJ3082" s="72"/>
      <c r="AK3082" s="72"/>
      <c r="AL3082" s="72"/>
      <c r="AM3082" s="158"/>
      <c r="AN3082" s="72"/>
      <c r="AO3082" s="72"/>
      <c r="AP3082" s="72"/>
      <c r="AQ3082" s="72"/>
    </row>
    <row r="3083" spans="35:43" x14ac:dyDescent="0.25">
      <c r="AI3083" s="72"/>
      <c r="AJ3083" s="72"/>
      <c r="AK3083" s="72"/>
      <c r="AL3083" s="72"/>
      <c r="AM3083" s="158"/>
      <c r="AN3083" s="72"/>
      <c r="AO3083" s="72"/>
      <c r="AP3083" s="72"/>
      <c r="AQ3083" s="72"/>
    </row>
    <row r="3084" spans="35:43" x14ac:dyDescent="0.25">
      <c r="AI3084" s="72"/>
      <c r="AJ3084" s="72"/>
      <c r="AK3084" s="72"/>
      <c r="AL3084" s="72"/>
      <c r="AM3084" s="158"/>
      <c r="AN3084" s="72"/>
      <c r="AO3084" s="72"/>
      <c r="AP3084" s="72"/>
      <c r="AQ3084" s="72"/>
    </row>
    <row r="3085" spans="35:43" x14ac:dyDescent="0.25">
      <c r="AI3085" s="72"/>
      <c r="AJ3085" s="72"/>
      <c r="AK3085" s="72"/>
      <c r="AL3085" s="72"/>
      <c r="AM3085" s="158"/>
      <c r="AN3085" s="72"/>
      <c r="AO3085" s="72"/>
      <c r="AP3085" s="72"/>
      <c r="AQ3085" s="72"/>
    </row>
    <row r="3086" spans="35:43" x14ac:dyDescent="0.25">
      <c r="AI3086" s="72"/>
      <c r="AJ3086" s="72"/>
      <c r="AK3086" s="72"/>
      <c r="AL3086" s="72"/>
      <c r="AM3086" s="158"/>
      <c r="AN3086" s="72"/>
      <c r="AO3086" s="72"/>
      <c r="AP3086" s="72"/>
      <c r="AQ3086" s="72"/>
    </row>
    <row r="3087" spans="35:43" x14ac:dyDescent="0.25">
      <c r="AI3087" s="72"/>
      <c r="AJ3087" s="72"/>
      <c r="AK3087" s="72"/>
      <c r="AL3087" s="72"/>
      <c r="AM3087" s="158"/>
      <c r="AN3087" s="72"/>
      <c r="AO3087" s="72"/>
      <c r="AP3087" s="72"/>
      <c r="AQ3087" s="72"/>
    </row>
    <row r="3088" spans="35:43" x14ac:dyDescent="0.25">
      <c r="AI3088" s="72"/>
      <c r="AJ3088" s="72"/>
      <c r="AK3088" s="72"/>
      <c r="AL3088" s="72"/>
      <c r="AM3088" s="158"/>
      <c r="AN3088" s="72"/>
      <c r="AO3088" s="72"/>
      <c r="AP3088" s="72"/>
      <c r="AQ3088" s="72"/>
    </row>
    <row r="3089" spans="35:43" x14ac:dyDescent="0.25">
      <c r="AI3089" s="72"/>
      <c r="AJ3089" s="72"/>
      <c r="AK3089" s="72"/>
      <c r="AL3089" s="72"/>
      <c r="AM3089" s="158"/>
      <c r="AN3089" s="72"/>
      <c r="AO3089" s="72"/>
      <c r="AP3089" s="72"/>
      <c r="AQ3089" s="72"/>
    </row>
    <row r="3090" spans="35:43" x14ac:dyDescent="0.25">
      <c r="AI3090" s="72"/>
      <c r="AJ3090" s="72"/>
      <c r="AK3090" s="72"/>
      <c r="AL3090" s="72"/>
      <c r="AM3090" s="158"/>
      <c r="AN3090" s="72"/>
      <c r="AO3090" s="72"/>
      <c r="AP3090" s="72"/>
      <c r="AQ3090" s="72"/>
    </row>
    <row r="3091" spans="35:43" x14ac:dyDescent="0.25">
      <c r="AI3091" s="72"/>
      <c r="AJ3091" s="72"/>
      <c r="AK3091" s="72"/>
      <c r="AL3091" s="72"/>
      <c r="AM3091" s="158"/>
      <c r="AN3091" s="72"/>
      <c r="AO3091" s="72"/>
      <c r="AP3091" s="72"/>
      <c r="AQ3091" s="72"/>
    </row>
    <row r="3092" spans="35:43" x14ac:dyDescent="0.25">
      <c r="AI3092" s="72"/>
      <c r="AJ3092" s="72"/>
      <c r="AK3092" s="72"/>
      <c r="AL3092" s="72"/>
      <c r="AM3092" s="158"/>
      <c r="AN3092" s="72"/>
      <c r="AO3092" s="72"/>
      <c r="AP3092" s="72"/>
      <c r="AQ3092" s="72"/>
    </row>
    <row r="3093" spans="35:43" x14ac:dyDescent="0.25">
      <c r="AI3093" s="72"/>
      <c r="AJ3093" s="72"/>
      <c r="AK3093" s="72"/>
      <c r="AL3093" s="72"/>
      <c r="AM3093" s="158"/>
      <c r="AN3093" s="72"/>
      <c r="AO3093" s="72"/>
      <c r="AP3093" s="72"/>
      <c r="AQ3093" s="72"/>
    </row>
    <row r="3094" spans="35:43" x14ac:dyDescent="0.25">
      <c r="AI3094" s="72"/>
      <c r="AJ3094" s="72"/>
      <c r="AK3094" s="72"/>
      <c r="AL3094" s="72"/>
      <c r="AM3094" s="158"/>
      <c r="AN3094" s="72"/>
      <c r="AO3094" s="72"/>
      <c r="AP3094" s="72"/>
      <c r="AQ3094" s="72"/>
    </row>
    <row r="3095" spans="35:43" x14ac:dyDescent="0.25">
      <c r="AI3095" s="72"/>
      <c r="AJ3095" s="72"/>
      <c r="AK3095" s="72"/>
      <c r="AL3095" s="72"/>
      <c r="AM3095" s="158"/>
      <c r="AN3095" s="72"/>
      <c r="AO3095" s="72"/>
      <c r="AP3095" s="72"/>
      <c r="AQ3095" s="72"/>
    </row>
    <row r="3096" spans="35:43" x14ac:dyDescent="0.25">
      <c r="AI3096" s="72"/>
      <c r="AJ3096" s="72"/>
      <c r="AK3096" s="72"/>
      <c r="AL3096" s="72"/>
      <c r="AM3096" s="158"/>
      <c r="AN3096" s="72"/>
      <c r="AO3096" s="72"/>
      <c r="AP3096" s="72"/>
      <c r="AQ3096" s="72"/>
    </row>
    <row r="3097" spans="35:43" x14ac:dyDescent="0.25">
      <c r="AI3097" s="72"/>
      <c r="AJ3097" s="72"/>
      <c r="AK3097" s="72"/>
      <c r="AL3097" s="72"/>
      <c r="AM3097" s="158"/>
      <c r="AN3097" s="72"/>
      <c r="AO3097" s="72"/>
      <c r="AP3097" s="72"/>
      <c r="AQ3097" s="72"/>
    </row>
    <row r="3098" spans="35:43" x14ac:dyDescent="0.25">
      <c r="AI3098" s="72"/>
      <c r="AJ3098" s="72"/>
      <c r="AK3098" s="72"/>
      <c r="AL3098" s="72"/>
      <c r="AM3098" s="158"/>
      <c r="AN3098" s="72"/>
      <c r="AO3098" s="72"/>
      <c r="AP3098" s="72"/>
      <c r="AQ3098" s="72"/>
    </row>
    <row r="3099" spans="35:43" x14ac:dyDescent="0.25">
      <c r="AI3099" s="72"/>
      <c r="AJ3099" s="72"/>
      <c r="AK3099" s="72"/>
      <c r="AL3099" s="72"/>
      <c r="AM3099" s="158"/>
      <c r="AN3099" s="72"/>
      <c r="AO3099" s="72"/>
      <c r="AP3099" s="72"/>
      <c r="AQ3099" s="72"/>
    </row>
    <row r="3100" spans="35:43" x14ac:dyDescent="0.25">
      <c r="AI3100" s="72"/>
      <c r="AJ3100" s="72"/>
      <c r="AK3100" s="72"/>
      <c r="AL3100" s="72"/>
      <c r="AM3100" s="158"/>
      <c r="AN3100" s="72"/>
      <c r="AO3100" s="72"/>
      <c r="AP3100" s="72"/>
      <c r="AQ3100" s="72"/>
    </row>
    <row r="3101" spans="35:43" x14ac:dyDescent="0.25">
      <c r="AI3101" s="72"/>
      <c r="AJ3101" s="72"/>
      <c r="AK3101" s="72"/>
      <c r="AL3101" s="72"/>
      <c r="AM3101" s="158"/>
      <c r="AN3101" s="72"/>
      <c r="AO3101" s="72"/>
      <c r="AP3101" s="72"/>
      <c r="AQ3101" s="72"/>
    </row>
    <row r="3102" spans="35:43" x14ac:dyDescent="0.25">
      <c r="AI3102" s="72"/>
      <c r="AJ3102" s="72"/>
      <c r="AK3102" s="72"/>
      <c r="AL3102" s="72"/>
      <c r="AM3102" s="158"/>
      <c r="AN3102" s="72"/>
      <c r="AO3102" s="72"/>
      <c r="AP3102" s="72"/>
      <c r="AQ3102" s="72"/>
    </row>
    <row r="3103" spans="35:43" x14ac:dyDescent="0.25">
      <c r="AI3103" s="72"/>
      <c r="AJ3103" s="72"/>
      <c r="AK3103" s="72"/>
      <c r="AL3103" s="72"/>
      <c r="AM3103" s="158"/>
      <c r="AN3103" s="72"/>
      <c r="AO3103" s="72"/>
      <c r="AP3103" s="72"/>
      <c r="AQ3103" s="72"/>
    </row>
    <row r="3104" spans="35:43" x14ac:dyDescent="0.25">
      <c r="AI3104" s="72"/>
      <c r="AJ3104" s="72"/>
      <c r="AK3104" s="72"/>
      <c r="AL3104" s="72"/>
      <c r="AM3104" s="158"/>
      <c r="AN3104" s="72"/>
      <c r="AO3104" s="72"/>
      <c r="AP3104" s="72"/>
      <c r="AQ3104" s="72"/>
    </row>
    <row r="3105" spans="35:43" x14ac:dyDescent="0.25">
      <c r="AI3105" s="72"/>
      <c r="AJ3105" s="72"/>
      <c r="AK3105" s="72"/>
      <c r="AL3105" s="72"/>
      <c r="AM3105" s="158"/>
      <c r="AN3105" s="72"/>
      <c r="AO3105" s="72"/>
      <c r="AP3105" s="72"/>
      <c r="AQ3105" s="72"/>
    </row>
    <row r="3106" spans="35:43" x14ac:dyDescent="0.25">
      <c r="AI3106" s="72"/>
      <c r="AJ3106" s="72"/>
      <c r="AK3106" s="72"/>
      <c r="AL3106" s="72"/>
      <c r="AM3106" s="158"/>
      <c r="AN3106" s="72"/>
      <c r="AO3106" s="72"/>
      <c r="AP3106" s="72"/>
      <c r="AQ3106" s="72"/>
    </row>
    <row r="3107" spans="35:43" x14ac:dyDescent="0.25">
      <c r="AI3107" s="72"/>
      <c r="AJ3107" s="72"/>
      <c r="AK3107" s="72"/>
      <c r="AL3107" s="72"/>
      <c r="AM3107" s="158"/>
      <c r="AN3107" s="72"/>
      <c r="AO3107" s="72"/>
      <c r="AP3107" s="72"/>
      <c r="AQ3107" s="72"/>
    </row>
    <row r="3108" spans="35:43" x14ac:dyDescent="0.25">
      <c r="AI3108" s="72"/>
      <c r="AJ3108" s="72"/>
      <c r="AK3108" s="72"/>
      <c r="AL3108" s="72"/>
      <c r="AM3108" s="158"/>
      <c r="AN3108" s="72"/>
      <c r="AO3108" s="72"/>
      <c r="AP3108" s="72"/>
      <c r="AQ3108" s="72"/>
    </row>
    <row r="3109" spans="35:43" x14ac:dyDescent="0.25">
      <c r="AI3109" s="72"/>
      <c r="AJ3109" s="72"/>
      <c r="AK3109" s="72"/>
      <c r="AL3109" s="72"/>
      <c r="AM3109" s="158"/>
      <c r="AN3109" s="72"/>
      <c r="AO3109" s="72"/>
      <c r="AP3109" s="72"/>
      <c r="AQ3109" s="72"/>
    </row>
    <row r="3110" spans="35:43" x14ac:dyDescent="0.25">
      <c r="AI3110" s="72"/>
      <c r="AJ3110" s="72"/>
      <c r="AK3110" s="72"/>
      <c r="AL3110" s="72"/>
      <c r="AM3110" s="158"/>
      <c r="AN3110" s="72"/>
      <c r="AO3110" s="72"/>
      <c r="AP3110" s="72"/>
      <c r="AQ3110" s="72"/>
    </row>
    <row r="3111" spans="35:43" x14ac:dyDescent="0.25">
      <c r="AI3111" s="72"/>
      <c r="AJ3111" s="72"/>
      <c r="AK3111" s="72"/>
      <c r="AL3111" s="72"/>
      <c r="AM3111" s="158"/>
      <c r="AN3111" s="72"/>
      <c r="AO3111" s="72"/>
      <c r="AP3111" s="72"/>
      <c r="AQ3111" s="72"/>
    </row>
    <row r="3112" spans="35:43" x14ac:dyDescent="0.25">
      <c r="AI3112" s="72"/>
      <c r="AJ3112" s="72"/>
      <c r="AK3112" s="72"/>
      <c r="AL3112" s="72"/>
      <c r="AM3112" s="158"/>
      <c r="AN3112" s="72"/>
      <c r="AO3112" s="72"/>
      <c r="AP3112" s="72"/>
      <c r="AQ3112" s="72"/>
    </row>
    <row r="3113" spans="35:43" x14ac:dyDescent="0.25">
      <c r="AI3113" s="72"/>
      <c r="AJ3113" s="72"/>
      <c r="AK3113" s="72"/>
      <c r="AL3113" s="72"/>
      <c r="AM3113" s="158"/>
      <c r="AN3113" s="72"/>
      <c r="AO3113" s="72"/>
      <c r="AP3113" s="72"/>
      <c r="AQ3113" s="72"/>
    </row>
    <row r="3114" spans="35:43" x14ac:dyDescent="0.25">
      <c r="AI3114" s="72"/>
      <c r="AJ3114" s="72"/>
      <c r="AK3114" s="72"/>
      <c r="AL3114" s="72"/>
      <c r="AM3114" s="158"/>
      <c r="AN3114" s="72"/>
      <c r="AO3114" s="72"/>
      <c r="AP3114" s="72"/>
      <c r="AQ3114" s="72"/>
    </row>
    <row r="3115" spans="35:43" x14ac:dyDescent="0.25">
      <c r="AI3115" s="72"/>
      <c r="AJ3115" s="72"/>
      <c r="AK3115" s="72"/>
      <c r="AL3115" s="72"/>
      <c r="AM3115" s="158"/>
      <c r="AN3115" s="72"/>
      <c r="AO3115" s="72"/>
      <c r="AP3115" s="72"/>
      <c r="AQ3115" s="72"/>
    </row>
    <row r="3116" spans="35:43" x14ac:dyDescent="0.25">
      <c r="AI3116" s="72"/>
      <c r="AJ3116" s="72"/>
      <c r="AK3116" s="72"/>
      <c r="AL3116" s="72"/>
      <c r="AM3116" s="158"/>
      <c r="AN3116" s="72"/>
      <c r="AO3116" s="72"/>
      <c r="AP3116" s="72"/>
      <c r="AQ3116" s="72"/>
    </row>
    <row r="3117" spans="35:43" x14ac:dyDescent="0.25">
      <c r="AI3117" s="72"/>
      <c r="AJ3117" s="72"/>
      <c r="AK3117" s="72"/>
      <c r="AL3117" s="72"/>
      <c r="AM3117" s="158"/>
      <c r="AN3117" s="72"/>
      <c r="AO3117" s="72"/>
      <c r="AP3117" s="72"/>
      <c r="AQ3117" s="72"/>
    </row>
    <row r="3118" spans="35:43" x14ac:dyDescent="0.25">
      <c r="AI3118" s="72"/>
      <c r="AJ3118" s="72"/>
      <c r="AK3118" s="72"/>
      <c r="AL3118" s="72"/>
      <c r="AM3118" s="158"/>
      <c r="AN3118" s="72"/>
      <c r="AO3118" s="72"/>
      <c r="AP3118" s="72"/>
      <c r="AQ3118" s="72"/>
    </row>
    <row r="3119" spans="35:43" x14ac:dyDescent="0.25">
      <c r="AI3119" s="72"/>
      <c r="AJ3119" s="72"/>
      <c r="AK3119" s="72"/>
      <c r="AL3119" s="72"/>
      <c r="AM3119" s="158"/>
      <c r="AN3119" s="72"/>
      <c r="AO3119" s="72"/>
      <c r="AP3119" s="72"/>
      <c r="AQ3119" s="72"/>
    </row>
    <row r="3120" spans="35:43" x14ac:dyDescent="0.25">
      <c r="AI3120" s="72"/>
      <c r="AJ3120" s="72"/>
      <c r="AK3120" s="72"/>
      <c r="AL3120" s="72"/>
      <c r="AM3120" s="158"/>
      <c r="AN3120" s="72"/>
      <c r="AO3120" s="72"/>
      <c r="AP3120" s="72"/>
      <c r="AQ3120" s="72"/>
    </row>
    <row r="3121" spans="35:43" x14ac:dyDescent="0.25">
      <c r="AI3121" s="72"/>
      <c r="AJ3121" s="72"/>
      <c r="AK3121" s="72"/>
      <c r="AL3121" s="72"/>
      <c r="AM3121" s="158"/>
      <c r="AN3121" s="72"/>
      <c r="AO3121" s="72"/>
      <c r="AP3121" s="72"/>
      <c r="AQ3121" s="72"/>
    </row>
    <row r="3122" spans="35:43" x14ac:dyDescent="0.25">
      <c r="AI3122" s="72"/>
      <c r="AJ3122" s="72"/>
      <c r="AK3122" s="72"/>
      <c r="AL3122" s="72"/>
      <c r="AM3122" s="158"/>
      <c r="AN3122" s="72"/>
      <c r="AO3122" s="72"/>
      <c r="AP3122" s="72"/>
      <c r="AQ3122" s="72"/>
    </row>
    <row r="3123" spans="35:43" x14ac:dyDescent="0.25">
      <c r="AI3123" s="72"/>
      <c r="AJ3123" s="72"/>
      <c r="AK3123" s="72"/>
      <c r="AL3123" s="72"/>
      <c r="AM3123" s="158"/>
      <c r="AN3123" s="72"/>
      <c r="AO3123" s="72"/>
      <c r="AP3123" s="72"/>
      <c r="AQ3123" s="72"/>
    </row>
    <row r="3124" spans="35:43" x14ac:dyDescent="0.25">
      <c r="AI3124" s="72"/>
      <c r="AJ3124" s="72"/>
      <c r="AK3124" s="72"/>
      <c r="AL3124" s="72"/>
      <c r="AM3124" s="158"/>
      <c r="AN3124" s="72"/>
      <c r="AO3124" s="72"/>
      <c r="AP3124" s="72"/>
      <c r="AQ3124" s="72"/>
    </row>
    <row r="3125" spans="35:43" x14ac:dyDescent="0.25">
      <c r="AI3125" s="72"/>
      <c r="AJ3125" s="72"/>
      <c r="AK3125" s="72"/>
      <c r="AL3125" s="72"/>
      <c r="AM3125" s="158"/>
      <c r="AN3125" s="72"/>
      <c r="AO3125" s="72"/>
      <c r="AP3125" s="72"/>
      <c r="AQ3125" s="72"/>
    </row>
    <row r="3126" spans="35:43" x14ac:dyDescent="0.25">
      <c r="AI3126" s="72"/>
      <c r="AJ3126" s="72"/>
      <c r="AK3126" s="72"/>
      <c r="AL3126" s="72"/>
      <c r="AM3126" s="158"/>
      <c r="AN3126" s="72"/>
      <c r="AO3126" s="72"/>
      <c r="AP3126" s="72"/>
      <c r="AQ3126" s="72"/>
    </row>
    <row r="3127" spans="35:43" x14ac:dyDescent="0.25">
      <c r="AI3127" s="72"/>
      <c r="AJ3127" s="72"/>
      <c r="AK3127" s="72"/>
      <c r="AL3127" s="72"/>
      <c r="AM3127" s="158"/>
      <c r="AN3127" s="72"/>
      <c r="AO3127" s="72"/>
      <c r="AP3127" s="72"/>
      <c r="AQ3127" s="72"/>
    </row>
    <row r="3128" spans="35:43" x14ac:dyDescent="0.25">
      <c r="AI3128" s="72"/>
      <c r="AJ3128" s="72"/>
      <c r="AK3128" s="72"/>
      <c r="AL3128" s="72"/>
      <c r="AM3128" s="158"/>
      <c r="AN3128" s="72"/>
      <c r="AO3128" s="72"/>
      <c r="AP3128" s="72"/>
      <c r="AQ3128" s="72"/>
    </row>
    <row r="3129" spans="35:43" x14ac:dyDescent="0.25">
      <c r="AI3129" s="72"/>
      <c r="AJ3129" s="72"/>
      <c r="AK3129" s="72"/>
      <c r="AL3129" s="72"/>
      <c r="AM3129" s="158"/>
      <c r="AN3129" s="72"/>
      <c r="AO3129" s="72"/>
      <c r="AP3129" s="72"/>
      <c r="AQ3129" s="72"/>
    </row>
    <row r="3130" spans="35:43" x14ac:dyDescent="0.25">
      <c r="AI3130" s="72"/>
      <c r="AJ3130" s="72"/>
      <c r="AK3130" s="72"/>
      <c r="AL3130" s="72"/>
      <c r="AM3130" s="158"/>
      <c r="AN3130" s="72"/>
      <c r="AO3130" s="72"/>
      <c r="AP3130" s="72"/>
      <c r="AQ3130" s="72"/>
    </row>
    <row r="3131" spans="35:43" x14ac:dyDescent="0.25">
      <c r="AI3131" s="72"/>
      <c r="AJ3131" s="72"/>
      <c r="AK3131" s="72"/>
      <c r="AL3131" s="72"/>
      <c r="AM3131" s="158"/>
      <c r="AN3131" s="72"/>
      <c r="AO3131" s="72"/>
      <c r="AP3131" s="72"/>
      <c r="AQ3131" s="72"/>
    </row>
    <row r="3132" spans="35:43" x14ac:dyDescent="0.25">
      <c r="AI3132" s="72"/>
      <c r="AJ3132" s="72"/>
      <c r="AK3132" s="72"/>
      <c r="AL3132" s="72"/>
      <c r="AM3132" s="158"/>
      <c r="AN3132" s="72"/>
      <c r="AO3132" s="72"/>
      <c r="AP3132" s="72"/>
      <c r="AQ3132" s="72"/>
    </row>
    <row r="3133" spans="35:43" x14ac:dyDescent="0.25">
      <c r="AI3133" s="72"/>
      <c r="AJ3133" s="72"/>
      <c r="AK3133" s="72"/>
      <c r="AL3133" s="72"/>
      <c r="AM3133" s="158"/>
      <c r="AN3133" s="72"/>
      <c r="AO3133" s="72"/>
      <c r="AP3133" s="72"/>
      <c r="AQ3133" s="72"/>
    </row>
    <row r="3134" spans="35:43" x14ac:dyDescent="0.25">
      <c r="AI3134" s="72"/>
      <c r="AJ3134" s="72"/>
      <c r="AK3134" s="72"/>
      <c r="AL3134" s="72"/>
      <c r="AM3134" s="158"/>
      <c r="AN3134" s="72"/>
      <c r="AO3134" s="72"/>
      <c r="AP3134" s="72"/>
      <c r="AQ3134" s="72"/>
    </row>
    <row r="3135" spans="35:43" x14ac:dyDescent="0.25">
      <c r="AI3135" s="72"/>
      <c r="AJ3135" s="72"/>
      <c r="AK3135" s="72"/>
      <c r="AL3135" s="72"/>
      <c r="AM3135" s="158"/>
      <c r="AN3135" s="72"/>
      <c r="AO3135" s="72"/>
      <c r="AP3135" s="72"/>
      <c r="AQ3135" s="72"/>
    </row>
    <row r="3136" spans="35:43" x14ac:dyDescent="0.25">
      <c r="AI3136" s="72"/>
      <c r="AJ3136" s="72"/>
      <c r="AK3136" s="72"/>
      <c r="AL3136" s="72"/>
      <c r="AM3136" s="158"/>
      <c r="AN3136" s="72"/>
      <c r="AO3136" s="72"/>
      <c r="AP3136" s="72"/>
      <c r="AQ3136" s="72"/>
    </row>
    <row r="3137" spans="35:43" x14ac:dyDescent="0.25">
      <c r="AI3137" s="72"/>
      <c r="AJ3137" s="72"/>
      <c r="AK3137" s="72"/>
      <c r="AL3137" s="72"/>
      <c r="AM3137" s="158"/>
      <c r="AN3137" s="72"/>
      <c r="AO3137" s="72"/>
      <c r="AP3137" s="72"/>
      <c r="AQ3137" s="72"/>
    </row>
    <row r="3138" spans="35:43" x14ac:dyDescent="0.25">
      <c r="AI3138" s="72"/>
      <c r="AJ3138" s="72"/>
      <c r="AK3138" s="72"/>
      <c r="AL3138" s="72"/>
      <c r="AM3138" s="158"/>
      <c r="AN3138" s="72"/>
      <c r="AO3138" s="72"/>
      <c r="AP3138" s="72"/>
      <c r="AQ3138" s="72"/>
    </row>
    <row r="3139" spans="35:43" x14ac:dyDescent="0.25">
      <c r="AI3139" s="72"/>
      <c r="AJ3139" s="72"/>
      <c r="AK3139" s="72"/>
      <c r="AL3139" s="72"/>
      <c r="AM3139" s="158"/>
      <c r="AN3139" s="72"/>
      <c r="AO3139" s="72"/>
      <c r="AP3139" s="72"/>
      <c r="AQ3139" s="72"/>
    </row>
    <row r="3140" spans="35:43" x14ac:dyDescent="0.25">
      <c r="AI3140" s="72"/>
      <c r="AJ3140" s="72"/>
      <c r="AK3140" s="72"/>
      <c r="AL3140" s="72"/>
      <c r="AM3140" s="158"/>
      <c r="AN3140" s="72"/>
      <c r="AO3140" s="72"/>
      <c r="AP3140" s="72"/>
      <c r="AQ3140" s="72"/>
    </row>
    <row r="3141" spans="35:43" x14ac:dyDescent="0.25">
      <c r="AI3141" s="72"/>
      <c r="AJ3141" s="72"/>
      <c r="AK3141" s="72"/>
      <c r="AL3141" s="72"/>
      <c r="AM3141" s="158"/>
      <c r="AN3141" s="72"/>
      <c r="AO3141" s="72"/>
      <c r="AP3141" s="72"/>
      <c r="AQ3141" s="72"/>
    </row>
    <row r="3142" spans="35:43" x14ac:dyDescent="0.25">
      <c r="AI3142" s="72"/>
      <c r="AJ3142" s="72"/>
      <c r="AK3142" s="72"/>
      <c r="AL3142" s="72"/>
      <c r="AM3142" s="158"/>
      <c r="AN3142" s="72"/>
      <c r="AO3142" s="72"/>
      <c r="AP3142" s="72"/>
      <c r="AQ3142" s="72"/>
    </row>
    <row r="3143" spans="35:43" x14ac:dyDescent="0.25">
      <c r="AI3143" s="72"/>
      <c r="AJ3143" s="72"/>
      <c r="AK3143" s="72"/>
      <c r="AL3143" s="72"/>
      <c r="AM3143" s="158"/>
      <c r="AN3143" s="72"/>
      <c r="AO3143" s="72"/>
      <c r="AP3143" s="72"/>
      <c r="AQ3143" s="72"/>
    </row>
    <row r="3144" spans="35:43" x14ac:dyDescent="0.25">
      <c r="AI3144" s="72"/>
      <c r="AJ3144" s="72"/>
      <c r="AK3144" s="72"/>
      <c r="AL3144" s="72"/>
      <c r="AM3144" s="158"/>
      <c r="AN3144" s="72"/>
      <c r="AO3144" s="72"/>
      <c r="AP3144" s="72"/>
      <c r="AQ3144" s="72"/>
    </row>
    <row r="3145" spans="35:43" x14ac:dyDescent="0.25">
      <c r="AI3145" s="72"/>
      <c r="AJ3145" s="72"/>
      <c r="AK3145" s="72"/>
      <c r="AL3145" s="72"/>
      <c r="AM3145" s="158"/>
      <c r="AN3145" s="72"/>
      <c r="AO3145" s="72"/>
      <c r="AP3145" s="72"/>
      <c r="AQ3145" s="72"/>
    </row>
    <row r="3146" spans="35:43" x14ac:dyDescent="0.25">
      <c r="AI3146" s="72"/>
      <c r="AJ3146" s="72"/>
      <c r="AK3146" s="72"/>
      <c r="AL3146" s="72"/>
      <c r="AM3146" s="158"/>
      <c r="AN3146" s="72"/>
      <c r="AO3146" s="72"/>
      <c r="AP3146" s="72"/>
      <c r="AQ3146" s="72"/>
    </row>
    <row r="3147" spans="35:43" x14ac:dyDescent="0.25">
      <c r="AI3147" s="72"/>
      <c r="AJ3147" s="72"/>
      <c r="AK3147" s="72"/>
      <c r="AL3147" s="72"/>
      <c r="AM3147" s="158"/>
      <c r="AN3147" s="72"/>
      <c r="AO3147" s="72"/>
      <c r="AP3147" s="72"/>
      <c r="AQ3147" s="72"/>
    </row>
    <row r="3148" spans="35:43" x14ac:dyDescent="0.25">
      <c r="AI3148" s="72"/>
      <c r="AJ3148" s="72"/>
      <c r="AK3148" s="72"/>
      <c r="AL3148" s="72"/>
      <c r="AM3148" s="158"/>
      <c r="AN3148" s="72"/>
      <c r="AO3148" s="72"/>
      <c r="AP3148" s="72"/>
      <c r="AQ3148" s="72"/>
    </row>
    <row r="3149" spans="35:43" x14ac:dyDescent="0.25">
      <c r="AI3149" s="72"/>
      <c r="AJ3149" s="72"/>
      <c r="AK3149" s="72"/>
      <c r="AL3149" s="72"/>
      <c r="AM3149" s="158"/>
      <c r="AN3149" s="72"/>
      <c r="AO3149" s="72"/>
      <c r="AP3149" s="72"/>
      <c r="AQ3149" s="72"/>
    </row>
    <row r="3150" spans="35:43" x14ac:dyDescent="0.25">
      <c r="AI3150" s="72"/>
      <c r="AJ3150" s="72"/>
      <c r="AK3150" s="72"/>
      <c r="AL3150" s="72"/>
      <c r="AM3150" s="158"/>
      <c r="AN3150" s="72"/>
      <c r="AO3150" s="72"/>
      <c r="AP3150" s="72"/>
      <c r="AQ3150" s="72"/>
    </row>
    <row r="3151" spans="35:43" x14ac:dyDescent="0.25">
      <c r="AI3151" s="72"/>
      <c r="AJ3151" s="72"/>
      <c r="AK3151" s="72"/>
      <c r="AL3151" s="72"/>
      <c r="AM3151" s="158"/>
      <c r="AN3151" s="72"/>
      <c r="AO3151" s="72"/>
      <c r="AP3151" s="72"/>
      <c r="AQ3151" s="72"/>
    </row>
    <row r="3152" spans="35:43" x14ac:dyDescent="0.25">
      <c r="AI3152" s="72"/>
      <c r="AJ3152" s="72"/>
      <c r="AK3152" s="72"/>
      <c r="AL3152" s="72"/>
      <c r="AM3152" s="158"/>
      <c r="AN3152" s="72"/>
      <c r="AO3152" s="72"/>
      <c r="AP3152" s="72"/>
      <c r="AQ3152" s="72"/>
    </row>
    <row r="3153" spans="35:43" x14ac:dyDescent="0.25">
      <c r="AI3153" s="72"/>
      <c r="AJ3153" s="72"/>
      <c r="AK3153" s="72"/>
      <c r="AL3153" s="72"/>
      <c r="AM3153" s="158"/>
      <c r="AN3153" s="72"/>
      <c r="AO3153" s="72"/>
      <c r="AP3153" s="72"/>
      <c r="AQ3153" s="72"/>
    </row>
    <row r="3154" spans="35:43" x14ac:dyDescent="0.25">
      <c r="AI3154" s="72"/>
      <c r="AJ3154" s="72"/>
      <c r="AK3154" s="72"/>
      <c r="AL3154" s="72"/>
      <c r="AM3154" s="158"/>
      <c r="AN3154" s="72"/>
      <c r="AO3154" s="72"/>
      <c r="AP3154" s="72"/>
      <c r="AQ3154" s="72"/>
    </row>
    <row r="3155" spans="35:43" x14ac:dyDescent="0.25">
      <c r="AI3155" s="72"/>
      <c r="AJ3155" s="72"/>
      <c r="AK3155" s="72"/>
      <c r="AL3155" s="72"/>
      <c r="AM3155" s="158"/>
      <c r="AN3155" s="72"/>
      <c r="AO3155" s="72"/>
      <c r="AP3155" s="72"/>
      <c r="AQ3155" s="72"/>
    </row>
    <row r="3156" spans="35:43" x14ac:dyDescent="0.25">
      <c r="AI3156" s="72"/>
      <c r="AJ3156" s="72"/>
      <c r="AK3156" s="72"/>
      <c r="AL3156" s="72"/>
      <c r="AM3156" s="158"/>
      <c r="AN3156" s="72"/>
      <c r="AO3156" s="72"/>
      <c r="AP3156" s="72"/>
      <c r="AQ3156" s="72"/>
    </row>
    <row r="3157" spans="35:43" x14ac:dyDescent="0.25">
      <c r="AI3157" s="72"/>
      <c r="AJ3157" s="72"/>
      <c r="AK3157" s="72"/>
      <c r="AL3157" s="72"/>
      <c r="AM3157" s="158"/>
      <c r="AN3157" s="72"/>
      <c r="AO3157" s="72"/>
      <c r="AP3157" s="72"/>
      <c r="AQ3157" s="72"/>
    </row>
    <row r="3158" spans="35:43" x14ac:dyDescent="0.25">
      <c r="AI3158" s="72"/>
      <c r="AJ3158" s="72"/>
      <c r="AK3158" s="72"/>
      <c r="AL3158" s="72"/>
      <c r="AM3158" s="158"/>
      <c r="AN3158" s="72"/>
      <c r="AO3158" s="72"/>
      <c r="AP3158" s="72"/>
      <c r="AQ3158" s="72"/>
    </row>
    <row r="3159" spans="35:43" x14ac:dyDescent="0.25">
      <c r="AI3159" s="72"/>
      <c r="AJ3159" s="72"/>
      <c r="AK3159" s="72"/>
      <c r="AL3159" s="72"/>
      <c r="AM3159" s="158"/>
      <c r="AN3159" s="72"/>
      <c r="AO3159" s="72"/>
      <c r="AP3159" s="72"/>
      <c r="AQ3159" s="72"/>
    </row>
    <row r="3160" spans="35:43" x14ac:dyDescent="0.25">
      <c r="AI3160" s="72"/>
      <c r="AJ3160" s="72"/>
      <c r="AK3160" s="72"/>
      <c r="AL3160" s="72"/>
      <c r="AM3160" s="158"/>
      <c r="AN3160" s="72"/>
      <c r="AO3160" s="72"/>
      <c r="AP3160" s="72"/>
      <c r="AQ3160" s="72"/>
    </row>
    <row r="3161" spans="35:43" x14ac:dyDescent="0.25">
      <c r="AI3161" s="72"/>
      <c r="AJ3161" s="72"/>
      <c r="AK3161" s="72"/>
      <c r="AL3161" s="72"/>
      <c r="AM3161" s="158"/>
      <c r="AN3161" s="72"/>
      <c r="AO3161" s="72"/>
      <c r="AP3161" s="72"/>
      <c r="AQ3161" s="72"/>
    </row>
    <row r="3162" spans="35:43" x14ac:dyDescent="0.25">
      <c r="AI3162" s="72"/>
      <c r="AJ3162" s="72"/>
      <c r="AK3162" s="72"/>
      <c r="AL3162" s="72"/>
      <c r="AM3162" s="158"/>
      <c r="AN3162" s="72"/>
      <c r="AO3162" s="72"/>
      <c r="AP3162" s="72"/>
      <c r="AQ3162" s="72"/>
    </row>
    <row r="3163" spans="35:43" x14ac:dyDescent="0.25">
      <c r="AI3163" s="72"/>
      <c r="AJ3163" s="72"/>
      <c r="AK3163" s="72"/>
      <c r="AL3163" s="72"/>
      <c r="AM3163" s="158"/>
      <c r="AN3163" s="72"/>
      <c r="AO3163" s="72"/>
      <c r="AP3163" s="72"/>
      <c r="AQ3163" s="72"/>
    </row>
    <row r="3164" spans="35:43" x14ac:dyDescent="0.25">
      <c r="AI3164" s="72"/>
      <c r="AJ3164" s="72"/>
      <c r="AK3164" s="72"/>
      <c r="AL3164" s="72"/>
      <c r="AM3164" s="158"/>
      <c r="AN3164" s="72"/>
      <c r="AO3164" s="72"/>
      <c r="AP3164" s="72"/>
      <c r="AQ3164" s="72"/>
    </row>
    <row r="3165" spans="35:43" x14ac:dyDescent="0.25">
      <c r="AI3165" s="72"/>
      <c r="AJ3165" s="72"/>
      <c r="AK3165" s="72"/>
      <c r="AL3165" s="72"/>
      <c r="AM3165" s="158"/>
      <c r="AN3165" s="72"/>
      <c r="AO3165" s="72"/>
      <c r="AP3165" s="72"/>
      <c r="AQ3165" s="72"/>
    </row>
    <row r="3166" spans="35:43" x14ac:dyDescent="0.25">
      <c r="AI3166" s="72"/>
      <c r="AJ3166" s="72"/>
      <c r="AK3166" s="72"/>
      <c r="AL3166" s="72"/>
      <c r="AM3166" s="158"/>
      <c r="AN3166" s="72"/>
      <c r="AO3166" s="72"/>
      <c r="AP3166" s="72"/>
      <c r="AQ3166" s="72"/>
    </row>
    <row r="3167" spans="35:43" x14ac:dyDescent="0.25">
      <c r="AI3167" s="72"/>
      <c r="AJ3167" s="72"/>
      <c r="AK3167" s="72"/>
      <c r="AL3167" s="72"/>
      <c r="AM3167" s="158"/>
      <c r="AN3167" s="72"/>
      <c r="AO3167" s="72"/>
      <c r="AP3167" s="72"/>
      <c r="AQ3167" s="72"/>
    </row>
    <row r="3168" spans="35:43" x14ac:dyDescent="0.25">
      <c r="AI3168" s="72"/>
      <c r="AJ3168" s="72"/>
      <c r="AK3168" s="72"/>
      <c r="AL3168" s="72"/>
      <c r="AM3168" s="158"/>
      <c r="AN3168" s="72"/>
      <c r="AO3168" s="72"/>
      <c r="AP3168" s="72"/>
      <c r="AQ3168" s="72"/>
    </row>
    <row r="3169" spans="35:43" x14ac:dyDescent="0.25">
      <c r="AI3169" s="72"/>
      <c r="AJ3169" s="72"/>
      <c r="AK3169" s="72"/>
      <c r="AL3169" s="72"/>
      <c r="AM3169" s="158"/>
      <c r="AN3169" s="72"/>
      <c r="AO3169" s="72"/>
      <c r="AP3169" s="72"/>
      <c r="AQ3169" s="72"/>
    </row>
    <row r="3170" spans="35:43" x14ac:dyDescent="0.25">
      <c r="AI3170" s="72"/>
      <c r="AJ3170" s="72"/>
      <c r="AK3170" s="72"/>
      <c r="AL3170" s="72"/>
      <c r="AM3170" s="158"/>
      <c r="AN3170" s="72"/>
      <c r="AO3170" s="72"/>
      <c r="AP3170" s="72"/>
      <c r="AQ3170" s="72"/>
    </row>
    <row r="3171" spans="35:43" x14ac:dyDescent="0.25">
      <c r="AI3171" s="72"/>
      <c r="AJ3171" s="72"/>
      <c r="AK3171" s="72"/>
      <c r="AL3171" s="72"/>
      <c r="AM3171" s="158"/>
      <c r="AN3171" s="72"/>
      <c r="AO3171" s="72"/>
      <c r="AP3171" s="72"/>
      <c r="AQ3171" s="72"/>
    </row>
    <row r="3172" spans="35:43" x14ac:dyDescent="0.25">
      <c r="AI3172" s="72"/>
      <c r="AJ3172" s="72"/>
      <c r="AK3172" s="72"/>
      <c r="AL3172" s="72"/>
      <c r="AM3172" s="158"/>
      <c r="AN3172" s="72"/>
      <c r="AO3172" s="72"/>
      <c r="AP3172" s="72"/>
      <c r="AQ3172" s="72"/>
    </row>
    <row r="3173" spans="35:43" x14ac:dyDescent="0.25">
      <c r="AI3173" s="72"/>
      <c r="AJ3173" s="72"/>
      <c r="AK3173" s="72"/>
      <c r="AL3173" s="72"/>
      <c r="AM3173" s="158"/>
      <c r="AN3173" s="72"/>
      <c r="AO3173" s="72"/>
      <c r="AP3173" s="72"/>
      <c r="AQ3173" s="72"/>
    </row>
    <row r="3174" spans="35:43" x14ac:dyDescent="0.25">
      <c r="AI3174" s="72"/>
      <c r="AJ3174" s="72"/>
      <c r="AK3174" s="72"/>
      <c r="AL3174" s="72"/>
      <c r="AM3174" s="158"/>
      <c r="AN3174" s="72"/>
      <c r="AO3174" s="72"/>
      <c r="AP3174" s="72"/>
      <c r="AQ3174" s="72"/>
    </row>
    <row r="3175" spans="35:43" x14ac:dyDescent="0.25">
      <c r="AI3175" s="72"/>
      <c r="AJ3175" s="72"/>
      <c r="AK3175" s="72"/>
      <c r="AL3175" s="72"/>
      <c r="AM3175" s="158"/>
      <c r="AN3175" s="72"/>
      <c r="AO3175" s="72"/>
      <c r="AP3175" s="72"/>
      <c r="AQ3175" s="72"/>
    </row>
    <row r="3176" spans="35:43" x14ac:dyDescent="0.25">
      <c r="AI3176" s="72"/>
      <c r="AJ3176" s="72"/>
      <c r="AK3176" s="72"/>
      <c r="AL3176" s="72"/>
      <c r="AM3176" s="158"/>
      <c r="AN3176" s="72"/>
      <c r="AO3176" s="72"/>
      <c r="AP3176" s="72"/>
      <c r="AQ3176" s="72"/>
    </row>
    <row r="3177" spans="35:43" x14ac:dyDescent="0.25">
      <c r="AI3177" s="72"/>
      <c r="AJ3177" s="72"/>
      <c r="AK3177" s="72"/>
      <c r="AL3177" s="72"/>
      <c r="AM3177" s="158"/>
      <c r="AN3177" s="72"/>
      <c r="AO3177" s="72"/>
      <c r="AP3177" s="72"/>
      <c r="AQ3177" s="72"/>
    </row>
    <row r="3178" spans="35:43" x14ac:dyDescent="0.25">
      <c r="AI3178" s="72"/>
      <c r="AJ3178" s="72"/>
      <c r="AK3178" s="72"/>
      <c r="AL3178" s="72"/>
      <c r="AM3178" s="158"/>
      <c r="AN3178" s="72"/>
      <c r="AO3178" s="72"/>
      <c r="AP3178" s="72"/>
      <c r="AQ3178" s="72"/>
    </row>
    <row r="3179" spans="35:43" x14ac:dyDescent="0.25">
      <c r="AI3179" s="72"/>
      <c r="AJ3179" s="72"/>
      <c r="AK3179" s="72"/>
      <c r="AL3179" s="72"/>
      <c r="AM3179" s="158"/>
      <c r="AN3179" s="72"/>
      <c r="AO3179" s="72"/>
      <c r="AP3179" s="72"/>
      <c r="AQ3179" s="72"/>
    </row>
    <row r="3180" spans="35:43" x14ac:dyDescent="0.25">
      <c r="AI3180" s="72"/>
      <c r="AJ3180" s="72"/>
      <c r="AK3180" s="72"/>
      <c r="AL3180" s="72"/>
      <c r="AM3180" s="158"/>
      <c r="AN3180" s="72"/>
      <c r="AO3180" s="72"/>
      <c r="AP3180" s="72"/>
      <c r="AQ3180" s="72"/>
    </row>
    <row r="3181" spans="35:43" x14ac:dyDescent="0.25">
      <c r="AI3181" s="72"/>
      <c r="AJ3181" s="72"/>
      <c r="AK3181" s="72"/>
      <c r="AL3181" s="72"/>
      <c r="AM3181" s="158"/>
      <c r="AN3181" s="72"/>
      <c r="AO3181" s="72"/>
      <c r="AP3181" s="72"/>
      <c r="AQ3181" s="72"/>
    </row>
    <row r="3182" spans="35:43" x14ac:dyDescent="0.25">
      <c r="AI3182" s="72"/>
      <c r="AJ3182" s="72"/>
      <c r="AK3182" s="72"/>
      <c r="AL3182" s="72"/>
      <c r="AM3182" s="158"/>
      <c r="AN3182" s="72"/>
      <c r="AO3182" s="72"/>
      <c r="AP3182" s="72"/>
      <c r="AQ3182" s="72"/>
    </row>
    <row r="3183" spans="35:43" x14ac:dyDescent="0.25">
      <c r="AI3183" s="72"/>
      <c r="AJ3183" s="72"/>
      <c r="AK3183" s="72"/>
      <c r="AL3183" s="72"/>
      <c r="AM3183" s="158"/>
      <c r="AN3183" s="72"/>
      <c r="AO3183" s="72"/>
      <c r="AP3183" s="72"/>
      <c r="AQ3183" s="72"/>
    </row>
    <row r="3184" spans="35:43" x14ac:dyDescent="0.25">
      <c r="AI3184" s="72"/>
      <c r="AJ3184" s="72"/>
      <c r="AK3184" s="72"/>
      <c r="AL3184" s="72"/>
      <c r="AM3184" s="158"/>
      <c r="AN3184" s="72"/>
      <c r="AO3184" s="72"/>
      <c r="AP3184" s="72"/>
      <c r="AQ3184" s="72"/>
    </row>
    <row r="3185" spans="35:43" x14ac:dyDescent="0.25">
      <c r="AI3185" s="72"/>
      <c r="AJ3185" s="72"/>
      <c r="AK3185" s="72"/>
      <c r="AL3185" s="72"/>
      <c r="AM3185" s="158"/>
      <c r="AN3185" s="72"/>
      <c r="AO3185" s="72"/>
      <c r="AP3185" s="72"/>
      <c r="AQ3185" s="72"/>
    </row>
    <row r="3186" spans="35:43" x14ac:dyDescent="0.25">
      <c r="AI3186" s="72"/>
      <c r="AJ3186" s="72"/>
      <c r="AK3186" s="72"/>
      <c r="AL3186" s="72"/>
      <c r="AM3186" s="158"/>
      <c r="AN3186" s="72"/>
      <c r="AO3186" s="72"/>
      <c r="AP3186" s="72"/>
      <c r="AQ3186" s="72"/>
    </row>
    <row r="3187" spans="35:43" x14ac:dyDescent="0.25">
      <c r="AI3187" s="72"/>
      <c r="AJ3187" s="72"/>
      <c r="AK3187" s="72"/>
      <c r="AL3187" s="72"/>
      <c r="AM3187" s="158"/>
      <c r="AN3187" s="72"/>
      <c r="AO3187" s="72"/>
      <c r="AP3187" s="72"/>
      <c r="AQ3187" s="72"/>
    </row>
    <row r="3188" spans="35:43" x14ac:dyDescent="0.25">
      <c r="AI3188" s="72"/>
      <c r="AJ3188" s="72"/>
      <c r="AK3188" s="72"/>
      <c r="AL3188" s="72"/>
      <c r="AM3188" s="158"/>
      <c r="AN3188" s="72"/>
      <c r="AO3188" s="72"/>
      <c r="AP3188" s="72"/>
      <c r="AQ3188" s="72"/>
    </row>
    <row r="3189" spans="35:43" x14ac:dyDescent="0.25">
      <c r="AI3189" s="72"/>
      <c r="AJ3189" s="72"/>
      <c r="AK3189" s="72"/>
      <c r="AL3189" s="72"/>
      <c r="AM3189" s="158"/>
      <c r="AN3189" s="72"/>
      <c r="AO3189" s="72"/>
      <c r="AP3189" s="72"/>
      <c r="AQ3189" s="72"/>
    </row>
    <row r="3190" spans="35:43" x14ac:dyDescent="0.25">
      <c r="AI3190" s="72"/>
      <c r="AJ3190" s="72"/>
      <c r="AK3190" s="72"/>
      <c r="AL3190" s="72"/>
      <c r="AM3190" s="158"/>
      <c r="AN3190" s="72"/>
      <c r="AO3190" s="72"/>
      <c r="AP3190" s="72"/>
      <c r="AQ3190" s="72"/>
    </row>
    <row r="3191" spans="35:43" x14ac:dyDescent="0.25">
      <c r="AI3191" s="72"/>
      <c r="AJ3191" s="72"/>
      <c r="AK3191" s="72"/>
      <c r="AL3191" s="72"/>
      <c r="AM3191" s="158"/>
      <c r="AN3191" s="72"/>
      <c r="AO3191" s="72"/>
      <c r="AP3191" s="72"/>
      <c r="AQ3191" s="72"/>
    </row>
    <row r="3192" spans="35:43" x14ac:dyDescent="0.25">
      <c r="AI3192" s="72"/>
      <c r="AJ3192" s="72"/>
      <c r="AK3192" s="72"/>
      <c r="AL3192" s="72"/>
      <c r="AM3192" s="158"/>
      <c r="AN3192" s="72"/>
      <c r="AO3192" s="72"/>
      <c r="AP3192" s="72"/>
      <c r="AQ3192" s="72"/>
    </row>
    <row r="3193" spans="35:43" x14ac:dyDescent="0.25">
      <c r="AI3193" s="72"/>
      <c r="AJ3193" s="72"/>
      <c r="AK3193" s="72"/>
      <c r="AL3193" s="72"/>
      <c r="AM3193" s="158"/>
      <c r="AN3193" s="72"/>
      <c r="AO3193" s="72"/>
      <c r="AP3193" s="72"/>
      <c r="AQ3193" s="72"/>
    </row>
    <row r="3194" spans="35:43" x14ac:dyDescent="0.25">
      <c r="AI3194" s="72"/>
      <c r="AJ3194" s="72"/>
      <c r="AK3194" s="72"/>
      <c r="AL3194" s="72"/>
      <c r="AM3194" s="158"/>
      <c r="AN3194" s="72"/>
      <c r="AO3194" s="72"/>
      <c r="AP3194" s="72"/>
      <c r="AQ3194" s="72"/>
    </row>
    <row r="3195" spans="35:43" x14ac:dyDescent="0.25">
      <c r="AI3195" s="72"/>
      <c r="AJ3195" s="72"/>
      <c r="AK3195" s="72"/>
      <c r="AL3195" s="72"/>
      <c r="AM3195" s="158"/>
      <c r="AN3195" s="72"/>
      <c r="AO3195" s="72"/>
      <c r="AP3195" s="72"/>
      <c r="AQ3195" s="72"/>
    </row>
    <row r="3196" spans="35:43" x14ac:dyDescent="0.25">
      <c r="AI3196" s="72"/>
      <c r="AJ3196" s="72"/>
      <c r="AK3196" s="72"/>
      <c r="AL3196" s="72"/>
      <c r="AM3196" s="158"/>
      <c r="AN3196" s="72"/>
      <c r="AO3196" s="72"/>
      <c r="AP3196" s="72"/>
      <c r="AQ3196" s="72"/>
    </row>
    <row r="3197" spans="35:43" x14ac:dyDescent="0.25">
      <c r="AI3197" s="72"/>
      <c r="AJ3197" s="72"/>
      <c r="AK3197" s="72"/>
      <c r="AL3197" s="72"/>
      <c r="AM3197" s="158"/>
      <c r="AN3197" s="72"/>
      <c r="AO3197" s="72"/>
      <c r="AP3197" s="72"/>
      <c r="AQ3197" s="72"/>
    </row>
    <row r="3198" spans="35:43" x14ac:dyDescent="0.25">
      <c r="AI3198" s="72"/>
      <c r="AJ3198" s="72"/>
      <c r="AK3198" s="72"/>
      <c r="AL3198" s="72"/>
      <c r="AM3198" s="158"/>
      <c r="AN3198" s="72"/>
      <c r="AO3198" s="72"/>
      <c r="AP3198" s="72"/>
      <c r="AQ3198" s="72"/>
    </row>
    <row r="3199" spans="35:43" x14ac:dyDescent="0.25">
      <c r="AI3199" s="72"/>
      <c r="AJ3199" s="72"/>
      <c r="AK3199" s="72"/>
      <c r="AL3199" s="72"/>
      <c r="AM3199" s="158"/>
      <c r="AN3199" s="72"/>
      <c r="AO3199" s="72"/>
      <c r="AP3199" s="72"/>
      <c r="AQ3199" s="72"/>
    </row>
    <row r="3200" spans="35:43" x14ac:dyDescent="0.25">
      <c r="AI3200" s="72"/>
      <c r="AJ3200" s="72"/>
      <c r="AK3200" s="72"/>
      <c r="AL3200" s="72"/>
      <c r="AM3200" s="158"/>
      <c r="AN3200" s="72"/>
      <c r="AO3200" s="72"/>
      <c r="AP3200" s="72"/>
      <c r="AQ3200" s="72"/>
    </row>
    <row r="3201" spans="35:43" x14ac:dyDescent="0.25">
      <c r="AI3201" s="72"/>
      <c r="AJ3201" s="72"/>
      <c r="AK3201" s="72"/>
      <c r="AL3201" s="72"/>
      <c r="AM3201" s="158"/>
      <c r="AN3201" s="72"/>
      <c r="AO3201" s="72"/>
      <c r="AP3201" s="72"/>
      <c r="AQ3201" s="72"/>
    </row>
    <row r="3202" spans="35:43" x14ac:dyDescent="0.25">
      <c r="AI3202" s="72"/>
      <c r="AJ3202" s="72"/>
      <c r="AK3202" s="72"/>
      <c r="AL3202" s="72"/>
      <c r="AM3202" s="158"/>
      <c r="AN3202" s="72"/>
      <c r="AO3202" s="72"/>
      <c r="AP3202" s="72"/>
      <c r="AQ3202" s="72"/>
    </row>
    <row r="3203" spans="35:43" x14ac:dyDescent="0.25">
      <c r="AI3203" s="72"/>
      <c r="AJ3203" s="72"/>
      <c r="AK3203" s="72"/>
      <c r="AL3203" s="72"/>
      <c r="AM3203" s="158"/>
      <c r="AN3203" s="72"/>
      <c r="AO3203" s="72"/>
      <c r="AP3203" s="72"/>
      <c r="AQ3203" s="72"/>
    </row>
    <row r="3204" spans="35:43" x14ac:dyDescent="0.25">
      <c r="AI3204" s="72"/>
      <c r="AJ3204" s="72"/>
      <c r="AK3204" s="72"/>
      <c r="AL3204" s="72"/>
      <c r="AM3204" s="158"/>
      <c r="AN3204" s="72"/>
      <c r="AO3204" s="72"/>
      <c r="AP3204" s="72"/>
      <c r="AQ3204" s="72"/>
    </row>
    <row r="3205" spans="35:43" x14ac:dyDescent="0.25">
      <c r="AI3205" s="72"/>
      <c r="AJ3205" s="72"/>
      <c r="AK3205" s="72"/>
      <c r="AL3205" s="72"/>
      <c r="AM3205" s="158"/>
      <c r="AN3205" s="72"/>
      <c r="AO3205" s="72"/>
      <c r="AP3205" s="72"/>
      <c r="AQ3205" s="72"/>
    </row>
    <row r="3206" spans="35:43" x14ac:dyDescent="0.25">
      <c r="AI3206" s="72"/>
      <c r="AJ3206" s="72"/>
      <c r="AK3206" s="72"/>
      <c r="AL3206" s="72"/>
      <c r="AM3206" s="158"/>
      <c r="AN3206" s="72"/>
      <c r="AO3206" s="72"/>
      <c r="AP3206" s="72"/>
      <c r="AQ3206" s="72"/>
    </row>
    <row r="3207" spans="35:43" x14ac:dyDescent="0.25">
      <c r="AI3207" s="72"/>
      <c r="AJ3207" s="72"/>
      <c r="AK3207" s="72"/>
      <c r="AL3207" s="72"/>
      <c r="AM3207" s="158"/>
      <c r="AN3207" s="72"/>
      <c r="AO3207" s="72"/>
      <c r="AP3207" s="72"/>
      <c r="AQ3207" s="72"/>
    </row>
    <row r="3208" spans="35:43" x14ac:dyDescent="0.25">
      <c r="AI3208" s="72"/>
      <c r="AJ3208" s="72"/>
      <c r="AK3208" s="72"/>
      <c r="AL3208" s="72"/>
      <c r="AM3208" s="158"/>
      <c r="AN3208" s="72"/>
      <c r="AO3208" s="72"/>
      <c r="AP3208" s="72"/>
      <c r="AQ3208" s="72"/>
    </row>
    <row r="3209" spans="35:43" x14ac:dyDescent="0.25">
      <c r="AI3209" s="72"/>
      <c r="AJ3209" s="72"/>
      <c r="AK3209" s="72"/>
      <c r="AL3209" s="72"/>
      <c r="AM3209" s="158"/>
      <c r="AN3209" s="72"/>
      <c r="AO3209" s="72"/>
      <c r="AP3209" s="72"/>
      <c r="AQ3209" s="72"/>
    </row>
    <row r="3210" spans="35:43" x14ac:dyDescent="0.25">
      <c r="AI3210" s="72"/>
      <c r="AJ3210" s="72"/>
      <c r="AK3210" s="72"/>
      <c r="AL3210" s="72"/>
      <c r="AM3210" s="158"/>
      <c r="AN3210" s="72"/>
      <c r="AO3210" s="72"/>
      <c r="AP3210" s="72"/>
      <c r="AQ3210" s="72"/>
    </row>
    <row r="3211" spans="35:43" x14ac:dyDescent="0.25">
      <c r="AI3211" s="72"/>
      <c r="AJ3211" s="72"/>
      <c r="AK3211" s="72"/>
      <c r="AL3211" s="72"/>
      <c r="AM3211" s="158"/>
      <c r="AN3211" s="72"/>
      <c r="AO3211" s="72"/>
      <c r="AP3211" s="72"/>
      <c r="AQ3211" s="72"/>
    </row>
    <row r="3212" spans="35:43" x14ac:dyDescent="0.25">
      <c r="AI3212" s="72"/>
      <c r="AJ3212" s="72"/>
      <c r="AK3212" s="72"/>
      <c r="AL3212" s="72"/>
      <c r="AM3212" s="158"/>
      <c r="AN3212" s="72"/>
      <c r="AO3212" s="72"/>
      <c r="AP3212" s="72"/>
      <c r="AQ3212" s="72"/>
    </row>
    <row r="3213" spans="35:43" x14ac:dyDescent="0.25">
      <c r="AI3213" s="72"/>
      <c r="AJ3213" s="72"/>
      <c r="AK3213" s="72"/>
      <c r="AL3213" s="72"/>
      <c r="AM3213" s="158"/>
      <c r="AN3213" s="72"/>
      <c r="AO3213" s="72"/>
      <c r="AP3213" s="72"/>
      <c r="AQ3213" s="72"/>
    </row>
    <row r="3214" spans="35:43" x14ac:dyDescent="0.25">
      <c r="AI3214" s="72"/>
      <c r="AJ3214" s="72"/>
      <c r="AK3214" s="72"/>
      <c r="AL3214" s="72"/>
      <c r="AM3214" s="158"/>
      <c r="AN3214" s="72"/>
      <c r="AO3214" s="72"/>
      <c r="AP3214" s="72"/>
      <c r="AQ3214" s="72"/>
    </row>
    <row r="3215" spans="35:43" x14ac:dyDescent="0.25">
      <c r="AI3215" s="72"/>
      <c r="AJ3215" s="72"/>
      <c r="AK3215" s="72"/>
      <c r="AL3215" s="72"/>
      <c r="AM3215" s="158"/>
      <c r="AN3215" s="72"/>
      <c r="AO3215" s="72"/>
      <c r="AP3215" s="72"/>
      <c r="AQ3215" s="72"/>
    </row>
    <row r="3216" spans="35:43" x14ac:dyDescent="0.25">
      <c r="AI3216" s="72"/>
      <c r="AJ3216" s="72"/>
      <c r="AK3216" s="72"/>
      <c r="AL3216" s="72"/>
      <c r="AM3216" s="158"/>
      <c r="AN3216" s="72"/>
      <c r="AO3216" s="72"/>
      <c r="AP3216" s="72"/>
      <c r="AQ3216" s="72"/>
    </row>
    <row r="3217" spans="35:43" x14ac:dyDescent="0.25">
      <c r="AI3217" s="72"/>
      <c r="AJ3217" s="72"/>
      <c r="AK3217" s="72"/>
      <c r="AL3217" s="72"/>
      <c r="AM3217" s="158"/>
      <c r="AN3217" s="72"/>
      <c r="AO3217" s="72"/>
      <c r="AP3217" s="72"/>
      <c r="AQ3217" s="72"/>
    </row>
    <row r="3218" spans="35:43" x14ac:dyDescent="0.25">
      <c r="AI3218" s="72"/>
      <c r="AJ3218" s="72"/>
      <c r="AK3218" s="72"/>
      <c r="AL3218" s="72"/>
      <c r="AM3218" s="158"/>
      <c r="AN3218" s="72"/>
      <c r="AO3218" s="72"/>
      <c r="AP3218" s="72"/>
      <c r="AQ3218" s="72"/>
    </row>
    <row r="3219" spans="35:43" x14ac:dyDescent="0.25">
      <c r="AI3219" s="72"/>
      <c r="AJ3219" s="72"/>
      <c r="AK3219" s="72"/>
      <c r="AL3219" s="72"/>
      <c r="AM3219" s="158"/>
      <c r="AN3219" s="72"/>
      <c r="AO3219" s="72"/>
      <c r="AP3219" s="72"/>
      <c r="AQ3219" s="72"/>
    </row>
    <row r="3220" spans="35:43" x14ac:dyDescent="0.25">
      <c r="AI3220" s="72"/>
      <c r="AJ3220" s="72"/>
      <c r="AK3220" s="72"/>
      <c r="AL3220" s="72"/>
      <c r="AM3220" s="158"/>
      <c r="AN3220" s="72"/>
      <c r="AO3220" s="72"/>
      <c r="AP3220" s="72"/>
      <c r="AQ3220" s="72"/>
    </row>
    <row r="3221" spans="35:43" x14ac:dyDescent="0.25">
      <c r="AI3221" s="72"/>
      <c r="AJ3221" s="72"/>
      <c r="AK3221" s="72"/>
      <c r="AL3221" s="72"/>
      <c r="AM3221" s="158"/>
      <c r="AN3221" s="72"/>
      <c r="AO3221" s="72"/>
      <c r="AP3221" s="72"/>
      <c r="AQ3221" s="72"/>
    </row>
    <row r="3222" spans="35:43" x14ac:dyDescent="0.25">
      <c r="AI3222" s="72"/>
      <c r="AJ3222" s="72"/>
      <c r="AK3222" s="72"/>
      <c r="AL3222" s="72"/>
      <c r="AM3222" s="158"/>
      <c r="AN3222" s="72"/>
      <c r="AO3222" s="72"/>
      <c r="AP3222" s="72"/>
      <c r="AQ3222" s="72"/>
    </row>
    <row r="3223" spans="35:43" x14ac:dyDescent="0.25">
      <c r="AI3223" s="72"/>
      <c r="AJ3223" s="72"/>
      <c r="AK3223" s="72"/>
      <c r="AL3223" s="72"/>
      <c r="AM3223" s="158"/>
      <c r="AN3223" s="72"/>
      <c r="AO3223" s="72"/>
      <c r="AP3223" s="72"/>
      <c r="AQ3223" s="72"/>
    </row>
    <row r="3224" spans="35:43" x14ac:dyDescent="0.25">
      <c r="AI3224" s="72"/>
      <c r="AJ3224" s="72"/>
      <c r="AK3224" s="72"/>
      <c r="AL3224" s="72"/>
      <c r="AM3224" s="158"/>
      <c r="AN3224" s="72"/>
      <c r="AO3224" s="72"/>
      <c r="AP3224" s="72"/>
      <c r="AQ3224" s="72"/>
    </row>
    <row r="3225" spans="35:43" x14ac:dyDescent="0.25">
      <c r="AI3225" s="72"/>
      <c r="AJ3225" s="72"/>
      <c r="AK3225" s="72"/>
      <c r="AL3225" s="72"/>
      <c r="AM3225" s="158"/>
      <c r="AN3225" s="72"/>
      <c r="AO3225" s="72"/>
      <c r="AP3225" s="72"/>
      <c r="AQ3225" s="72"/>
    </row>
    <row r="3226" spans="35:43" x14ac:dyDescent="0.25">
      <c r="AI3226" s="72"/>
      <c r="AJ3226" s="72"/>
      <c r="AK3226" s="72"/>
      <c r="AL3226" s="72"/>
      <c r="AM3226" s="158"/>
      <c r="AN3226" s="72"/>
      <c r="AO3226" s="72"/>
      <c r="AP3226" s="72"/>
      <c r="AQ3226" s="72"/>
    </row>
    <row r="3227" spans="35:43" x14ac:dyDescent="0.25">
      <c r="AI3227" s="72"/>
      <c r="AJ3227" s="72"/>
      <c r="AK3227" s="72"/>
      <c r="AL3227" s="72"/>
      <c r="AM3227" s="158"/>
      <c r="AN3227" s="72"/>
      <c r="AO3227" s="72"/>
      <c r="AP3227" s="72"/>
      <c r="AQ3227" s="72"/>
    </row>
    <row r="3228" spans="35:43" x14ac:dyDescent="0.25">
      <c r="AI3228" s="72"/>
      <c r="AJ3228" s="72"/>
      <c r="AK3228" s="72"/>
      <c r="AL3228" s="72"/>
      <c r="AM3228" s="158"/>
      <c r="AN3228" s="72"/>
      <c r="AO3228" s="72"/>
      <c r="AP3228" s="72"/>
      <c r="AQ3228" s="72"/>
    </row>
    <row r="3229" spans="35:43" x14ac:dyDescent="0.25">
      <c r="AI3229" s="72"/>
      <c r="AJ3229" s="72"/>
      <c r="AK3229" s="72"/>
      <c r="AL3229" s="72"/>
      <c r="AM3229" s="158"/>
      <c r="AN3229" s="72"/>
      <c r="AO3229" s="72"/>
      <c r="AP3229" s="72"/>
      <c r="AQ3229" s="72"/>
    </row>
    <row r="3230" spans="35:43" x14ac:dyDescent="0.25">
      <c r="AI3230" s="72"/>
      <c r="AJ3230" s="72"/>
      <c r="AK3230" s="72"/>
      <c r="AL3230" s="72"/>
      <c r="AM3230" s="158"/>
      <c r="AN3230" s="72"/>
      <c r="AO3230" s="72"/>
      <c r="AP3230" s="72"/>
      <c r="AQ3230" s="72"/>
    </row>
    <row r="3231" spans="35:43" x14ac:dyDescent="0.25">
      <c r="AI3231" s="72"/>
      <c r="AJ3231" s="72"/>
      <c r="AK3231" s="72"/>
      <c r="AL3231" s="72"/>
      <c r="AM3231" s="158"/>
      <c r="AN3231" s="72"/>
      <c r="AO3231" s="72"/>
      <c r="AP3231" s="72"/>
      <c r="AQ3231" s="72"/>
    </row>
    <row r="3232" spans="35:43" x14ac:dyDescent="0.25">
      <c r="AI3232" s="72"/>
      <c r="AJ3232" s="72"/>
      <c r="AK3232" s="72"/>
      <c r="AL3232" s="72"/>
      <c r="AM3232" s="158"/>
      <c r="AN3232" s="72"/>
      <c r="AO3232" s="72"/>
      <c r="AP3232" s="72"/>
      <c r="AQ3232" s="72"/>
    </row>
    <row r="3233" spans="35:43" x14ac:dyDescent="0.25">
      <c r="AI3233" s="72"/>
      <c r="AJ3233" s="72"/>
      <c r="AK3233" s="72"/>
      <c r="AL3233" s="72"/>
      <c r="AM3233" s="158"/>
      <c r="AN3233" s="72"/>
      <c r="AO3233" s="72"/>
      <c r="AP3233" s="72"/>
      <c r="AQ3233" s="72"/>
    </row>
    <row r="3234" spans="35:43" x14ac:dyDescent="0.25">
      <c r="AI3234" s="72"/>
      <c r="AJ3234" s="72"/>
      <c r="AK3234" s="72"/>
      <c r="AL3234" s="72"/>
      <c r="AM3234" s="158"/>
      <c r="AN3234" s="72"/>
      <c r="AO3234" s="72"/>
      <c r="AP3234" s="72"/>
      <c r="AQ3234" s="72"/>
    </row>
    <row r="3235" spans="35:43" x14ac:dyDescent="0.25">
      <c r="AI3235" s="72"/>
      <c r="AJ3235" s="72"/>
      <c r="AK3235" s="72"/>
      <c r="AL3235" s="72"/>
      <c r="AM3235" s="158"/>
      <c r="AN3235" s="72"/>
      <c r="AO3235" s="72"/>
      <c r="AP3235" s="72"/>
      <c r="AQ3235" s="72"/>
    </row>
    <row r="3236" spans="35:43" x14ac:dyDescent="0.25">
      <c r="AI3236" s="72"/>
      <c r="AJ3236" s="72"/>
      <c r="AK3236" s="72"/>
      <c r="AL3236" s="72"/>
      <c r="AM3236" s="158"/>
      <c r="AN3236" s="72"/>
      <c r="AO3236" s="72"/>
      <c r="AP3236" s="72"/>
      <c r="AQ3236" s="72"/>
    </row>
    <row r="3237" spans="35:43" x14ac:dyDescent="0.25">
      <c r="AI3237" s="72"/>
      <c r="AJ3237" s="72"/>
      <c r="AK3237" s="72"/>
      <c r="AL3237" s="72"/>
      <c r="AM3237" s="158"/>
      <c r="AN3237" s="72"/>
      <c r="AO3237" s="72"/>
      <c r="AP3237" s="72"/>
      <c r="AQ3237" s="72"/>
    </row>
    <row r="3238" spans="35:43" x14ac:dyDescent="0.25">
      <c r="AI3238" s="72"/>
      <c r="AJ3238" s="72"/>
      <c r="AK3238" s="72"/>
      <c r="AL3238" s="72"/>
      <c r="AM3238" s="158"/>
      <c r="AN3238" s="72"/>
      <c r="AO3238" s="72"/>
      <c r="AP3238" s="72"/>
      <c r="AQ3238" s="72"/>
    </row>
    <row r="3239" spans="35:43" x14ac:dyDescent="0.25">
      <c r="AI3239" s="72"/>
      <c r="AJ3239" s="72"/>
      <c r="AK3239" s="72"/>
      <c r="AL3239" s="72"/>
      <c r="AM3239" s="158"/>
      <c r="AN3239" s="72"/>
      <c r="AO3239" s="72"/>
      <c r="AP3239" s="72"/>
      <c r="AQ3239" s="72"/>
    </row>
    <row r="3240" spans="35:43" x14ac:dyDescent="0.25">
      <c r="AI3240" s="72"/>
      <c r="AJ3240" s="72"/>
      <c r="AK3240" s="72"/>
      <c r="AL3240" s="72"/>
      <c r="AM3240" s="158"/>
      <c r="AN3240" s="72"/>
      <c r="AO3240" s="72"/>
      <c r="AP3240" s="72"/>
      <c r="AQ3240" s="72"/>
    </row>
    <row r="3241" spans="35:43" x14ac:dyDescent="0.25">
      <c r="AI3241" s="72"/>
      <c r="AJ3241" s="72"/>
      <c r="AK3241" s="72"/>
      <c r="AL3241" s="72"/>
      <c r="AM3241" s="158"/>
      <c r="AN3241" s="72"/>
      <c r="AO3241" s="72"/>
      <c r="AP3241" s="72"/>
      <c r="AQ3241" s="72"/>
    </row>
    <row r="3242" spans="35:43" x14ac:dyDescent="0.25">
      <c r="AI3242" s="72"/>
      <c r="AJ3242" s="72"/>
      <c r="AK3242" s="72"/>
      <c r="AL3242" s="72"/>
      <c r="AM3242" s="158"/>
      <c r="AN3242" s="72"/>
      <c r="AO3242" s="72"/>
      <c r="AP3242" s="72"/>
      <c r="AQ3242" s="72"/>
    </row>
    <row r="3243" spans="35:43" x14ac:dyDescent="0.25">
      <c r="AI3243" s="72"/>
      <c r="AJ3243" s="72"/>
      <c r="AK3243" s="72"/>
      <c r="AL3243" s="72"/>
      <c r="AM3243" s="158"/>
      <c r="AN3243" s="72"/>
      <c r="AO3243" s="72"/>
      <c r="AP3243" s="72"/>
      <c r="AQ3243" s="72"/>
    </row>
    <row r="3244" spans="35:43" x14ac:dyDescent="0.25">
      <c r="AI3244" s="72"/>
      <c r="AJ3244" s="72"/>
      <c r="AK3244" s="72"/>
      <c r="AL3244" s="72"/>
      <c r="AM3244" s="158"/>
      <c r="AN3244" s="72"/>
      <c r="AO3244" s="72"/>
      <c r="AP3244" s="72"/>
      <c r="AQ3244" s="72"/>
    </row>
    <row r="3245" spans="35:43" x14ac:dyDescent="0.25">
      <c r="AI3245" s="72"/>
      <c r="AJ3245" s="72"/>
      <c r="AK3245" s="72"/>
      <c r="AL3245" s="72"/>
      <c r="AM3245" s="158"/>
      <c r="AN3245" s="72"/>
      <c r="AO3245" s="72"/>
      <c r="AP3245" s="72"/>
      <c r="AQ3245" s="72"/>
    </row>
    <row r="3246" spans="35:43" x14ac:dyDescent="0.25">
      <c r="AI3246" s="72"/>
      <c r="AJ3246" s="72"/>
      <c r="AK3246" s="72"/>
      <c r="AL3246" s="72"/>
      <c r="AM3246" s="158"/>
      <c r="AN3246" s="72"/>
      <c r="AO3246" s="72"/>
      <c r="AP3246" s="72"/>
      <c r="AQ3246" s="72"/>
    </row>
    <row r="3247" spans="35:43" x14ac:dyDescent="0.25">
      <c r="AI3247" s="72"/>
      <c r="AJ3247" s="72"/>
      <c r="AK3247" s="72"/>
      <c r="AL3247" s="72"/>
      <c r="AM3247" s="158"/>
      <c r="AN3247" s="72"/>
      <c r="AO3247" s="72"/>
      <c r="AP3247" s="72"/>
      <c r="AQ3247" s="72"/>
    </row>
    <row r="3248" spans="35:43" x14ac:dyDescent="0.25">
      <c r="AI3248" s="72"/>
      <c r="AJ3248" s="72"/>
      <c r="AK3248" s="72"/>
      <c r="AL3248" s="72"/>
      <c r="AM3248" s="158"/>
      <c r="AN3248" s="72"/>
      <c r="AO3248" s="72"/>
      <c r="AP3248" s="72"/>
      <c r="AQ3248" s="72"/>
    </row>
    <row r="3249" spans="35:43" x14ac:dyDescent="0.25">
      <c r="AI3249" s="72"/>
      <c r="AJ3249" s="72"/>
      <c r="AK3249" s="72"/>
      <c r="AL3249" s="72"/>
      <c r="AM3249" s="158"/>
      <c r="AN3249" s="72"/>
      <c r="AO3249" s="72"/>
      <c r="AP3249" s="72"/>
      <c r="AQ3249" s="72"/>
    </row>
    <row r="3250" spans="35:43" x14ac:dyDescent="0.25">
      <c r="AI3250" s="72"/>
      <c r="AJ3250" s="72"/>
      <c r="AK3250" s="72"/>
      <c r="AL3250" s="72"/>
      <c r="AM3250" s="158"/>
      <c r="AN3250" s="72"/>
      <c r="AO3250" s="72"/>
      <c r="AP3250" s="72"/>
      <c r="AQ3250" s="72"/>
    </row>
    <row r="3251" spans="35:43" x14ac:dyDescent="0.25">
      <c r="AI3251" s="72"/>
      <c r="AJ3251" s="72"/>
      <c r="AK3251" s="72"/>
      <c r="AL3251" s="72"/>
      <c r="AM3251" s="158"/>
      <c r="AN3251" s="72"/>
      <c r="AO3251" s="72"/>
      <c r="AP3251" s="72"/>
      <c r="AQ3251" s="72"/>
    </row>
    <row r="3252" spans="35:43" x14ac:dyDescent="0.25">
      <c r="AI3252" s="72"/>
      <c r="AJ3252" s="72"/>
      <c r="AK3252" s="72"/>
      <c r="AL3252" s="72"/>
      <c r="AM3252" s="158"/>
      <c r="AN3252" s="72"/>
      <c r="AO3252" s="72"/>
      <c r="AP3252" s="72"/>
      <c r="AQ3252" s="72"/>
    </row>
    <row r="3253" spans="35:43" x14ac:dyDescent="0.25">
      <c r="AI3253" s="72"/>
      <c r="AJ3253" s="72"/>
      <c r="AK3253" s="72"/>
      <c r="AL3253" s="72"/>
      <c r="AM3253" s="158"/>
      <c r="AN3253" s="72"/>
      <c r="AO3253" s="72"/>
      <c r="AP3253" s="72"/>
      <c r="AQ3253" s="72"/>
    </row>
    <row r="3254" spans="35:43" x14ac:dyDescent="0.25">
      <c r="AI3254" s="72"/>
      <c r="AJ3254" s="72"/>
      <c r="AK3254" s="72"/>
      <c r="AL3254" s="72"/>
      <c r="AM3254" s="158"/>
      <c r="AN3254" s="72"/>
      <c r="AO3254" s="72"/>
      <c r="AP3254" s="72"/>
      <c r="AQ3254" s="72"/>
    </row>
    <row r="3255" spans="35:43" x14ac:dyDescent="0.25">
      <c r="AI3255" s="72"/>
      <c r="AJ3255" s="72"/>
      <c r="AK3255" s="72"/>
      <c r="AL3255" s="72"/>
      <c r="AM3255" s="158"/>
      <c r="AN3255" s="72"/>
      <c r="AO3255" s="72"/>
      <c r="AP3255" s="72"/>
      <c r="AQ3255" s="72"/>
    </row>
    <row r="3256" spans="35:43" x14ac:dyDescent="0.25">
      <c r="AI3256" s="72"/>
      <c r="AJ3256" s="72"/>
      <c r="AK3256" s="72"/>
      <c r="AL3256" s="72"/>
      <c r="AM3256" s="158"/>
      <c r="AN3256" s="72"/>
      <c r="AO3256" s="72"/>
      <c r="AP3256" s="72"/>
      <c r="AQ3256" s="72"/>
    </row>
    <row r="3257" spans="35:43" x14ac:dyDescent="0.25">
      <c r="AI3257" s="72"/>
      <c r="AJ3257" s="72"/>
      <c r="AK3257" s="72"/>
      <c r="AL3257" s="72"/>
      <c r="AM3257" s="158"/>
      <c r="AN3257" s="72"/>
      <c r="AO3257" s="72"/>
      <c r="AP3257" s="72"/>
      <c r="AQ3257" s="72"/>
    </row>
    <row r="3258" spans="35:43" x14ac:dyDescent="0.25">
      <c r="AI3258" s="72"/>
      <c r="AJ3258" s="72"/>
      <c r="AK3258" s="72"/>
      <c r="AL3258" s="72"/>
      <c r="AM3258" s="158"/>
      <c r="AN3258" s="72"/>
      <c r="AO3258" s="72"/>
      <c r="AP3258" s="72"/>
      <c r="AQ3258" s="72"/>
    </row>
    <row r="3259" spans="35:43" x14ac:dyDescent="0.25">
      <c r="AI3259" s="72"/>
      <c r="AJ3259" s="72"/>
      <c r="AK3259" s="72"/>
      <c r="AL3259" s="72"/>
      <c r="AM3259" s="158"/>
      <c r="AN3259" s="72"/>
      <c r="AO3259" s="72"/>
      <c r="AP3259" s="72"/>
      <c r="AQ3259" s="72"/>
    </row>
    <row r="3260" spans="35:43" x14ac:dyDescent="0.25">
      <c r="AI3260" s="72"/>
      <c r="AJ3260" s="72"/>
      <c r="AK3260" s="72"/>
      <c r="AL3260" s="72"/>
      <c r="AM3260" s="158"/>
      <c r="AN3260" s="72"/>
      <c r="AO3260" s="72"/>
      <c r="AP3260" s="72"/>
      <c r="AQ3260" s="72"/>
    </row>
    <row r="3261" spans="35:43" x14ac:dyDescent="0.25">
      <c r="AI3261" s="72"/>
      <c r="AJ3261" s="72"/>
      <c r="AK3261" s="72"/>
      <c r="AL3261" s="72"/>
      <c r="AM3261" s="158"/>
      <c r="AN3261" s="72"/>
      <c r="AO3261" s="72"/>
      <c r="AP3261" s="72"/>
      <c r="AQ3261" s="72"/>
    </row>
    <row r="3262" spans="35:43" x14ac:dyDescent="0.25">
      <c r="AI3262" s="72"/>
      <c r="AJ3262" s="72"/>
      <c r="AK3262" s="72"/>
      <c r="AL3262" s="72"/>
      <c r="AM3262" s="158"/>
      <c r="AN3262" s="72"/>
      <c r="AO3262" s="72"/>
      <c r="AP3262" s="72"/>
      <c r="AQ3262" s="72"/>
    </row>
    <row r="3263" spans="35:43" x14ac:dyDescent="0.25">
      <c r="AI3263" s="72"/>
      <c r="AJ3263" s="72"/>
      <c r="AK3263" s="72"/>
      <c r="AL3263" s="72"/>
      <c r="AM3263" s="158"/>
      <c r="AN3263" s="72"/>
      <c r="AO3263" s="72"/>
      <c r="AP3263" s="72"/>
      <c r="AQ3263" s="72"/>
    </row>
    <row r="3264" spans="35:43" x14ac:dyDescent="0.25">
      <c r="AI3264" s="72"/>
      <c r="AJ3264" s="72"/>
      <c r="AK3264" s="72"/>
      <c r="AL3264" s="72"/>
      <c r="AM3264" s="158"/>
      <c r="AN3264" s="72"/>
      <c r="AO3264" s="72"/>
      <c r="AP3264" s="72"/>
      <c r="AQ3264" s="72"/>
    </row>
    <row r="3265" spans="35:43" x14ac:dyDescent="0.25">
      <c r="AI3265" s="72"/>
      <c r="AJ3265" s="72"/>
      <c r="AK3265" s="72"/>
      <c r="AL3265" s="72"/>
      <c r="AM3265" s="158"/>
      <c r="AN3265" s="72"/>
      <c r="AO3265" s="72"/>
      <c r="AP3265" s="72"/>
      <c r="AQ3265" s="72"/>
    </row>
    <row r="3266" spans="35:43" x14ac:dyDescent="0.25">
      <c r="AI3266" s="72"/>
      <c r="AJ3266" s="72"/>
      <c r="AK3266" s="72"/>
      <c r="AL3266" s="72"/>
      <c r="AM3266" s="158"/>
      <c r="AN3266" s="72"/>
      <c r="AO3266" s="72"/>
      <c r="AP3266" s="72"/>
      <c r="AQ3266" s="72"/>
    </row>
    <row r="3267" spans="35:43" x14ac:dyDescent="0.25">
      <c r="AI3267" s="72"/>
      <c r="AJ3267" s="72"/>
      <c r="AK3267" s="72"/>
      <c r="AL3267" s="72"/>
      <c r="AM3267" s="158"/>
      <c r="AN3267" s="72"/>
      <c r="AO3267" s="72"/>
      <c r="AP3267" s="72"/>
      <c r="AQ3267" s="72"/>
    </row>
    <row r="3268" spans="35:43" x14ac:dyDescent="0.25">
      <c r="AI3268" s="72"/>
      <c r="AJ3268" s="72"/>
      <c r="AK3268" s="72"/>
      <c r="AL3268" s="72"/>
      <c r="AM3268" s="158"/>
      <c r="AN3268" s="72"/>
      <c r="AO3268" s="72"/>
      <c r="AP3268" s="72"/>
      <c r="AQ3268" s="72"/>
    </row>
    <row r="3269" spans="35:43" x14ac:dyDescent="0.25">
      <c r="AI3269" s="72"/>
      <c r="AJ3269" s="72"/>
      <c r="AK3269" s="72"/>
      <c r="AL3269" s="72"/>
      <c r="AM3269" s="158"/>
      <c r="AN3269" s="72"/>
      <c r="AO3269" s="72"/>
      <c r="AP3269" s="72"/>
      <c r="AQ3269" s="72"/>
    </row>
    <row r="3270" spans="35:43" x14ac:dyDescent="0.25">
      <c r="AI3270" s="72"/>
      <c r="AJ3270" s="72"/>
      <c r="AK3270" s="72"/>
      <c r="AL3270" s="72"/>
      <c r="AM3270" s="158"/>
      <c r="AN3270" s="72"/>
      <c r="AO3270" s="72"/>
      <c r="AP3270" s="72"/>
      <c r="AQ3270" s="72"/>
    </row>
    <row r="3271" spans="35:43" x14ac:dyDescent="0.25">
      <c r="AI3271" s="72"/>
      <c r="AJ3271" s="72"/>
      <c r="AK3271" s="72"/>
      <c r="AL3271" s="72"/>
      <c r="AM3271" s="158"/>
      <c r="AN3271" s="72"/>
      <c r="AO3271" s="72"/>
      <c r="AP3271" s="72"/>
      <c r="AQ3271" s="72"/>
    </row>
    <row r="3272" spans="35:43" x14ac:dyDescent="0.25">
      <c r="AI3272" s="72"/>
      <c r="AJ3272" s="72"/>
      <c r="AK3272" s="72"/>
      <c r="AL3272" s="72"/>
      <c r="AM3272" s="158"/>
      <c r="AN3272" s="72"/>
      <c r="AO3272" s="72"/>
      <c r="AP3272" s="72"/>
      <c r="AQ3272" s="72"/>
    </row>
    <row r="3273" spans="35:43" x14ac:dyDescent="0.25">
      <c r="AI3273" s="72"/>
      <c r="AJ3273" s="72"/>
      <c r="AK3273" s="72"/>
      <c r="AL3273" s="72"/>
      <c r="AM3273" s="158"/>
      <c r="AN3273" s="72"/>
      <c r="AO3273" s="72"/>
      <c r="AP3273" s="72"/>
      <c r="AQ3273" s="72"/>
    </row>
    <row r="3274" spans="35:43" x14ac:dyDescent="0.25">
      <c r="AI3274" s="72"/>
      <c r="AJ3274" s="72"/>
      <c r="AK3274" s="72"/>
      <c r="AL3274" s="72"/>
      <c r="AM3274" s="158"/>
      <c r="AN3274" s="72"/>
      <c r="AO3274" s="72"/>
      <c r="AP3274" s="72"/>
      <c r="AQ3274" s="72"/>
    </row>
    <row r="3275" spans="35:43" x14ac:dyDescent="0.25">
      <c r="AI3275" s="72"/>
      <c r="AJ3275" s="72"/>
      <c r="AK3275" s="72"/>
      <c r="AL3275" s="72"/>
      <c r="AM3275" s="158"/>
      <c r="AN3275" s="72"/>
      <c r="AO3275" s="72"/>
      <c r="AP3275" s="72"/>
      <c r="AQ3275" s="72"/>
    </row>
    <row r="3276" spans="35:43" x14ac:dyDescent="0.25">
      <c r="AI3276" s="72"/>
      <c r="AJ3276" s="72"/>
      <c r="AK3276" s="72"/>
      <c r="AL3276" s="72"/>
      <c r="AM3276" s="158"/>
      <c r="AN3276" s="72"/>
      <c r="AO3276" s="72"/>
      <c r="AP3276" s="72"/>
      <c r="AQ3276" s="72"/>
    </row>
    <row r="3277" spans="35:43" x14ac:dyDescent="0.25">
      <c r="AI3277" s="72"/>
      <c r="AJ3277" s="72"/>
      <c r="AK3277" s="72"/>
      <c r="AL3277" s="72"/>
      <c r="AM3277" s="158"/>
      <c r="AN3277" s="72"/>
      <c r="AO3277" s="72"/>
      <c r="AP3277" s="72"/>
      <c r="AQ3277" s="72"/>
    </row>
    <row r="3278" spans="35:43" x14ac:dyDescent="0.25">
      <c r="AI3278" s="72"/>
      <c r="AJ3278" s="72"/>
      <c r="AK3278" s="72"/>
      <c r="AL3278" s="72"/>
      <c r="AM3278" s="158"/>
      <c r="AN3278" s="72"/>
      <c r="AO3278" s="72"/>
      <c r="AP3278" s="72"/>
      <c r="AQ3278" s="72"/>
    </row>
    <row r="3279" spans="35:43" x14ac:dyDescent="0.25">
      <c r="AI3279" s="72"/>
      <c r="AJ3279" s="72"/>
      <c r="AK3279" s="72"/>
      <c r="AL3279" s="72"/>
      <c r="AM3279" s="158"/>
      <c r="AN3279" s="72"/>
      <c r="AO3279" s="72"/>
      <c r="AP3279" s="72"/>
      <c r="AQ3279" s="72"/>
    </row>
    <row r="3280" spans="35:43" x14ac:dyDescent="0.25">
      <c r="AI3280" s="72"/>
      <c r="AJ3280" s="72"/>
      <c r="AK3280" s="72"/>
      <c r="AL3280" s="72"/>
      <c r="AM3280" s="158"/>
      <c r="AN3280" s="72"/>
      <c r="AO3280" s="72"/>
      <c r="AP3280" s="72"/>
      <c r="AQ3280" s="72"/>
    </row>
    <row r="3281" spans="35:43" x14ac:dyDescent="0.25">
      <c r="AI3281" s="72"/>
      <c r="AJ3281" s="72"/>
      <c r="AK3281" s="72"/>
      <c r="AL3281" s="72"/>
      <c r="AM3281" s="158"/>
      <c r="AN3281" s="72"/>
      <c r="AO3281" s="72"/>
      <c r="AP3281" s="72"/>
      <c r="AQ3281" s="72"/>
    </row>
    <row r="3282" spans="35:43" x14ac:dyDescent="0.25">
      <c r="AI3282" s="72"/>
      <c r="AJ3282" s="72"/>
      <c r="AK3282" s="72"/>
      <c r="AL3282" s="72"/>
      <c r="AM3282" s="158"/>
      <c r="AN3282" s="72"/>
      <c r="AO3282" s="72"/>
      <c r="AP3282" s="72"/>
      <c r="AQ3282" s="72"/>
    </row>
    <row r="3283" spans="35:43" x14ac:dyDescent="0.25">
      <c r="AI3283" s="72"/>
      <c r="AJ3283" s="72"/>
      <c r="AK3283" s="72"/>
      <c r="AL3283" s="72"/>
      <c r="AM3283" s="158"/>
      <c r="AN3283" s="72"/>
      <c r="AO3283" s="72"/>
      <c r="AP3283" s="72"/>
      <c r="AQ3283" s="72"/>
    </row>
    <row r="3284" spans="35:43" x14ac:dyDescent="0.25">
      <c r="AI3284" s="72"/>
      <c r="AJ3284" s="72"/>
      <c r="AK3284" s="72"/>
      <c r="AL3284" s="72"/>
      <c r="AM3284" s="158"/>
      <c r="AN3284" s="72"/>
      <c r="AO3284" s="72"/>
      <c r="AP3284" s="72"/>
      <c r="AQ3284" s="72"/>
    </row>
    <row r="3285" spans="35:43" x14ac:dyDescent="0.25">
      <c r="AI3285" s="72"/>
      <c r="AJ3285" s="72"/>
      <c r="AK3285" s="72"/>
      <c r="AL3285" s="72"/>
      <c r="AM3285" s="158"/>
      <c r="AN3285" s="72"/>
      <c r="AO3285" s="72"/>
      <c r="AP3285" s="72"/>
      <c r="AQ3285" s="72"/>
    </row>
    <row r="3286" spans="35:43" x14ac:dyDescent="0.25">
      <c r="AI3286" s="72"/>
      <c r="AJ3286" s="72"/>
      <c r="AK3286" s="72"/>
      <c r="AL3286" s="72"/>
      <c r="AM3286" s="158"/>
      <c r="AN3286" s="72"/>
      <c r="AO3286" s="72"/>
      <c r="AP3286" s="72"/>
      <c r="AQ3286" s="72"/>
    </row>
    <row r="3287" spans="35:43" x14ac:dyDescent="0.25">
      <c r="AI3287" s="72"/>
      <c r="AJ3287" s="72"/>
      <c r="AK3287" s="72"/>
      <c r="AL3287" s="72"/>
      <c r="AM3287" s="158"/>
      <c r="AN3287" s="72"/>
      <c r="AO3287" s="72"/>
      <c r="AP3287" s="72"/>
      <c r="AQ3287" s="72"/>
    </row>
    <row r="3288" spans="35:43" x14ac:dyDescent="0.25">
      <c r="AI3288" s="72"/>
      <c r="AJ3288" s="72"/>
      <c r="AK3288" s="72"/>
      <c r="AL3288" s="72"/>
      <c r="AM3288" s="158"/>
      <c r="AN3288" s="72"/>
      <c r="AO3288" s="72"/>
      <c r="AP3288" s="72"/>
      <c r="AQ3288" s="72"/>
    </row>
    <row r="3289" spans="35:43" x14ac:dyDescent="0.25">
      <c r="AI3289" s="72"/>
      <c r="AJ3289" s="72"/>
      <c r="AK3289" s="72"/>
      <c r="AL3289" s="72"/>
      <c r="AM3289" s="158"/>
      <c r="AN3289" s="72"/>
      <c r="AO3289" s="72"/>
      <c r="AP3289" s="72"/>
      <c r="AQ3289" s="72"/>
    </row>
    <row r="3290" spans="35:43" x14ac:dyDescent="0.25">
      <c r="AI3290" s="72"/>
      <c r="AJ3290" s="72"/>
      <c r="AK3290" s="72"/>
      <c r="AL3290" s="72"/>
      <c r="AM3290" s="158"/>
      <c r="AN3290" s="72"/>
      <c r="AO3290" s="72"/>
      <c r="AP3290" s="72"/>
      <c r="AQ3290" s="72"/>
    </row>
    <row r="3291" spans="35:43" x14ac:dyDescent="0.25">
      <c r="AI3291" s="72"/>
      <c r="AJ3291" s="72"/>
      <c r="AK3291" s="72"/>
      <c r="AL3291" s="72"/>
      <c r="AM3291" s="158"/>
      <c r="AN3291" s="72"/>
      <c r="AO3291" s="72"/>
      <c r="AP3291" s="72"/>
      <c r="AQ3291" s="72"/>
    </row>
    <row r="3292" spans="35:43" x14ac:dyDescent="0.25">
      <c r="AI3292" s="72"/>
      <c r="AJ3292" s="72"/>
      <c r="AK3292" s="72"/>
      <c r="AL3292" s="72"/>
      <c r="AM3292" s="158"/>
      <c r="AN3292" s="72"/>
      <c r="AO3292" s="72"/>
      <c r="AP3292" s="72"/>
      <c r="AQ3292" s="72"/>
    </row>
    <row r="3293" spans="35:43" x14ac:dyDescent="0.25">
      <c r="AI3293" s="72"/>
      <c r="AJ3293" s="72"/>
      <c r="AK3293" s="72"/>
      <c r="AL3293" s="72"/>
      <c r="AM3293" s="158"/>
      <c r="AN3293" s="72"/>
      <c r="AO3293" s="72"/>
      <c r="AP3293" s="72"/>
      <c r="AQ3293" s="72"/>
    </row>
    <row r="3294" spans="35:43" x14ac:dyDescent="0.25">
      <c r="AI3294" s="72"/>
      <c r="AJ3294" s="72"/>
      <c r="AK3294" s="72"/>
      <c r="AL3294" s="72"/>
      <c r="AM3294" s="158"/>
      <c r="AN3294" s="72"/>
      <c r="AO3294" s="72"/>
      <c r="AP3294" s="72"/>
      <c r="AQ3294" s="72"/>
    </row>
    <row r="3295" spans="35:43" x14ac:dyDescent="0.25">
      <c r="AI3295" s="72"/>
      <c r="AJ3295" s="72"/>
      <c r="AK3295" s="72"/>
      <c r="AL3295" s="72"/>
      <c r="AM3295" s="158"/>
      <c r="AN3295" s="72"/>
      <c r="AO3295" s="72"/>
      <c r="AP3295" s="72"/>
      <c r="AQ3295" s="72"/>
    </row>
    <row r="3296" spans="35:43" x14ac:dyDescent="0.25">
      <c r="AI3296" s="72"/>
      <c r="AJ3296" s="72"/>
      <c r="AK3296" s="72"/>
      <c r="AL3296" s="72"/>
      <c r="AM3296" s="158"/>
      <c r="AN3296" s="72"/>
      <c r="AO3296" s="72"/>
      <c r="AP3296" s="72"/>
      <c r="AQ3296" s="72"/>
    </row>
    <row r="3297" spans="35:43" x14ac:dyDescent="0.25">
      <c r="AI3297" s="72"/>
      <c r="AJ3297" s="72"/>
      <c r="AK3297" s="72"/>
      <c r="AL3297" s="72"/>
      <c r="AM3297" s="158"/>
      <c r="AN3297" s="72"/>
      <c r="AO3297" s="72"/>
      <c r="AP3297" s="72"/>
      <c r="AQ3297" s="72"/>
    </row>
    <row r="3298" spans="35:43" x14ac:dyDescent="0.25">
      <c r="AI3298" s="72"/>
      <c r="AJ3298" s="72"/>
      <c r="AK3298" s="72"/>
      <c r="AL3298" s="72"/>
      <c r="AM3298" s="158"/>
      <c r="AN3298" s="72"/>
      <c r="AO3298" s="72"/>
      <c r="AP3298" s="72"/>
      <c r="AQ3298" s="72"/>
    </row>
    <row r="3299" spans="35:43" x14ac:dyDescent="0.25">
      <c r="AI3299" s="72"/>
      <c r="AJ3299" s="72"/>
      <c r="AK3299" s="72"/>
      <c r="AL3299" s="72"/>
      <c r="AM3299" s="158"/>
      <c r="AN3299" s="72"/>
      <c r="AO3299" s="72"/>
      <c r="AP3299" s="72"/>
      <c r="AQ3299" s="72"/>
    </row>
    <row r="3300" spans="35:43" x14ac:dyDescent="0.25">
      <c r="AI3300" s="72"/>
      <c r="AJ3300" s="72"/>
      <c r="AK3300" s="72"/>
      <c r="AL3300" s="72"/>
      <c r="AM3300" s="158"/>
      <c r="AN3300" s="72"/>
      <c r="AO3300" s="72"/>
      <c r="AP3300" s="72"/>
      <c r="AQ3300" s="72"/>
    </row>
    <row r="3301" spans="35:43" x14ac:dyDescent="0.25">
      <c r="AI3301" s="72"/>
      <c r="AJ3301" s="72"/>
      <c r="AK3301" s="72"/>
      <c r="AL3301" s="72"/>
      <c r="AM3301" s="158"/>
      <c r="AN3301" s="72"/>
      <c r="AO3301" s="72"/>
      <c r="AP3301" s="72"/>
      <c r="AQ3301" s="72"/>
    </row>
    <row r="3302" spans="35:43" x14ac:dyDescent="0.25">
      <c r="AI3302" s="72"/>
      <c r="AJ3302" s="72"/>
      <c r="AK3302" s="72"/>
      <c r="AL3302" s="72"/>
      <c r="AM3302" s="158"/>
      <c r="AN3302" s="72"/>
      <c r="AO3302" s="72"/>
      <c r="AP3302" s="72"/>
      <c r="AQ3302" s="72"/>
    </row>
    <row r="3303" spans="35:43" x14ac:dyDescent="0.25">
      <c r="AI3303" s="72"/>
      <c r="AJ3303" s="72"/>
      <c r="AK3303" s="72"/>
      <c r="AL3303" s="72"/>
      <c r="AM3303" s="158"/>
      <c r="AN3303" s="72"/>
      <c r="AO3303" s="72"/>
      <c r="AP3303" s="72"/>
      <c r="AQ3303" s="72"/>
    </row>
    <row r="3304" spans="35:43" x14ac:dyDescent="0.25">
      <c r="AI3304" s="72"/>
      <c r="AJ3304" s="72"/>
      <c r="AK3304" s="72"/>
      <c r="AL3304" s="72"/>
      <c r="AM3304" s="158"/>
      <c r="AN3304" s="72"/>
      <c r="AO3304" s="72"/>
      <c r="AP3304" s="72"/>
      <c r="AQ3304" s="72"/>
    </row>
    <row r="3305" spans="35:43" x14ac:dyDescent="0.25">
      <c r="AI3305" s="72"/>
      <c r="AJ3305" s="72"/>
      <c r="AK3305" s="72"/>
      <c r="AL3305" s="72"/>
      <c r="AM3305" s="158"/>
      <c r="AN3305" s="72"/>
      <c r="AO3305" s="72"/>
      <c r="AP3305" s="72"/>
      <c r="AQ3305" s="72"/>
    </row>
    <row r="3306" spans="35:43" x14ac:dyDescent="0.25">
      <c r="AI3306" s="72"/>
      <c r="AJ3306" s="72"/>
      <c r="AK3306" s="72"/>
      <c r="AL3306" s="72"/>
      <c r="AM3306" s="158"/>
      <c r="AN3306" s="72"/>
      <c r="AO3306" s="72"/>
      <c r="AP3306" s="72"/>
      <c r="AQ3306" s="72"/>
    </row>
    <row r="3307" spans="35:43" x14ac:dyDescent="0.25">
      <c r="AI3307" s="72"/>
      <c r="AJ3307" s="72"/>
      <c r="AK3307" s="72"/>
      <c r="AL3307" s="72"/>
      <c r="AM3307" s="158"/>
      <c r="AN3307" s="72"/>
      <c r="AO3307" s="72"/>
      <c r="AP3307" s="72"/>
      <c r="AQ3307" s="72"/>
    </row>
    <row r="3308" spans="35:43" x14ac:dyDescent="0.25">
      <c r="AI3308" s="72"/>
      <c r="AJ3308" s="72"/>
      <c r="AK3308" s="72"/>
      <c r="AL3308" s="72"/>
      <c r="AM3308" s="158"/>
      <c r="AN3308" s="72"/>
      <c r="AO3308" s="72"/>
      <c r="AP3308" s="72"/>
      <c r="AQ3308" s="72"/>
    </row>
    <row r="3309" spans="35:43" x14ac:dyDescent="0.25">
      <c r="AI3309" s="72"/>
      <c r="AJ3309" s="72"/>
      <c r="AK3309" s="72"/>
      <c r="AL3309" s="72"/>
      <c r="AM3309" s="158"/>
      <c r="AN3309" s="72"/>
      <c r="AO3309" s="72"/>
      <c r="AP3309" s="72"/>
      <c r="AQ3309" s="72"/>
    </row>
    <row r="3310" spans="35:43" x14ac:dyDescent="0.25">
      <c r="AI3310" s="72"/>
      <c r="AJ3310" s="72"/>
      <c r="AK3310" s="72"/>
      <c r="AL3310" s="72"/>
      <c r="AM3310" s="158"/>
      <c r="AN3310" s="72"/>
      <c r="AO3310" s="72"/>
      <c r="AP3310" s="72"/>
      <c r="AQ3310" s="72"/>
    </row>
    <row r="3311" spans="35:43" x14ac:dyDescent="0.25">
      <c r="AI3311" s="72"/>
      <c r="AJ3311" s="72"/>
      <c r="AK3311" s="72"/>
      <c r="AL3311" s="72"/>
      <c r="AM3311" s="158"/>
      <c r="AN3311" s="72"/>
      <c r="AO3311" s="72"/>
      <c r="AP3311" s="72"/>
      <c r="AQ3311" s="72"/>
    </row>
    <row r="3312" spans="35:43" x14ac:dyDescent="0.25">
      <c r="AI3312" s="72"/>
      <c r="AJ3312" s="72"/>
      <c r="AK3312" s="72"/>
      <c r="AL3312" s="72"/>
      <c r="AM3312" s="158"/>
      <c r="AN3312" s="72"/>
      <c r="AO3312" s="72"/>
      <c r="AP3312" s="72"/>
      <c r="AQ3312" s="72"/>
    </row>
    <row r="3313" spans="35:43" x14ac:dyDescent="0.25">
      <c r="AI3313" s="72"/>
      <c r="AJ3313" s="72"/>
      <c r="AK3313" s="72"/>
      <c r="AL3313" s="72"/>
      <c r="AM3313" s="158"/>
      <c r="AN3313" s="72"/>
      <c r="AO3313" s="72"/>
      <c r="AP3313" s="72"/>
      <c r="AQ3313" s="72"/>
    </row>
    <row r="3314" spans="35:43" x14ac:dyDescent="0.25">
      <c r="AI3314" s="72"/>
      <c r="AJ3314" s="72"/>
      <c r="AK3314" s="72"/>
      <c r="AL3314" s="72"/>
      <c r="AM3314" s="158"/>
      <c r="AN3314" s="72"/>
      <c r="AO3314" s="72"/>
      <c r="AP3314" s="72"/>
      <c r="AQ3314" s="72"/>
    </row>
    <row r="3315" spans="35:43" x14ac:dyDescent="0.25">
      <c r="AI3315" s="72"/>
      <c r="AJ3315" s="72"/>
      <c r="AK3315" s="72"/>
      <c r="AL3315" s="72"/>
      <c r="AM3315" s="158"/>
      <c r="AN3315" s="72"/>
      <c r="AO3315" s="72"/>
      <c r="AP3315" s="72"/>
      <c r="AQ3315" s="72"/>
    </row>
    <row r="3316" spans="35:43" x14ac:dyDescent="0.25">
      <c r="AI3316" s="72"/>
      <c r="AJ3316" s="72"/>
      <c r="AK3316" s="72"/>
      <c r="AL3316" s="72"/>
      <c r="AM3316" s="158"/>
      <c r="AN3316" s="72"/>
      <c r="AO3316" s="72"/>
      <c r="AP3316" s="72"/>
      <c r="AQ3316" s="72"/>
    </row>
    <row r="3317" spans="35:43" x14ac:dyDescent="0.25">
      <c r="AI3317" s="72"/>
      <c r="AJ3317" s="72"/>
      <c r="AK3317" s="72"/>
      <c r="AL3317" s="72"/>
      <c r="AM3317" s="158"/>
      <c r="AN3317" s="72"/>
      <c r="AO3317" s="72"/>
      <c r="AP3317" s="72"/>
      <c r="AQ3317" s="72"/>
    </row>
    <row r="3318" spans="35:43" x14ac:dyDescent="0.25">
      <c r="AI3318" s="72"/>
      <c r="AJ3318" s="72"/>
      <c r="AK3318" s="72"/>
      <c r="AL3318" s="72"/>
      <c r="AM3318" s="158"/>
      <c r="AN3318" s="72"/>
      <c r="AO3318" s="72"/>
      <c r="AP3318" s="72"/>
      <c r="AQ3318" s="72"/>
    </row>
    <row r="3319" spans="35:43" x14ac:dyDescent="0.25">
      <c r="AI3319" s="72"/>
      <c r="AJ3319" s="72"/>
      <c r="AK3319" s="72"/>
      <c r="AL3319" s="72"/>
      <c r="AM3319" s="158"/>
      <c r="AN3319" s="72"/>
      <c r="AO3319" s="72"/>
      <c r="AP3319" s="72"/>
      <c r="AQ3319" s="72"/>
    </row>
    <row r="3320" spans="35:43" x14ac:dyDescent="0.25">
      <c r="AI3320" s="72"/>
      <c r="AJ3320" s="72"/>
      <c r="AK3320" s="72"/>
      <c r="AL3320" s="72"/>
      <c r="AM3320" s="158"/>
      <c r="AN3320" s="72"/>
      <c r="AO3320" s="72"/>
      <c r="AP3320" s="72"/>
      <c r="AQ3320" s="72"/>
    </row>
    <row r="3321" spans="35:43" x14ac:dyDescent="0.25">
      <c r="AI3321" s="72"/>
      <c r="AJ3321" s="72"/>
      <c r="AK3321" s="72"/>
      <c r="AL3321" s="72"/>
      <c r="AM3321" s="158"/>
      <c r="AN3321" s="72"/>
      <c r="AO3321" s="72"/>
      <c r="AP3321" s="72"/>
      <c r="AQ3321" s="72"/>
    </row>
    <row r="3322" spans="35:43" x14ac:dyDescent="0.25">
      <c r="AI3322" s="72"/>
      <c r="AJ3322" s="72"/>
      <c r="AK3322" s="72"/>
      <c r="AL3322" s="72"/>
      <c r="AM3322" s="158"/>
      <c r="AN3322" s="72"/>
      <c r="AO3322" s="72"/>
      <c r="AP3322" s="72"/>
      <c r="AQ3322" s="72"/>
    </row>
    <row r="3323" spans="35:43" x14ac:dyDescent="0.25">
      <c r="AI3323" s="72"/>
      <c r="AJ3323" s="72"/>
      <c r="AK3323" s="72"/>
      <c r="AL3323" s="72"/>
      <c r="AM3323" s="158"/>
      <c r="AN3323" s="72"/>
      <c r="AO3323" s="72"/>
      <c r="AP3323" s="72"/>
      <c r="AQ3323" s="72"/>
    </row>
    <row r="3324" spans="35:43" x14ac:dyDescent="0.25">
      <c r="AI3324" s="72"/>
      <c r="AJ3324" s="72"/>
      <c r="AK3324" s="72"/>
      <c r="AL3324" s="72"/>
      <c r="AM3324" s="158"/>
      <c r="AN3324" s="72"/>
      <c r="AO3324" s="72"/>
      <c r="AP3324" s="72"/>
      <c r="AQ3324" s="72"/>
    </row>
    <row r="3325" spans="35:43" x14ac:dyDescent="0.25">
      <c r="AI3325" s="72"/>
      <c r="AJ3325" s="72"/>
      <c r="AK3325" s="72"/>
      <c r="AL3325" s="72"/>
      <c r="AM3325" s="158"/>
      <c r="AN3325" s="72"/>
      <c r="AO3325" s="72"/>
      <c r="AP3325" s="72"/>
      <c r="AQ3325" s="72"/>
    </row>
    <row r="3326" spans="35:43" x14ac:dyDescent="0.25">
      <c r="AI3326" s="72"/>
      <c r="AJ3326" s="72"/>
      <c r="AK3326" s="72"/>
      <c r="AL3326" s="72"/>
      <c r="AM3326" s="158"/>
      <c r="AN3326" s="72"/>
      <c r="AO3326" s="72"/>
      <c r="AP3326" s="72"/>
      <c r="AQ3326" s="72"/>
    </row>
    <row r="3327" spans="35:43" x14ac:dyDescent="0.25">
      <c r="AI3327" s="72"/>
      <c r="AJ3327" s="72"/>
      <c r="AK3327" s="72"/>
      <c r="AL3327" s="72"/>
      <c r="AM3327" s="158"/>
      <c r="AN3327" s="72"/>
      <c r="AO3327" s="72"/>
      <c r="AP3327" s="72"/>
      <c r="AQ3327" s="72"/>
    </row>
    <row r="3328" spans="35:43" x14ac:dyDescent="0.25">
      <c r="AI3328" s="72"/>
      <c r="AJ3328" s="72"/>
      <c r="AK3328" s="72"/>
      <c r="AL3328" s="72"/>
      <c r="AM3328" s="158"/>
      <c r="AN3328" s="72"/>
      <c r="AO3328" s="72"/>
      <c r="AP3328" s="72"/>
      <c r="AQ3328" s="72"/>
    </row>
    <row r="3329" spans="35:43" x14ac:dyDescent="0.25">
      <c r="AI3329" s="72"/>
      <c r="AJ3329" s="72"/>
      <c r="AK3329" s="72"/>
      <c r="AL3329" s="72"/>
      <c r="AM3329" s="158"/>
      <c r="AN3329" s="72"/>
      <c r="AO3329" s="72"/>
      <c r="AP3329" s="72"/>
      <c r="AQ3329" s="72"/>
    </row>
    <row r="3330" spans="35:43" x14ac:dyDescent="0.25">
      <c r="AI3330" s="72"/>
      <c r="AJ3330" s="72"/>
      <c r="AK3330" s="72"/>
      <c r="AL3330" s="72"/>
      <c r="AM3330" s="158"/>
      <c r="AN3330" s="72"/>
      <c r="AO3330" s="72"/>
      <c r="AP3330" s="72"/>
      <c r="AQ3330" s="72"/>
    </row>
    <row r="3331" spans="35:43" x14ac:dyDescent="0.25">
      <c r="AI3331" s="72"/>
      <c r="AJ3331" s="72"/>
      <c r="AK3331" s="72"/>
      <c r="AL3331" s="72"/>
      <c r="AM3331" s="158"/>
      <c r="AN3331" s="72"/>
      <c r="AO3331" s="72"/>
      <c r="AP3331" s="72"/>
      <c r="AQ3331" s="72"/>
    </row>
    <row r="3332" spans="35:43" x14ac:dyDescent="0.25">
      <c r="AI3332" s="72"/>
      <c r="AJ3332" s="72"/>
      <c r="AK3332" s="72"/>
      <c r="AL3332" s="72"/>
      <c r="AM3332" s="158"/>
      <c r="AN3332" s="72"/>
      <c r="AO3332" s="72"/>
      <c r="AP3332" s="72"/>
      <c r="AQ3332" s="72"/>
    </row>
    <row r="3333" spans="35:43" x14ac:dyDescent="0.25">
      <c r="AI3333" s="72"/>
      <c r="AJ3333" s="72"/>
      <c r="AK3333" s="72"/>
      <c r="AL3333" s="72"/>
      <c r="AM3333" s="158"/>
      <c r="AN3333" s="72"/>
      <c r="AO3333" s="72"/>
      <c r="AP3333" s="72"/>
      <c r="AQ3333" s="72"/>
    </row>
    <row r="3334" spans="35:43" x14ac:dyDescent="0.25">
      <c r="AI3334" s="72"/>
      <c r="AJ3334" s="72"/>
      <c r="AK3334" s="72"/>
      <c r="AL3334" s="72"/>
      <c r="AM3334" s="158"/>
      <c r="AN3334" s="72"/>
      <c r="AO3334" s="72"/>
      <c r="AP3334" s="72"/>
      <c r="AQ3334" s="72"/>
    </row>
    <row r="3335" spans="35:43" x14ac:dyDescent="0.25">
      <c r="AI3335" s="72"/>
      <c r="AJ3335" s="72"/>
      <c r="AK3335" s="72"/>
      <c r="AL3335" s="72"/>
      <c r="AM3335" s="158"/>
      <c r="AN3335" s="72"/>
      <c r="AO3335" s="72"/>
      <c r="AP3335" s="72"/>
      <c r="AQ3335" s="72"/>
    </row>
    <row r="3336" spans="35:43" x14ac:dyDescent="0.25">
      <c r="AI3336" s="72"/>
      <c r="AJ3336" s="72"/>
      <c r="AK3336" s="72"/>
      <c r="AL3336" s="72"/>
      <c r="AM3336" s="158"/>
      <c r="AN3336" s="72"/>
      <c r="AO3336" s="72"/>
      <c r="AP3336" s="72"/>
      <c r="AQ3336" s="72"/>
    </row>
    <row r="3337" spans="35:43" x14ac:dyDescent="0.25">
      <c r="AI3337" s="72"/>
      <c r="AJ3337" s="72"/>
      <c r="AK3337" s="72"/>
      <c r="AL3337" s="72"/>
      <c r="AM3337" s="158"/>
      <c r="AN3337" s="72"/>
      <c r="AO3337" s="72"/>
      <c r="AP3337" s="72"/>
      <c r="AQ3337" s="72"/>
    </row>
    <row r="3338" spans="35:43" x14ac:dyDescent="0.25">
      <c r="AI3338" s="72"/>
      <c r="AJ3338" s="72"/>
      <c r="AK3338" s="72"/>
      <c r="AL3338" s="72"/>
      <c r="AM3338" s="158"/>
      <c r="AN3338" s="72"/>
      <c r="AO3338" s="72"/>
      <c r="AP3338" s="72"/>
      <c r="AQ3338" s="72"/>
    </row>
    <row r="3339" spans="35:43" x14ac:dyDescent="0.25">
      <c r="AI3339" s="72"/>
      <c r="AJ3339" s="72"/>
      <c r="AK3339" s="72"/>
      <c r="AL3339" s="72"/>
      <c r="AM3339" s="158"/>
      <c r="AN3339" s="72"/>
      <c r="AO3339" s="72"/>
      <c r="AP3339" s="72"/>
      <c r="AQ3339" s="72"/>
    </row>
    <row r="3340" spans="35:43" x14ac:dyDescent="0.25">
      <c r="AI3340" s="72"/>
      <c r="AJ3340" s="72"/>
      <c r="AK3340" s="72"/>
      <c r="AL3340" s="72"/>
      <c r="AM3340" s="158"/>
      <c r="AN3340" s="72"/>
      <c r="AO3340" s="72"/>
      <c r="AP3340" s="72"/>
      <c r="AQ3340" s="72"/>
    </row>
    <row r="3341" spans="35:43" x14ac:dyDescent="0.25">
      <c r="AI3341" s="72"/>
      <c r="AJ3341" s="72"/>
      <c r="AK3341" s="72"/>
      <c r="AL3341" s="72"/>
      <c r="AM3341" s="158"/>
      <c r="AN3341" s="72"/>
      <c r="AO3341" s="72"/>
      <c r="AP3341" s="72"/>
      <c r="AQ3341" s="72"/>
    </row>
    <row r="3342" spans="35:43" x14ac:dyDescent="0.25">
      <c r="AI3342" s="72"/>
      <c r="AJ3342" s="72"/>
      <c r="AK3342" s="72"/>
      <c r="AL3342" s="72"/>
      <c r="AM3342" s="158"/>
      <c r="AN3342" s="72"/>
      <c r="AO3342" s="72"/>
      <c r="AP3342" s="72"/>
      <c r="AQ3342" s="72"/>
    </row>
    <row r="3343" spans="35:43" x14ac:dyDescent="0.25">
      <c r="AI3343" s="72"/>
      <c r="AJ3343" s="72"/>
      <c r="AK3343" s="72"/>
      <c r="AL3343" s="72"/>
      <c r="AM3343" s="158"/>
      <c r="AN3343" s="72"/>
      <c r="AO3343" s="72"/>
      <c r="AP3343" s="72"/>
      <c r="AQ3343" s="72"/>
    </row>
    <row r="3344" spans="35:43" x14ac:dyDescent="0.25">
      <c r="AI3344" s="72"/>
      <c r="AJ3344" s="72"/>
      <c r="AK3344" s="72"/>
      <c r="AL3344" s="72"/>
      <c r="AM3344" s="158"/>
      <c r="AN3344" s="72"/>
      <c r="AO3344" s="72"/>
      <c r="AP3344" s="72"/>
      <c r="AQ3344" s="72"/>
    </row>
    <row r="3345" spans="35:43" x14ac:dyDescent="0.25">
      <c r="AI3345" s="72"/>
      <c r="AJ3345" s="72"/>
      <c r="AK3345" s="72"/>
      <c r="AL3345" s="72"/>
      <c r="AM3345" s="158"/>
      <c r="AN3345" s="72"/>
      <c r="AO3345" s="72"/>
      <c r="AP3345" s="72"/>
      <c r="AQ3345" s="72"/>
    </row>
    <row r="3346" spans="35:43" x14ac:dyDescent="0.25">
      <c r="AI3346" s="72"/>
      <c r="AJ3346" s="72"/>
      <c r="AK3346" s="72"/>
      <c r="AL3346" s="72"/>
      <c r="AM3346" s="158"/>
      <c r="AN3346" s="72"/>
      <c r="AO3346" s="72"/>
      <c r="AP3346" s="72"/>
      <c r="AQ3346" s="72"/>
    </row>
    <row r="3347" spans="35:43" x14ac:dyDescent="0.25">
      <c r="AI3347" s="72"/>
      <c r="AJ3347" s="72"/>
      <c r="AK3347" s="72"/>
      <c r="AL3347" s="72"/>
      <c r="AM3347" s="158"/>
      <c r="AN3347" s="72"/>
      <c r="AO3347" s="72"/>
      <c r="AP3347" s="72"/>
      <c r="AQ3347" s="72"/>
    </row>
    <row r="3348" spans="35:43" x14ac:dyDescent="0.25">
      <c r="AI3348" s="72"/>
      <c r="AJ3348" s="72"/>
      <c r="AK3348" s="72"/>
      <c r="AL3348" s="72"/>
      <c r="AM3348" s="158"/>
      <c r="AN3348" s="72"/>
      <c r="AO3348" s="72"/>
      <c r="AP3348" s="72"/>
      <c r="AQ3348" s="72"/>
    </row>
    <row r="3349" spans="35:43" x14ac:dyDescent="0.25">
      <c r="AI3349" s="72"/>
      <c r="AJ3349" s="72"/>
      <c r="AK3349" s="72"/>
      <c r="AL3349" s="72"/>
      <c r="AM3349" s="158"/>
      <c r="AN3349" s="72"/>
      <c r="AO3349" s="72"/>
      <c r="AP3349" s="72"/>
      <c r="AQ3349" s="72"/>
    </row>
    <row r="3350" spans="35:43" x14ac:dyDescent="0.25">
      <c r="AI3350" s="72"/>
      <c r="AJ3350" s="72"/>
      <c r="AK3350" s="72"/>
      <c r="AL3350" s="72"/>
      <c r="AM3350" s="158"/>
      <c r="AN3350" s="72"/>
      <c r="AO3350" s="72"/>
      <c r="AP3350" s="72"/>
      <c r="AQ3350" s="72"/>
    </row>
    <row r="3351" spans="35:43" x14ac:dyDescent="0.25">
      <c r="AI3351" s="72"/>
      <c r="AJ3351" s="72"/>
      <c r="AK3351" s="72"/>
      <c r="AL3351" s="72"/>
      <c r="AM3351" s="158"/>
      <c r="AN3351" s="72"/>
      <c r="AO3351" s="72"/>
      <c r="AP3351" s="72"/>
      <c r="AQ3351" s="72"/>
    </row>
    <row r="3352" spans="35:43" x14ac:dyDescent="0.25">
      <c r="AI3352" s="72"/>
      <c r="AJ3352" s="72"/>
      <c r="AK3352" s="72"/>
      <c r="AL3352" s="72"/>
      <c r="AM3352" s="158"/>
      <c r="AN3352" s="72"/>
      <c r="AO3352" s="72"/>
      <c r="AP3352" s="72"/>
      <c r="AQ3352" s="72"/>
    </row>
    <row r="3353" spans="35:43" x14ac:dyDescent="0.25">
      <c r="AI3353" s="72"/>
      <c r="AJ3353" s="72"/>
      <c r="AK3353" s="72"/>
      <c r="AL3353" s="72"/>
      <c r="AM3353" s="158"/>
      <c r="AN3353" s="72"/>
      <c r="AO3353" s="72"/>
      <c r="AP3353" s="72"/>
      <c r="AQ3353" s="72"/>
    </row>
    <row r="3354" spans="35:43" x14ac:dyDescent="0.25">
      <c r="AI3354" s="72"/>
      <c r="AJ3354" s="72"/>
      <c r="AK3354" s="72"/>
      <c r="AL3354" s="72"/>
      <c r="AM3354" s="158"/>
      <c r="AN3354" s="72"/>
      <c r="AO3354" s="72"/>
      <c r="AP3354" s="72"/>
      <c r="AQ3354" s="72"/>
    </row>
    <row r="3355" spans="35:43" x14ac:dyDescent="0.25">
      <c r="AI3355" s="72"/>
      <c r="AJ3355" s="72"/>
      <c r="AK3355" s="72"/>
      <c r="AL3355" s="72"/>
      <c r="AM3355" s="158"/>
      <c r="AN3355" s="72"/>
      <c r="AO3355" s="72"/>
      <c r="AP3355" s="72"/>
      <c r="AQ3355" s="72"/>
    </row>
    <row r="3356" spans="35:43" x14ac:dyDescent="0.25">
      <c r="AI3356" s="72"/>
      <c r="AJ3356" s="72"/>
      <c r="AK3356" s="72"/>
      <c r="AL3356" s="72"/>
      <c r="AM3356" s="158"/>
      <c r="AN3356" s="72"/>
      <c r="AO3356" s="72"/>
      <c r="AP3356" s="72"/>
      <c r="AQ3356" s="72"/>
    </row>
    <row r="3357" spans="35:43" x14ac:dyDescent="0.25">
      <c r="AI3357" s="72"/>
      <c r="AJ3357" s="72"/>
      <c r="AK3357" s="72"/>
      <c r="AL3357" s="72"/>
      <c r="AM3357" s="158"/>
      <c r="AN3357" s="72"/>
      <c r="AO3357" s="72"/>
      <c r="AP3357" s="72"/>
      <c r="AQ3357" s="72"/>
    </row>
    <row r="3358" spans="35:43" x14ac:dyDescent="0.25">
      <c r="AI3358" s="72"/>
      <c r="AJ3358" s="72"/>
      <c r="AK3358" s="72"/>
      <c r="AL3358" s="72"/>
      <c r="AM3358" s="158"/>
      <c r="AN3358" s="72"/>
      <c r="AO3358" s="72"/>
      <c r="AP3358" s="72"/>
      <c r="AQ3358" s="72"/>
    </row>
    <row r="3359" spans="35:43" x14ac:dyDescent="0.25">
      <c r="AI3359" s="72"/>
      <c r="AJ3359" s="72"/>
      <c r="AK3359" s="72"/>
      <c r="AL3359" s="72"/>
      <c r="AM3359" s="158"/>
      <c r="AN3359" s="72"/>
      <c r="AO3359" s="72"/>
      <c r="AP3359" s="72"/>
      <c r="AQ3359" s="72"/>
    </row>
    <row r="3360" spans="35:43" x14ac:dyDescent="0.25">
      <c r="AI3360" s="72"/>
      <c r="AJ3360" s="72"/>
      <c r="AK3360" s="72"/>
      <c r="AL3360" s="72"/>
      <c r="AM3360" s="158"/>
      <c r="AN3360" s="72"/>
      <c r="AO3360" s="72"/>
      <c r="AP3360" s="72"/>
      <c r="AQ3360" s="72"/>
    </row>
    <row r="3361" spans="35:43" x14ac:dyDescent="0.25">
      <c r="AI3361" s="72"/>
      <c r="AJ3361" s="72"/>
      <c r="AK3361" s="72"/>
      <c r="AL3361" s="72"/>
      <c r="AM3361" s="158"/>
      <c r="AN3361" s="72"/>
      <c r="AO3361" s="72"/>
      <c r="AP3361" s="72"/>
      <c r="AQ3361" s="72"/>
    </row>
    <row r="3362" spans="35:43" x14ac:dyDescent="0.25">
      <c r="AI3362" s="72"/>
      <c r="AJ3362" s="72"/>
      <c r="AK3362" s="72"/>
      <c r="AL3362" s="72"/>
      <c r="AM3362" s="158"/>
      <c r="AN3362" s="72"/>
      <c r="AO3362" s="72"/>
      <c r="AP3362" s="72"/>
      <c r="AQ3362" s="72"/>
    </row>
    <row r="3363" spans="35:43" x14ac:dyDescent="0.25">
      <c r="AI3363" s="72"/>
      <c r="AJ3363" s="72"/>
      <c r="AK3363" s="72"/>
      <c r="AL3363" s="72"/>
      <c r="AM3363" s="158"/>
      <c r="AN3363" s="72"/>
      <c r="AO3363" s="72"/>
      <c r="AP3363" s="72"/>
      <c r="AQ3363" s="72"/>
    </row>
    <row r="3364" spans="35:43" x14ac:dyDescent="0.25">
      <c r="AI3364" s="72"/>
      <c r="AJ3364" s="72"/>
      <c r="AK3364" s="72"/>
      <c r="AL3364" s="72"/>
      <c r="AM3364" s="158"/>
      <c r="AN3364" s="72"/>
      <c r="AO3364" s="72"/>
      <c r="AP3364" s="72"/>
      <c r="AQ3364" s="72"/>
    </row>
    <row r="3365" spans="35:43" x14ac:dyDescent="0.25">
      <c r="AI3365" s="72"/>
      <c r="AJ3365" s="72"/>
      <c r="AK3365" s="72"/>
      <c r="AL3365" s="72"/>
      <c r="AM3365" s="158"/>
      <c r="AN3365" s="72"/>
      <c r="AO3365" s="72"/>
      <c r="AP3365" s="72"/>
      <c r="AQ3365" s="72"/>
    </row>
    <row r="3366" spans="35:43" x14ac:dyDescent="0.25">
      <c r="AI3366" s="72"/>
      <c r="AJ3366" s="72"/>
      <c r="AK3366" s="72"/>
      <c r="AL3366" s="72"/>
      <c r="AM3366" s="158"/>
      <c r="AN3366" s="72"/>
      <c r="AO3366" s="72"/>
      <c r="AP3366" s="72"/>
      <c r="AQ3366" s="72"/>
    </row>
    <row r="3367" spans="35:43" x14ac:dyDescent="0.25">
      <c r="AI3367" s="72"/>
      <c r="AJ3367" s="72"/>
      <c r="AK3367" s="72"/>
      <c r="AL3367" s="72"/>
      <c r="AM3367" s="158"/>
      <c r="AN3367" s="72"/>
      <c r="AO3367" s="72"/>
      <c r="AP3367" s="72"/>
      <c r="AQ3367" s="72"/>
    </row>
    <row r="3368" spans="35:43" x14ac:dyDescent="0.25">
      <c r="AI3368" s="72"/>
      <c r="AJ3368" s="72"/>
      <c r="AK3368" s="72"/>
      <c r="AL3368" s="72"/>
      <c r="AM3368" s="158"/>
      <c r="AN3368" s="72"/>
      <c r="AO3368" s="72"/>
      <c r="AP3368" s="72"/>
      <c r="AQ3368" s="72"/>
    </row>
    <row r="3369" spans="35:43" x14ac:dyDescent="0.25">
      <c r="AI3369" s="72"/>
      <c r="AJ3369" s="72"/>
      <c r="AK3369" s="72"/>
      <c r="AL3369" s="72"/>
      <c r="AM3369" s="158"/>
      <c r="AN3369" s="72"/>
      <c r="AO3369" s="72"/>
      <c r="AP3369" s="72"/>
      <c r="AQ3369" s="72"/>
    </row>
    <row r="3370" spans="35:43" x14ac:dyDescent="0.25">
      <c r="AI3370" s="72"/>
      <c r="AJ3370" s="72"/>
      <c r="AK3370" s="72"/>
      <c r="AL3370" s="72"/>
      <c r="AM3370" s="158"/>
      <c r="AN3370" s="72"/>
      <c r="AO3370" s="72"/>
      <c r="AP3370" s="72"/>
      <c r="AQ3370" s="72"/>
    </row>
    <row r="3371" spans="35:43" x14ac:dyDescent="0.25">
      <c r="AI3371" s="72"/>
      <c r="AJ3371" s="72"/>
      <c r="AK3371" s="72"/>
      <c r="AL3371" s="72"/>
      <c r="AM3371" s="158"/>
      <c r="AN3371" s="72"/>
      <c r="AO3371" s="72"/>
      <c r="AP3371" s="72"/>
      <c r="AQ3371" s="72"/>
    </row>
    <row r="3372" spans="35:43" x14ac:dyDescent="0.25">
      <c r="AI3372" s="72"/>
      <c r="AJ3372" s="72"/>
      <c r="AK3372" s="72"/>
      <c r="AL3372" s="72"/>
      <c r="AM3372" s="158"/>
      <c r="AN3372" s="72"/>
      <c r="AO3372" s="72"/>
      <c r="AP3372" s="72"/>
      <c r="AQ3372" s="72"/>
    </row>
    <row r="3373" spans="35:43" x14ac:dyDescent="0.25">
      <c r="AI3373" s="72"/>
      <c r="AJ3373" s="72"/>
      <c r="AK3373" s="72"/>
      <c r="AL3373" s="72"/>
      <c r="AM3373" s="158"/>
      <c r="AN3373" s="72"/>
      <c r="AO3373" s="72"/>
      <c r="AP3373" s="72"/>
      <c r="AQ3373" s="72"/>
    </row>
    <row r="3374" spans="35:43" x14ac:dyDescent="0.25">
      <c r="AI3374" s="72"/>
      <c r="AJ3374" s="72"/>
      <c r="AK3374" s="72"/>
      <c r="AL3374" s="72"/>
      <c r="AM3374" s="158"/>
      <c r="AN3374" s="72"/>
      <c r="AO3374" s="72"/>
      <c r="AP3374" s="72"/>
      <c r="AQ3374" s="72"/>
    </row>
    <row r="3375" spans="35:43" x14ac:dyDescent="0.25">
      <c r="AI3375" s="72"/>
      <c r="AJ3375" s="72"/>
      <c r="AK3375" s="72"/>
      <c r="AL3375" s="72"/>
      <c r="AM3375" s="158"/>
      <c r="AN3375" s="72"/>
      <c r="AO3375" s="72"/>
      <c r="AP3375" s="72"/>
      <c r="AQ3375" s="72"/>
    </row>
    <row r="3376" spans="35:43" x14ac:dyDescent="0.25">
      <c r="AI3376" s="72"/>
      <c r="AJ3376" s="72"/>
      <c r="AK3376" s="72"/>
      <c r="AL3376" s="72"/>
      <c r="AM3376" s="158"/>
      <c r="AN3376" s="72"/>
      <c r="AO3376" s="72"/>
      <c r="AP3376" s="72"/>
      <c r="AQ3376" s="72"/>
    </row>
    <row r="3377" spans="35:43" x14ac:dyDescent="0.25">
      <c r="AI3377" s="72"/>
      <c r="AJ3377" s="72"/>
      <c r="AK3377" s="72"/>
      <c r="AL3377" s="72"/>
      <c r="AM3377" s="158"/>
      <c r="AN3377" s="72"/>
      <c r="AO3377" s="72"/>
      <c r="AP3377" s="72"/>
      <c r="AQ3377" s="72"/>
    </row>
    <row r="3378" spans="35:43" x14ac:dyDescent="0.25">
      <c r="AI3378" s="72"/>
      <c r="AJ3378" s="72"/>
      <c r="AK3378" s="72"/>
      <c r="AL3378" s="72"/>
      <c r="AM3378" s="158"/>
      <c r="AN3378" s="72"/>
      <c r="AO3378" s="72"/>
      <c r="AP3378" s="72"/>
      <c r="AQ3378" s="72"/>
    </row>
    <row r="3379" spans="35:43" x14ac:dyDescent="0.25">
      <c r="AI3379" s="72"/>
      <c r="AJ3379" s="72"/>
      <c r="AK3379" s="72"/>
      <c r="AL3379" s="72"/>
      <c r="AM3379" s="158"/>
      <c r="AN3379" s="72"/>
      <c r="AO3379" s="72"/>
      <c r="AP3379" s="72"/>
      <c r="AQ3379" s="72"/>
    </row>
    <row r="3380" spans="35:43" x14ac:dyDescent="0.25">
      <c r="AI3380" s="72"/>
      <c r="AJ3380" s="72"/>
      <c r="AK3380" s="72"/>
      <c r="AL3380" s="72"/>
      <c r="AM3380" s="158"/>
      <c r="AN3380" s="72"/>
      <c r="AO3380" s="72"/>
      <c r="AP3380" s="72"/>
      <c r="AQ3380" s="72"/>
    </row>
    <row r="3381" spans="35:43" x14ac:dyDescent="0.25">
      <c r="AI3381" s="72"/>
      <c r="AJ3381" s="72"/>
      <c r="AK3381" s="72"/>
      <c r="AL3381" s="72"/>
      <c r="AM3381" s="158"/>
      <c r="AN3381" s="72"/>
      <c r="AO3381" s="72"/>
      <c r="AP3381" s="72"/>
      <c r="AQ3381" s="72"/>
    </row>
    <row r="3382" spans="35:43" x14ac:dyDescent="0.25">
      <c r="AI3382" s="72"/>
      <c r="AJ3382" s="72"/>
      <c r="AK3382" s="72"/>
      <c r="AL3382" s="72"/>
      <c r="AM3382" s="158"/>
      <c r="AN3382" s="72"/>
      <c r="AO3382" s="72"/>
      <c r="AP3382" s="72"/>
      <c r="AQ3382" s="72"/>
    </row>
    <row r="3383" spans="35:43" x14ac:dyDescent="0.25">
      <c r="AI3383" s="72"/>
      <c r="AJ3383" s="72"/>
      <c r="AK3383" s="72"/>
      <c r="AL3383" s="72"/>
      <c r="AM3383" s="158"/>
      <c r="AN3383" s="72"/>
      <c r="AO3383" s="72"/>
      <c r="AP3383" s="72"/>
      <c r="AQ3383" s="72"/>
    </row>
    <row r="3384" spans="35:43" x14ac:dyDescent="0.25">
      <c r="AI3384" s="72"/>
      <c r="AJ3384" s="72"/>
      <c r="AK3384" s="72"/>
      <c r="AL3384" s="72"/>
      <c r="AM3384" s="158"/>
      <c r="AN3384" s="72"/>
      <c r="AO3384" s="72"/>
      <c r="AP3384" s="72"/>
      <c r="AQ3384" s="72"/>
    </row>
    <row r="3385" spans="35:43" x14ac:dyDescent="0.25">
      <c r="AI3385" s="72"/>
      <c r="AJ3385" s="72"/>
      <c r="AK3385" s="72"/>
      <c r="AL3385" s="72"/>
      <c r="AM3385" s="158"/>
      <c r="AN3385" s="72"/>
      <c r="AO3385" s="72"/>
      <c r="AP3385" s="72"/>
      <c r="AQ3385" s="72"/>
    </row>
    <row r="3386" spans="35:43" x14ac:dyDescent="0.25">
      <c r="AI3386" s="72"/>
      <c r="AJ3386" s="72"/>
      <c r="AK3386" s="72"/>
      <c r="AL3386" s="72"/>
      <c r="AM3386" s="158"/>
      <c r="AN3386" s="72"/>
      <c r="AO3386" s="72"/>
      <c r="AP3386" s="72"/>
      <c r="AQ3386" s="72"/>
    </row>
    <row r="3387" spans="35:43" x14ac:dyDescent="0.25">
      <c r="AI3387" s="72"/>
      <c r="AJ3387" s="72"/>
      <c r="AK3387" s="72"/>
      <c r="AL3387" s="72"/>
      <c r="AM3387" s="158"/>
      <c r="AN3387" s="72"/>
      <c r="AO3387" s="72"/>
      <c r="AP3387" s="72"/>
      <c r="AQ3387" s="72"/>
    </row>
    <row r="3388" spans="35:43" x14ac:dyDescent="0.25">
      <c r="AI3388" s="72"/>
      <c r="AJ3388" s="72"/>
      <c r="AK3388" s="72"/>
      <c r="AL3388" s="72"/>
      <c r="AM3388" s="158"/>
      <c r="AN3388" s="72"/>
      <c r="AO3388" s="72"/>
      <c r="AP3388" s="72"/>
      <c r="AQ3388" s="72"/>
    </row>
    <row r="3389" spans="35:43" x14ac:dyDescent="0.25">
      <c r="AI3389" s="72"/>
      <c r="AJ3389" s="72"/>
      <c r="AK3389" s="72"/>
      <c r="AL3389" s="72"/>
      <c r="AM3389" s="158"/>
      <c r="AN3389" s="72"/>
      <c r="AO3389" s="72"/>
      <c r="AP3389" s="72"/>
      <c r="AQ3389" s="72"/>
    </row>
    <row r="3390" spans="35:43" x14ac:dyDescent="0.25">
      <c r="AI3390" s="72"/>
      <c r="AJ3390" s="72"/>
      <c r="AK3390" s="72"/>
      <c r="AL3390" s="72"/>
      <c r="AM3390" s="158"/>
      <c r="AN3390" s="72"/>
      <c r="AO3390" s="72"/>
      <c r="AP3390" s="72"/>
      <c r="AQ3390" s="72"/>
    </row>
    <row r="3391" spans="35:43" x14ac:dyDescent="0.25">
      <c r="AI3391" s="72"/>
      <c r="AJ3391" s="72"/>
      <c r="AK3391" s="72"/>
      <c r="AL3391" s="72"/>
      <c r="AM3391" s="158"/>
      <c r="AN3391" s="72"/>
      <c r="AO3391" s="72"/>
      <c r="AP3391" s="72"/>
      <c r="AQ3391" s="72"/>
    </row>
    <row r="3392" spans="35:43" x14ac:dyDescent="0.25">
      <c r="AI3392" s="72"/>
      <c r="AJ3392" s="72"/>
      <c r="AK3392" s="72"/>
      <c r="AL3392" s="72"/>
      <c r="AM3392" s="158"/>
      <c r="AN3392" s="72"/>
      <c r="AO3392" s="72"/>
      <c r="AP3392" s="72"/>
      <c r="AQ3392" s="72"/>
    </row>
    <row r="3393" spans="35:43" x14ac:dyDescent="0.25">
      <c r="AI3393" s="72"/>
      <c r="AJ3393" s="72"/>
      <c r="AK3393" s="72"/>
      <c r="AL3393" s="72"/>
      <c r="AM3393" s="158"/>
      <c r="AN3393" s="72"/>
      <c r="AO3393" s="72"/>
      <c r="AP3393" s="72"/>
      <c r="AQ3393" s="72"/>
    </row>
    <row r="3394" spans="35:43" x14ac:dyDescent="0.25">
      <c r="AI3394" s="72"/>
      <c r="AJ3394" s="72"/>
      <c r="AK3394" s="72"/>
      <c r="AL3394" s="72"/>
      <c r="AM3394" s="158"/>
      <c r="AN3394" s="72"/>
      <c r="AO3394" s="72"/>
      <c r="AP3394" s="72"/>
      <c r="AQ3394" s="72"/>
    </row>
    <row r="3395" spans="35:43" x14ac:dyDescent="0.25">
      <c r="AI3395" s="72"/>
      <c r="AJ3395" s="72"/>
      <c r="AK3395" s="72"/>
      <c r="AL3395" s="72"/>
      <c r="AM3395" s="158"/>
      <c r="AN3395" s="72"/>
      <c r="AO3395" s="72"/>
      <c r="AP3395" s="72"/>
      <c r="AQ3395" s="72"/>
    </row>
    <row r="3396" spans="35:43" x14ac:dyDescent="0.25">
      <c r="AI3396" s="72"/>
      <c r="AJ3396" s="72"/>
      <c r="AK3396" s="72"/>
      <c r="AL3396" s="72"/>
      <c r="AM3396" s="158"/>
      <c r="AN3396" s="72"/>
      <c r="AO3396" s="72"/>
      <c r="AP3396" s="72"/>
      <c r="AQ3396" s="72"/>
    </row>
    <row r="3397" spans="35:43" x14ac:dyDescent="0.25">
      <c r="AI3397" s="72"/>
      <c r="AJ3397" s="72"/>
      <c r="AK3397" s="72"/>
      <c r="AL3397" s="72"/>
      <c r="AM3397" s="158"/>
      <c r="AN3397" s="72"/>
      <c r="AO3397" s="72"/>
      <c r="AP3397" s="72"/>
      <c r="AQ3397" s="72"/>
    </row>
    <row r="3398" spans="35:43" x14ac:dyDescent="0.25">
      <c r="AI3398" s="72"/>
      <c r="AJ3398" s="72"/>
      <c r="AK3398" s="72"/>
      <c r="AL3398" s="72"/>
      <c r="AM3398" s="158"/>
      <c r="AN3398" s="72"/>
      <c r="AO3398" s="72"/>
      <c r="AP3398" s="72"/>
      <c r="AQ3398" s="72"/>
    </row>
    <row r="3399" spans="35:43" x14ac:dyDescent="0.25">
      <c r="AI3399" s="72"/>
      <c r="AJ3399" s="72"/>
      <c r="AK3399" s="72"/>
      <c r="AL3399" s="72"/>
      <c r="AM3399" s="158"/>
      <c r="AN3399" s="72"/>
      <c r="AO3399" s="72"/>
      <c r="AP3399" s="72"/>
      <c r="AQ3399" s="72"/>
    </row>
    <row r="3400" spans="35:43" x14ac:dyDescent="0.25">
      <c r="AI3400" s="72"/>
      <c r="AJ3400" s="72"/>
      <c r="AK3400" s="72"/>
      <c r="AL3400" s="72"/>
      <c r="AM3400" s="158"/>
      <c r="AN3400" s="72"/>
      <c r="AO3400" s="72"/>
      <c r="AP3400" s="72"/>
      <c r="AQ3400" s="72"/>
    </row>
    <row r="3401" spans="35:43" x14ac:dyDescent="0.25">
      <c r="AI3401" s="72"/>
      <c r="AJ3401" s="72"/>
      <c r="AK3401" s="72"/>
      <c r="AL3401" s="72"/>
      <c r="AM3401" s="158"/>
      <c r="AN3401" s="72"/>
      <c r="AO3401" s="72"/>
      <c r="AP3401" s="72"/>
      <c r="AQ3401" s="72"/>
    </row>
    <row r="3402" spans="35:43" x14ac:dyDescent="0.25">
      <c r="AI3402" s="72"/>
      <c r="AJ3402" s="72"/>
      <c r="AK3402" s="72"/>
      <c r="AL3402" s="72"/>
      <c r="AM3402" s="158"/>
      <c r="AN3402" s="72"/>
      <c r="AO3402" s="72"/>
      <c r="AP3402" s="72"/>
      <c r="AQ3402" s="72"/>
    </row>
    <row r="3403" spans="35:43" x14ac:dyDescent="0.25">
      <c r="AI3403" s="72"/>
      <c r="AJ3403" s="72"/>
      <c r="AK3403" s="72"/>
      <c r="AL3403" s="72"/>
      <c r="AM3403" s="158"/>
      <c r="AN3403" s="72"/>
      <c r="AO3403" s="72"/>
      <c r="AP3403" s="72"/>
      <c r="AQ3403" s="72"/>
    </row>
    <row r="3404" spans="35:43" x14ac:dyDescent="0.25">
      <c r="AI3404" s="72"/>
      <c r="AJ3404" s="72"/>
      <c r="AK3404" s="72"/>
      <c r="AL3404" s="72"/>
      <c r="AM3404" s="158"/>
      <c r="AN3404" s="72"/>
      <c r="AO3404" s="72"/>
      <c r="AP3404" s="72"/>
      <c r="AQ3404" s="72"/>
    </row>
    <row r="3405" spans="35:43" x14ac:dyDescent="0.25">
      <c r="AI3405" s="72"/>
      <c r="AJ3405" s="72"/>
      <c r="AK3405" s="72"/>
      <c r="AL3405" s="72"/>
      <c r="AM3405" s="158"/>
      <c r="AN3405" s="72"/>
      <c r="AO3405" s="72"/>
      <c r="AP3405" s="72"/>
      <c r="AQ3405" s="72"/>
    </row>
    <row r="3406" spans="35:43" x14ac:dyDescent="0.25">
      <c r="AI3406" s="72"/>
      <c r="AJ3406" s="72"/>
      <c r="AK3406" s="72"/>
      <c r="AL3406" s="72"/>
      <c r="AM3406" s="158"/>
      <c r="AN3406" s="72"/>
      <c r="AO3406" s="72"/>
      <c r="AP3406" s="72"/>
      <c r="AQ3406" s="72"/>
    </row>
    <row r="3407" spans="35:43" x14ac:dyDescent="0.25">
      <c r="AI3407" s="72"/>
      <c r="AJ3407" s="72"/>
      <c r="AK3407" s="72"/>
      <c r="AL3407" s="72"/>
      <c r="AM3407" s="158"/>
      <c r="AN3407" s="72"/>
      <c r="AO3407" s="72"/>
      <c r="AP3407" s="72"/>
      <c r="AQ3407" s="72"/>
    </row>
    <row r="3408" spans="35:43" x14ac:dyDescent="0.25">
      <c r="AI3408" s="72"/>
      <c r="AJ3408" s="72"/>
      <c r="AK3408" s="72"/>
      <c r="AL3408" s="72"/>
      <c r="AM3408" s="158"/>
      <c r="AN3408" s="72"/>
      <c r="AO3408" s="72"/>
      <c r="AP3408" s="72"/>
      <c r="AQ3408" s="72"/>
    </row>
    <row r="3409" spans="35:43" x14ac:dyDescent="0.25">
      <c r="AI3409" s="72"/>
      <c r="AJ3409" s="72"/>
      <c r="AK3409" s="72"/>
      <c r="AL3409" s="72"/>
      <c r="AM3409" s="158"/>
      <c r="AN3409" s="72"/>
      <c r="AO3409" s="72"/>
      <c r="AP3409" s="72"/>
      <c r="AQ3409" s="72"/>
    </row>
    <row r="3410" spans="35:43" x14ac:dyDescent="0.25">
      <c r="AI3410" s="72"/>
      <c r="AJ3410" s="72"/>
      <c r="AK3410" s="72"/>
      <c r="AL3410" s="72"/>
      <c r="AM3410" s="158"/>
      <c r="AN3410" s="72"/>
      <c r="AO3410" s="72"/>
      <c r="AP3410" s="72"/>
      <c r="AQ3410" s="72"/>
    </row>
    <row r="3411" spans="35:43" x14ac:dyDescent="0.25">
      <c r="AI3411" s="72"/>
      <c r="AJ3411" s="72"/>
      <c r="AK3411" s="72"/>
      <c r="AL3411" s="72"/>
      <c r="AM3411" s="158"/>
      <c r="AN3411" s="72"/>
      <c r="AO3411" s="72"/>
      <c r="AP3411" s="72"/>
      <c r="AQ3411" s="72"/>
    </row>
    <row r="3412" spans="35:43" x14ac:dyDescent="0.25">
      <c r="AI3412" s="72"/>
      <c r="AJ3412" s="72"/>
      <c r="AK3412" s="72"/>
      <c r="AL3412" s="72"/>
      <c r="AM3412" s="158"/>
      <c r="AN3412" s="72"/>
      <c r="AO3412" s="72"/>
      <c r="AP3412" s="72"/>
      <c r="AQ3412" s="72"/>
    </row>
    <row r="3413" spans="35:43" x14ac:dyDescent="0.25">
      <c r="AI3413" s="72"/>
      <c r="AJ3413" s="72"/>
      <c r="AK3413" s="72"/>
      <c r="AL3413" s="72"/>
      <c r="AM3413" s="158"/>
      <c r="AN3413" s="72"/>
      <c r="AO3413" s="72"/>
      <c r="AP3413" s="72"/>
      <c r="AQ3413" s="72"/>
    </row>
    <row r="3414" spans="35:43" x14ac:dyDescent="0.25">
      <c r="AI3414" s="72"/>
      <c r="AJ3414" s="72"/>
      <c r="AK3414" s="72"/>
      <c r="AL3414" s="72"/>
      <c r="AM3414" s="158"/>
      <c r="AN3414" s="72"/>
      <c r="AO3414" s="72"/>
      <c r="AP3414" s="72"/>
      <c r="AQ3414" s="72"/>
    </row>
    <row r="3415" spans="35:43" x14ac:dyDescent="0.25">
      <c r="AI3415" s="72"/>
      <c r="AJ3415" s="72"/>
      <c r="AK3415" s="72"/>
      <c r="AL3415" s="72"/>
      <c r="AM3415" s="158"/>
      <c r="AN3415" s="72"/>
      <c r="AO3415" s="72"/>
      <c r="AP3415" s="72"/>
      <c r="AQ3415" s="72"/>
    </row>
    <row r="3416" spans="35:43" x14ac:dyDescent="0.25">
      <c r="AI3416" s="72"/>
      <c r="AJ3416" s="72"/>
      <c r="AK3416" s="72"/>
      <c r="AL3416" s="72"/>
      <c r="AM3416" s="158"/>
      <c r="AN3416" s="72"/>
      <c r="AO3416" s="72"/>
      <c r="AP3416" s="72"/>
      <c r="AQ3416" s="72"/>
    </row>
    <row r="3417" spans="35:43" x14ac:dyDescent="0.25">
      <c r="AI3417" s="72"/>
      <c r="AJ3417" s="72"/>
      <c r="AK3417" s="72"/>
      <c r="AL3417" s="72"/>
      <c r="AM3417" s="158"/>
      <c r="AN3417" s="72"/>
      <c r="AO3417" s="72"/>
      <c r="AP3417" s="72"/>
      <c r="AQ3417" s="72"/>
    </row>
    <row r="3418" spans="35:43" x14ac:dyDescent="0.25">
      <c r="AI3418" s="72"/>
      <c r="AJ3418" s="72"/>
      <c r="AK3418" s="72"/>
      <c r="AL3418" s="72"/>
      <c r="AM3418" s="158"/>
      <c r="AN3418" s="72"/>
      <c r="AO3418" s="72"/>
      <c r="AP3418" s="72"/>
      <c r="AQ3418" s="72"/>
    </row>
    <row r="3419" spans="35:43" x14ac:dyDescent="0.25">
      <c r="AI3419" s="72"/>
      <c r="AJ3419" s="72"/>
      <c r="AK3419" s="72"/>
      <c r="AL3419" s="72"/>
      <c r="AM3419" s="158"/>
      <c r="AN3419" s="72"/>
      <c r="AO3419" s="72"/>
      <c r="AP3419" s="72"/>
      <c r="AQ3419" s="72"/>
    </row>
    <row r="3420" spans="35:43" x14ac:dyDescent="0.25">
      <c r="AI3420" s="72"/>
      <c r="AJ3420" s="72"/>
      <c r="AK3420" s="72"/>
      <c r="AL3420" s="72"/>
      <c r="AM3420" s="158"/>
      <c r="AN3420" s="72"/>
      <c r="AO3420" s="72"/>
      <c r="AP3420" s="72"/>
      <c r="AQ3420" s="72"/>
    </row>
    <row r="3421" spans="35:43" x14ac:dyDescent="0.25">
      <c r="AI3421" s="72"/>
      <c r="AJ3421" s="72"/>
      <c r="AK3421" s="72"/>
      <c r="AL3421" s="72"/>
      <c r="AM3421" s="158"/>
      <c r="AN3421" s="72"/>
      <c r="AO3421" s="72"/>
      <c r="AP3421" s="72"/>
      <c r="AQ3421" s="72"/>
    </row>
    <row r="3422" spans="35:43" x14ac:dyDescent="0.25">
      <c r="AI3422" s="72"/>
      <c r="AJ3422" s="72"/>
      <c r="AK3422" s="72"/>
      <c r="AL3422" s="72"/>
      <c r="AM3422" s="158"/>
      <c r="AN3422" s="72"/>
      <c r="AO3422" s="72"/>
      <c r="AP3422" s="72"/>
      <c r="AQ3422" s="72"/>
    </row>
    <row r="3423" spans="35:43" x14ac:dyDescent="0.25">
      <c r="AI3423" s="72"/>
      <c r="AJ3423" s="72"/>
      <c r="AK3423" s="72"/>
      <c r="AL3423" s="72"/>
      <c r="AM3423" s="158"/>
      <c r="AN3423" s="72"/>
      <c r="AO3423" s="72"/>
      <c r="AP3423" s="72"/>
      <c r="AQ3423" s="72"/>
    </row>
    <row r="3424" spans="35:43" x14ac:dyDescent="0.25">
      <c r="AI3424" s="72"/>
      <c r="AJ3424" s="72"/>
      <c r="AK3424" s="72"/>
      <c r="AL3424" s="72"/>
      <c r="AM3424" s="158"/>
      <c r="AN3424" s="72"/>
      <c r="AO3424" s="72"/>
      <c r="AP3424" s="72"/>
      <c r="AQ3424" s="72"/>
    </row>
    <row r="3425" spans="35:43" x14ac:dyDescent="0.25">
      <c r="AI3425" s="72"/>
      <c r="AJ3425" s="72"/>
      <c r="AK3425" s="72"/>
      <c r="AL3425" s="72"/>
      <c r="AM3425" s="158"/>
      <c r="AN3425" s="72"/>
      <c r="AO3425" s="72"/>
      <c r="AP3425" s="72"/>
      <c r="AQ3425" s="72"/>
    </row>
    <row r="3426" spans="35:43" x14ac:dyDescent="0.25">
      <c r="AI3426" s="72"/>
      <c r="AJ3426" s="72"/>
      <c r="AK3426" s="72"/>
      <c r="AL3426" s="72"/>
      <c r="AM3426" s="158"/>
      <c r="AN3426" s="72"/>
      <c r="AO3426" s="72"/>
      <c r="AP3426" s="72"/>
      <c r="AQ3426" s="72"/>
    </row>
    <row r="3427" spans="35:43" x14ac:dyDescent="0.25">
      <c r="AI3427" s="72"/>
      <c r="AJ3427" s="72"/>
      <c r="AK3427" s="72"/>
      <c r="AL3427" s="72"/>
      <c r="AM3427" s="158"/>
      <c r="AN3427" s="72"/>
      <c r="AO3427" s="72"/>
      <c r="AP3427" s="72"/>
      <c r="AQ3427" s="72"/>
    </row>
    <row r="3428" spans="35:43" x14ac:dyDescent="0.25">
      <c r="AI3428" s="72"/>
      <c r="AJ3428" s="72"/>
      <c r="AK3428" s="72"/>
      <c r="AL3428" s="72"/>
      <c r="AM3428" s="158"/>
      <c r="AN3428" s="72"/>
      <c r="AO3428" s="72"/>
      <c r="AP3428" s="72"/>
      <c r="AQ3428" s="72"/>
    </row>
    <row r="3429" spans="35:43" x14ac:dyDescent="0.25">
      <c r="AI3429" s="72"/>
      <c r="AJ3429" s="72"/>
      <c r="AK3429" s="72"/>
      <c r="AL3429" s="72"/>
      <c r="AM3429" s="158"/>
      <c r="AN3429" s="72"/>
      <c r="AO3429" s="72"/>
      <c r="AP3429" s="72"/>
      <c r="AQ3429" s="72"/>
    </row>
    <row r="3430" spans="35:43" x14ac:dyDescent="0.25">
      <c r="AI3430" s="72"/>
      <c r="AJ3430" s="72"/>
      <c r="AK3430" s="72"/>
      <c r="AL3430" s="72"/>
      <c r="AM3430" s="158"/>
      <c r="AN3430" s="72"/>
      <c r="AO3430" s="72"/>
      <c r="AP3430" s="72"/>
      <c r="AQ3430" s="72"/>
    </row>
    <row r="3431" spans="35:43" x14ac:dyDescent="0.25">
      <c r="AI3431" s="72"/>
      <c r="AJ3431" s="72"/>
      <c r="AK3431" s="72"/>
      <c r="AL3431" s="72"/>
      <c r="AM3431" s="158"/>
      <c r="AN3431" s="72"/>
      <c r="AO3431" s="72"/>
      <c r="AP3431" s="72"/>
      <c r="AQ3431" s="72"/>
    </row>
    <row r="3432" spans="35:43" x14ac:dyDescent="0.25">
      <c r="AI3432" s="72"/>
      <c r="AJ3432" s="72"/>
      <c r="AK3432" s="72"/>
      <c r="AL3432" s="72"/>
      <c r="AM3432" s="158"/>
      <c r="AN3432" s="72"/>
      <c r="AO3432" s="72"/>
      <c r="AP3432" s="72"/>
      <c r="AQ3432" s="72"/>
    </row>
    <row r="3433" spans="35:43" x14ac:dyDescent="0.25">
      <c r="AI3433" s="72"/>
      <c r="AJ3433" s="72"/>
      <c r="AK3433" s="72"/>
      <c r="AL3433" s="72"/>
      <c r="AM3433" s="158"/>
      <c r="AN3433" s="72"/>
      <c r="AO3433" s="72"/>
      <c r="AP3433" s="72"/>
      <c r="AQ3433" s="72"/>
    </row>
    <row r="3434" spans="35:43" x14ac:dyDescent="0.25">
      <c r="AI3434" s="72"/>
      <c r="AJ3434" s="72"/>
      <c r="AK3434" s="72"/>
      <c r="AL3434" s="72"/>
      <c r="AM3434" s="158"/>
      <c r="AN3434" s="72"/>
      <c r="AO3434" s="72"/>
      <c r="AP3434" s="72"/>
      <c r="AQ3434" s="72"/>
    </row>
    <row r="3435" spans="35:43" x14ac:dyDescent="0.25">
      <c r="AI3435" s="72"/>
      <c r="AJ3435" s="72"/>
      <c r="AK3435" s="72"/>
      <c r="AL3435" s="72"/>
      <c r="AM3435" s="158"/>
      <c r="AN3435" s="72"/>
      <c r="AO3435" s="72"/>
      <c r="AP3435" s="72"/>
      <c r="AQ3435" s="72"/>
    </row>
    <row r="3436" spans="35:43" x14ac:dyDescent="0.25">
      <c r="AI3436" s="72"/>
      <c r="AJ3436" s="72"/>
      <c r="AK3436" s="72"/>
      <c r="AL3436" s="72"/>
      <c r="AM3436" s="158"/>
      <c r="AN3436" s="72"/>
      <c r="AO3436" s="72"/>
      <c r="AP3436" s="72"/>
      <c r="AQ3436" s="72"/>
    </row>
    <row r="3437" spans="35:43" x14ac:dyDescent="0.25">
      <c r="AI3437" s="72"/>
      <c r="AJ3437" s="72"/>
      <c r="AK3437" s="72"/>
      <c r="AL3437" s="72"/>
      <c r="AM3437" s="158"/>
      <c r="AN3437" s="72"/>
      <c r="AO3437" s="72"/>
      <c r="AP3437" s="72"/>
      <c r="AQ3437" s="72"/>
    </row>
    <row r="3438" spans="35:43" x14ac:dyDescent="0.25">
      <c r="AI3438" s="72"/>
      <c r="AJ3438" s="72"/>
      <c r="AK3438" s="72"/>
      <c r="AL3438" s="72"/>
      <c r="AM3438" s="158"/>
      <c r="AN3438" s="72"/>
      <c r="AO3438" s="72"/>
      <c r="AP3438" s="72"/>
      <c r="AQ3438" s="72"/>
    </row>
    <row r="3439" spans="35:43" x14ac:dyDescent="0.25">
      <c r="AI3439" s="72"/>
      <c r="AJ3439" s="72"/>
      <c r="AK3439" s="72"/>
      <c r="AL3439" s="72"/>
      <c r="AM3439" s="158"/>
      <c r="AN3439" s="72"/>
      <c r="AO3439" s="72"/>
      <c r="AP3439" s="72"/>
      <c r="AQ3439" s="72"/>
    </row>
    <row r="3440" spans="35:43" x14ac:dyDescent="0.25">
      <c r="AI3440" s="72"/>
      <c r="AJ3440" s="72"/>
      <c r="AK3440" s="72"/>
      <c r="AL3440" s="72"/>
      <c r="AM3440" s="158"/>
      <c r="AN3440" s="72"/>
      <c r="AO3440" s="72"/>
      <c r="AP3440" s="72"/>
      <c r="AQ3440" s="72"/>
    </row>
    <row r="3441" spans="35:43" x14ac:dyDescent="0.25">
      <c r="AI3441" s="72"/>
      <c r="AJ3441" s="72"/>
      <c r="AK3441" s="72"/>
      <c r="AL3441" s="72"/>
      <c r="AM3441" s="158"/>
      <c r="AN3441" s="72"/>
      <c r="AO3441" s="72"/>
      <c r="AP3441" s="72"/>
      <c r="AQ3441" s="72"/>
    </row>
    <row r="3442" spans="35:43" x14ac:dyDescent="0.25">
      <c r="AI3442" s="72"/>
      <c r="AJ3442" s="72"/>
      <c r="AK3442" s="72"/>
      <c r="AL3442" s="72"/>
      <c r="AM3442" s="158"/>
      <c r="AN3442" s="72"/>
      <c r="AO3442" s="72"/>
      <c r="AP3442" s="72"/>
      <c r="AQ3442" s="72"/>
    </row>
    <row r="3443" spans="35:43" x14ac:dyDescent="0.25">
      <c r="AI3443" s="72"/>
      <c r="AJ3443" s="72"/>
      <c r="AK3443" s="72"/>
      <c r="AL3443" s="72"/>
      <c r="AM3443" s="158"/>
      <c r="AN3443" s="72"/>
      <c r="AO3443" s="72"/>
      <c r="AP3443" s="72"/>
      <c r="AQ3443" s="72"/>
    </row>
    <row r="3444" spans="35:43" x14ac:dyDescent="0.25">
      <c r="AI3444" s="72"/>
      <c r="AJ3444" s="72"/>
      <c r="AK3444" s="72"/>
      <c r="AL3444" s="72"/>
      <c r="AM3444" s="158"/>
      <c r="AN3444" s="72"/>
      <c r="AO3444" s="72"/>
      <c r="AP3444" s="72"/>
      <c r="AQ3444" s="72"/>
    </row>
    <row r="3445" spans="35:43" x14ac:dyDescent="0.25">
      <c r="AI3445" s="72"/>
      <c r="AJ3445" s="72"/>
      <c r="AK3445" s="72"/>
      <c r="AL3445" s="72"/>
      <c r="AM3445" s="158"/>
      <c r="AN3445" s="72"/>
      <c r="AO3445" s="72"/>
      <c r="AP3445" s="72"/>
      <c r="AQ3445" s="72"/>
    </row>
    <row r="3446" spans="35:43" x14ac:dyDescent="0.25">
      <c r="AI3446" s="72"/>
      <c r="AJ3446" s="72"/>
      <c r="AK3446" s="72"/>
      <c r="AL3446" s="72"/>
      <c r="AM3446" s="158"/>
      <c r="AN3446" s="72"/>
      <c r="AO3446" s="72"/>
      <c r="AP3446" s="72"/>
      <c r="AQ3446" s="72"/>
    </row>
    <row r="3447" spans="35:43" x14ac:dyDescent="0.25">
      <c r="AI3447" s="72"/>
      <c r="AJ3447" s="72"/>
      <c r="AK3447" s="72"/>
      <c r="AL3447" s="72"/>
      <c r="AM3447" s="158"/>
      <c r="AN3447" s="72"/>
      <c r="AO3447" s="72"/>
      <c r="AP3447" s="72"/>
      <c r="AQ3447" s="72"/>
    </row>
    <row r="3448" spans="35:43" x14ac:dyDescent="0.25">
      <c r="AI3448" s="72"/>
      <c r="AJ3448" s="72"/>
      <c r="AK3448" s="72"/>
      <c r="AL3448" s="72"/>
      <c r="AM3448" s="158"/>
      <c r="AN3448" s="72"/>
      <c r="AO3448" s="72"/>
      <c r="AP3448" s="72"/>
      <c r="AQ3448" s="72"/>
    </row>
    <row r="3449" spans="35:43" x14ac:dyDescent="0.25">
      <c r="AI3449" s="72"/>
      <c r="AJ3449" s="72"/>
      <c r="AK3449" s="72"/>
      <c r="AL3449" s="72"/>
      <c r="AM3449" s="158"/>
      <c r="AN3449" s="72"/>
      <c r="AO3449" s="72"/>
      <c r="AP3449" s="72"/>
      <c r="AQ3449" s="72"/>
    </row>
    <row r="3450" spans="35:43" x14ac:dyDescent="0.25">
      <c r="AI3450" s="72"/>
      <c r="AJ3450" s="72"/>
      <c r="AK3450" s="72"/>
      <c r="AL3450" s="72"/>
      <c r="AM3450" s="158"/>
      <c r="AN3450" s="72"/>
      <c r="AO3450" s="72"/>
      <c r="AP3450" s="72"/>
      <c r="AQ3450" s="72"/>
    </row>
    <row r="3451" spans="35:43" x14ac:dyDescent="0.25">
      <c r="AI3451" s="72"/>
      <c r="AJ3451" s="72"/>
      <c r="AK3451" s="72"/>
      <c r="AL3451" s="72"/>
      <c r="AM3451" s="158"/>
      <c r="AN3451" s="72"/>
      <c r="AO3451" s="72"/>
      <c r="AP3451" s="72"/>
      <c r="AQ3451" s="72"/>
    </row>
    <row r="3452" spans="35:43" x14ac:dyDescent="0.25">
      <c r="AI3452" s="72"/>
      <c r="AJ3452" s="72"/>
      <c r="AK3452" s="72"/>
      <c r="AL3452" s="72"/>
      <c r="AM3452" s="158"/>
      <c r="AN3452" s="72"/>
      <c r="AO3452" s="72"/>
      <c r="AP3452" s="72"/>
      <c r="AQ3452" s="72"/>
    </row>
    <row r="3453" spans="35:43" x14ac:dyDescent="0.25">
      <c r="AI3453" s="72"/>
      <c r="AJ3453" s="72"/>
      <c r="AK3453" s="72"/>
      <c r="AL3453" s="72"/>
      <c r="AM3453" s="158"/>
      <c r="AN3453" s="72"/>
      <c r="AO3453" s="72"/>
      <c r="AP3453" s="72"/>
      <c r="AQ3453" s="72"/>
    </row>
    <row r="3454" spans="35:43" x14ac:dyDescent="0.25">
      <c r="AI3454" s="72"/>
      <c r="AJ3454" s="72"/>
      <c r="AK3454" s="72"/>
      <c r="AL3454" s="72"/>
      <c r="AM3454" s="158"/>
      <c r="AN3454" s="72"/>
      <c r="AO3454" s="72"/>
      <c r="AP3454" s="72"/>
      <c r="AQ3454" s="72"/>
    </row>
    <row r="3455" spans="35:43" x14ac:dyDescent="0.25">
      <c r="AI3455" s="72"/>
      <c r="AJ3455" s="72"/>
      <c r="AK3455" s="72"/>
      <c r="AL3455" s="72"/>
      <c r="AM3455" s="158"/>
      <c r="AN3455" s="72"/>
      <c r="AO3455" s="72"/>
      <c r="AP3455" s="72"/>
      <c r="AQ3455" s="72"/>
    </row>
    <row r="3456" spans="35:43" x14ac:dyDescent="0.25">
      <c r="AI3456" s="72"/>
      <c r="AJ3456" s="72"/>
      <c r="AK3456" s="72"/>
      <c r="AL3456" s="72"/>
      <c r="AM3456" s="158"/>
      <c r="AN3456" s="72"/>
      <c r="AO3456" s="72"/>
      <c r="AP3456" s="72"/>
      <c r="AQ3456" s="72"/>
    </row>
    <row r="3457" spans="35:43" x14ac:dyDescent="0.25">
      <c r="AI3457" s="72"/>
      <c r="AJ3457" s="72"/>
      <c r="AK3457" s="72"/>
      <c r="AL3457" s="72"/>
      <c r="AM3457" s="158"/>
      <c r="AN3457" s="72"/>
      <c r="AO3457" s="72"/>
      <c r="AP3457" s="72"/>
      <c r="AQ3457" s="72"/>
    </row>
    <row r="3458" spans="35:43" x14ac:dyDescent="0.25">
      <c r="AI3458" s="72"/>
      <c r="AJ3458" s="72"/>
      <c r="AK3458" s="72"/>
      <c r="AL3458" s="72"/>
      <c r="AM3458" s="158"/>
      <c r="AN3458" s="72"/>
      <c r="AO3458" s="72"/>
      <c r="AP3458" s="72"/>
      <c r="AQ3458" s="72"/>
    </row>
    <row r="3459" spans="35:43" x14ac:dyDescent="0.25">
      <c r="AI3459" s="72"/>
      <c r="AJ3459" s="72"/>
      <c r="AK3459" s="72"/>
      <c r="AL3459" s="72"/>
      <c r="AM3459" s="158"/>
      <c r="AN3459" s="72"/>
      <c r="AO3459" s="72"/>
      <c r="AP3459" s="72"/>
      <c r="AQ3459" s="72"/>
    </row>
    <row r="3460" spans="35:43" x14ac:dyDescent="0.25">
      <c r="AI3460" s="72"/>
      <c r="AJ3460" s="72"/>
      <c r="AK3460" s="72"/>
      <c r="AL3460" s="72"/>
      <c r="AM3460" s="158"/>
      <c r="AN3460" s="72"/>
      <c r="AO3460" s="72"/>
      <c r="AP3460" s="72"/>
      <c r="AQ3460" s="72"/>
    </row>
    <row r="3461" spans="35:43" x14ac:dyDescent="0.25">
      <c r="AI3461" s="72"/>
      <c r="AJ3461" s="72"/>
      <c r="AK3461" s="72"/>
      <c r="AL3461" s="72"/>
      <c r="AM3461" s="158"/>
      <c r="AN3461" s="72"/>
      <c r="AO3461" s="72"/>
      <c r="AP3461" s="72"/>
      <c r="AQ3461" s="72"/>
    </row>
    <row r="3462" spans="35:43" x14ac:dyDescent="0.25">
      <c r="AI3462" s="72"/>
      <c r="AJ3462" s="72"/>
      <c r="AK3462" s="72"/>
      <c r="AL3462" s="72"/>
      <c r="AM3462" s="158"/>
      <c r="AN3462" s="72"/>
      <c r="AO3462" s="72"/>
      <c r="AP3462" s="72"/>
      <c r="AQ3462" s="72"/>
    </row>
    <row r="3463" spans="35:43" x14ac:dyDescent="0.25">
      <c r="AI3463" s="72"/>
      <c r="AJ3463" s="72"/>
      <c r="AK3463" s="72"/>
      <c r="AL3463" s="72"/>
      <c r="AM3463" s="158"/>
      <c r="AN3463" s="72"/>
      <c r="AO3463" s="72"/>
      <c r="AP3463" s="72"/>
      <c r="AQ3463" s="72"/>
    </row>
    <row r="3464" spans="35:43" x14ac:dyDescent="0.25">
      <c r="AI3464" s="72"/>
      <c r="AJ3464" s="72"/>
      <c r="AK3464" s="72"/>
      <c r="AL3464" s="72"/>
      <c r="AM3464" s="158"/>
      <c r="AN3464" s="72"/>
      <c r="AO3464" s="72"/>
      <c r="AP3464" s="72"/>
      <c r="AQ3464" s="72"/>
    </row>
    <row r="3465" spans="35:43" x14ac:dyDescent="0.25">
      <c r="AI3465" s="72"/>
      <c r="AJ3465" s="72"/>
      <c r="AK3465" s="72"/>
      <c r="AL3465" s="72"/>
      <c r="AM3465" s="158"/>
      <c r="AN3465" s="72"/>
      <c r="AO3465" s="72"/>
      <c r="AP3465" s="72"/>
      <c r="AQ3465" s="72"/>
    </row>
    <row r="3466" spans="35:43" x14ac:dyDescent="0.25">
      <c r="AI3466" s="72"/>
      <c r="AJ3466" s="72"/>
      <c r="AK3466" s="72"/>
      <c r="AL3466" s="72"/>
      <c r="AM3466" s="158"/>
      <c r="AN3466" s="72"/>
      <c r="AO3466" s="72"/>
      <c r="AP3466" s="72"/>
      <c r="AQ3466" s="72"/>
    </row>
    <row r="3467" spans="35:43" x14ac:dyDescent="0.25">
      <c r="AI3467" s="72"/>
      <c r="AJ3467" s="72"/>
      <c r="AK3467" s="72"/>
      <c r="AL3467" s="72"/>
      <c r="AM3467" s="158"/>
      <c r="AN3467" s="72"/>
      <c r="AO3467" s="72"/>
      <c r="AP3467" s="72"/>
      <c r="AQ3467" s="72"/>
    </row>
    <row r="3468" spans="35:43" x14ac:dyDescent="0.25">
      <c r="AI3468" s="72"/>
      <c r="AJ3468" s="72"/>
      <c r="AK3468" s="72"/>
      <c r="AL3468" s="72"/>
      <c r="AM3468" s="158"/>
      <c r="AN3468" s="72"/>
      <c r="AO3468" s="72"/>
      <c r="AP3468" s="72"/>
      <c r="AQ3468" s="72"/>
    </row>
    <row r="3469" spans="35:43" x14ac:dyDescent="0.25">
      <c r="AI3469" s="72"/>
      <c r="AJ3469" s="72"/>
      <c r="AK3469" s="72"/>
      <c r="AL3469" s="72"/>
      <c r="AM3469" s="158"/>
      <c r="AN3469" s="72"/>
      <c r="AO3469" s="72"/>
      <c r="AP3469" s="72"/>
      <c r="AQ3469" s="72"/>
    </row>
    <row r="3470" spans="35:43" x14ac:dyDescent="0.25">
      <c r="AI3470" s="72"/>
      <c r="AJ3470" s="72"/>
      <c r="AK3470" s="72"/>
      <c r="AL3470" s="72"/>
      <c r="AM3470" s="158"/>
      <c r="AN3470" s="72"/>
      <c r="AO3470" s="72"/>
      <c r="AP3470" s="72"/>
      <c r="AQ3470" s="72"/>
    </row>
    <row r="3471" spans="35:43" x14ac:dyDescent="0.25">
      <c r="AI3471" s="72"/>
      <c r="AJ3471" s="72"/>
      <c r="AK3471" s="72"/>
      <c r="AL3471" s="72"/>
      <c r="AM3471" s="158"/>
      <c r="AN3471" s="72"/>
      <c r="AO3471" s="72"/>
      <c r="AP3471" s="72"/>
      <c r="AQ3471" s="72"/>
    </row>
    <row r="3472" spans="35:43" x14ac:dyDescent="0.25">
      <c r="AI3472" s="72"/>
      <c r="AJ3472" s="72"/>
      <c r="AK3472" s="72"/>
      <c r="AL3472" s="72"/>
      <c r="AM3472" s="158"/>
      <c r="AN3472" s="72"/>
      <c r="AO3472" s="72"/>
      <c r="AP3472" s="72"/>
      <c r="AQ3472" s="72"/>
    </row>
    <row r="3473" spans="35:43" x14ac:dyDescent="0.25">
      <c r="AI3473" s="72"/>
      <c r="AJ3473" s="72"/>
      <c r="AK3473" s="72"/>
      <c r="AL3473" s="72"/>
      <c r="AM3473" s="158"/>
      <c r="AN3473" s="72"/>
      <c r="AO3473" s="72"/>
      <c r="AP3473" s="72"/>
      <c r="AQ3473" s="72"/>
    </row>
    <row r="3474" spans="35:43" x14ac:dyDescent="0.25">
      <c r="AI3474" s="72"/>
      <c r="AJ3474" s="72"/>
      <c r="AK3474" s="72"/>
      <c r="AL3474" s="72"/>
      <c r="AM3474" s="158"/>
      <c r="AN3474" s="72"/>
      <c r="AO3474" s="72"/>
      <c r="AP3474" s="72"/>
      <c r="AQ3474" s="72"/>
    </row>
    <row r="3475" spans="35:43" x14ac:dyDescent="0.25">
      <c r="AI3475" s="72"/>
      <c r="AJ3475" s="72"/>
      <c r="AK3475" s="72"/>
      <c r="AL3475" s="72"/>
      <c r="AM3475" s="158"/>
      <c r="AN3475" s="72"/>
      <c r="AO3475" s="72"/>
      <c r="AP3475" s="72"/>
      <c r="AQ3475" s="72"/>
    </row>
    <row r="3476" spans="35:43" x14ac:dyDescent="0.25">
      <c r="AI3476" s="72"/>
      <c r="AJ3476" s="72"/>
      <c r="AK3476" s="72"/>
      <c r="AL3476" s="72"/>
      <c r="AM3476" s="158"/>
      <c r="AN3476" s="72"/>
      <c r="AO3476" s="72"/>
      <c r="AP3476" s="72"/>
      <c r="AQ3476" s="72"/>
    </row>
    <row r="3477" spans="35:43" x14ac:dyDescent="0.25">
      <c r="AI3477" s="72"/>
      <c r="AJ3477" s="72"/>
      <c r="AK3477" s="72"/>
      <c r="AL3477" s="72"/>
      <c r="AM3477" s="158"/>
      <c r="AN3477" s="72"/>
      <c r="AO3477" s="72"/>
      <c r="AP3477" s="72"/>
      <c r="AQ3477" s="72"/>
    </row>
    <row r="3478" spans="35:43" x14ac:dyDescent="0.25">
      <c r="AI3478" s="72"/>
      <c r="AJ3478" s="72"/>
      <c r="AK3478" s="72"/>
      <c r="AL3478" s="72"/>
      <c r="AM3478" s="158"/>
      <c r="AN3478" s="72"/>
      <c r="AO3478" s="72"/>
      <c r="AP3478" s="72"/>
      <c r="AQ3478" s="72"/>
    </row>
    <row r="3479" spans="35:43" x14ac:dyDescent="0.25">
      <c r="AI3479" s="72"/>
      <c r="AJ3479" s="72"/>
      <c r="AK3479" s="72"/>
      <c r="AL3479" s="72"/>
      <c r="AM3479" s="158"/>
      <c r="AN3479" s="72"/>
      <c r="AO3479" s="72"/>
      <c r="AP3479" s="72"/>
      <c r="AQ3479" s="72"/>
    </row>
    <row r="3480" spans="35:43" x14ac:dyDescent="0.25">
      <c r="AI3480" s="72"/>
      <c r="AJ3480" s="72"/>
      <c r="AK3480" s="72"/>
      <c r="AL3480" s="72"/>
      <c r="AM3480" s="158"/>
      <c r="AN3480" s="72"/>
      <c r="AO3480" s="72"/>
      <c r="AP3480" s="72"/>
      <c r="AQ3480" s="72"/>
    </row>
    <row r="3481" spans="35:43" x14ac:dyDescent="0.25">
      <c r="AI3481" s="72"/>
      <c r="AJ3481" s="72"/>
      <c r="AK3481" s="72"/>
      <c r="AL3481" s="72"/>
      <c r="AM3481" s="158"/>
      <c r="AN3481" s="72"/>
      <c r="AO3481" s="72"/>
      <c r="AP3481" s="72"/>
      <c r="AQ3481" s="72"/>
    </row>
    <row r="3482" spans="35:43" x14ac:dyDescent="0.25">
      <c r="AI3482" s="72"/>
      <c r="AJ3482" s="72"/>
      <c r="AK3482" s="72"/>
      <c r="AL3482" s="72"/>
      <c r="AM3482" s="158"/>
      <c r="AN3482" s="72"/>
      <c r="AO3482" s="72"/>
      <c r="AP3482" s="72"/>
      <c r="AQ3482" s="72"/>
    </row>
    <row r="3483" spans="35:43" x14ac:dyDescent="0.25">
      <c r="AI3483" s="72"/>
      <c r="AJ3483" s="72"/>
      <c r="AK3483" s="72"/>
      <c r="AL3483" s="72"/>
      <c r="AM3483" s="158"/>
      <c r="AN3483" s="72"/>
      <c r="AO3483" s="72"/>
      <c r="AP3483" s="72"/>
      <c r="AQ3483" s="72"/>
    </row>
    <row r="3484" spans="35:43" x14ac:dyDescent="0.25">
      <c r="AI3484" s="72"/>
      <c r="AJ3484" s="72"/>
      <c r="AK3484" s="72"/>
      <c r="AL3484" s="72"/>
      <c r="AM3484" s="158"/>
      <c r="AN3484" s="72"/>
      <c r="AO3484" s="72"/>
      <c r="AP3484" s="72"/>
      <c r="AQ3484" s="72"/>
    </row>
    <row r="3485" spans="35:43" x14ac:dyDescent="0.25">
      <c r="AI3485" s="72"/>
      <c r="AJ3485" s="72"/>
      <c r="AK3485" s="72"/>
      <c r="AL3485" s="72"/>
      <c r="AM3485" s="158"/>
      <c r="AN3485" s="72"/>
      <c r="AO3485" s="72"/>
      <c r="AP3485" s="72"/>
      <c r="AQ3485" s="72"/>
    </row>
    <row r="3486" spans="35:43" x14ac:dyDescent="0.25">
      <c r="AI3486" s="72"/>
      <c r="AJ3486" s="72"/>
      <c r="AK3486" s="72"/>
      <c r="AL3486" s="72"/>
      <c r="AM3486" s="158"/>
      <c r="AN3486" s="72"/>
      <c r="AO3486" s="72"/>
      <c r="AP3486" s="72"/>
      <c r="AQ3486" s="72"/>
    </row>
    <row r="3487" spans="35:43" x14ac:dyDescent="0.25">
      <c r="AI3487" s="72"/>
      <c r="AJ3487" s="72"/>
      <c r="AK3487" s="72"/>
      <c r="AL3487" s="72"/>
      <c r="AM3487" s="158"/>
      <c r="AN3487" s="72"/>
      <c r="AO3487" s="72"/>
      <c r="AP3487" s="72"/>
      <c r="AQ3487" s="72"/>
    </row>
    <row r="3488" spans="35:43" x14ac:dyDescent="0.25">
      <c r="AI3488" s="72"/>
      <c r="AJ3488" s="72"/>
      <c r="AK3488" s="72"/>
      <c r="AL3488" s="72"/>
      <c r="AM3488" s="158"/>
      <c r="AN3488" s="72"/>
      <c r="AO3488" s="72"/>
      <c r="AP3488" s="72"/>
      <c r="AQ3488" s="72"/>
    </row>
    <row r="3489" spans="35:43" x14ac:dyDescent="0.25">
      <c r="AI3489" s="72"/>
      <c r="AJ3489" s="72"/>
      <c r="AK3489" s="72"/>
      <c r="AL3489" s="72"/>
      <c r="AM3489" s="158"/>
      <c r="AN3489" s="72"/>
      <c r="AO3489" s="72"/>
      <c r="AP3489" s="72"/>
      <c r="AQ3489" s="72"/>
    </row>
    <row r="3490" spans="35:43" x14ac:dyDescent="0.25">
      <c r="AI3490" s="72"/>
      <c r="AJ3490" s="72"/>
      <c r="AK3490" s="72"/>
      <c r="AL3490" s="72"/>
      <c r="AM3490" s="158"/>
      <c r="AN3490" s="72"/>
      <c r="AO3490" s="72"/>
      <c r="AP3490" s="72"/>
      <c r="AQ3490" s="72"/>
    </row>
    <row r="3491" spans="35:43" x14ac:dyDescent="0.25">
      <c r="AI3491" s="72"/>
      <c r="AJ3491" s="72"/>
      <c r="AK3491" s="72"/>
      <c r="AL3491" s="72"/>
      <c r="AM3491" s="158"/>
      <c r="AN3491" s="72"/>
      <c r="AO3491" s="72"/>
      <c r="AP3491" s="72"/>
      <c r="AQ3491" s="72"/>
    </row>
    <row r="3492" spans="35:43" x14ac:dyDescent="0.25">
      <c r="AI3492" s="72"/>
      <c r="AJ3492" s="72"/>
      <c r="AK3492" s="72"/>
      <c r="AL3492" s="72"/>
      <c r="AM3492" s="158"/>
      <c r="AN3492" s="72"/>
      <c r="AO3492" s="72"/>
      <c r="AP3492" s="72"/>
      <c r="AQ3492" s="72"/>
    </row>
    <row r="3493" spans="35:43" x14ac:dyDescent="0.25">
      <c r="AI3493" s="72"/>
      <c r="AJ3493" s="72"/>
      <c r="AK3493" s="72"/>
      <c r="AL3493" s="72"/>
      <c r="AM3493" s="158"/>
      <c r="AN3493" s="72"/>
      <c r="AO3493" s="72"/>
      <c r="AP3493" s="72"/>
      <c r="AQ3493" s="72"/>
    </row>
    <row r="3494" spans="35:43" x14ac:dyDescent="0.25">
      <c r="AI3494" s="72"/>
      <c r="AJ3494" s="72"/>
      <c r="AK3494" s="72"/>
      <c r="AL3494" s="72"/>
      <c r="AM3494" s="158"/>
      <c r="AN3494" s="72"/>
      <c r="AO3494" s="72"/>
      <c r="AP3494" s="72"/>
      <c r="AQ3494" s="72"/>
    </row>
    <row r="3495" spans="35:43" x14ac:dyDescent="0.25">
      <c r="AI3495" s="72"/>
      <c r="AJ3495" s="72"/>
      <c r="AK3495" s="72"/>
      <c r="AL3495" s="72"/>
      <c r="AM3495" s="158"/>
      <c r="AN3495" s="72"/>
      <c r="AO3495" s="72"/>
      <c r="AP3495" s="72"/>
      <c r="AQ3495" s="72"/>
    </row>
    <row r="3496" spans="35:43" x14ac:dyDescent="0.25">
      <c r="AI3496" s="72"/>
      <c r="AJ3496" s="72"/>
      <c r="AK3496" s="72"/>
      <c r="AL3496" s="72"/>
      <c r="AM3496" s="158"/>
      <c r="AN3496" s="72"/>
      <c r="AO3496" s="72"/>
      <c r="AP3496" s="72"/>
      <c r="AQ3496" s="72"/>
    </row>
    <row r="3497" spans="35:43" x14ac:dyDescent="0.25">
      <c r="AI3497" s="72"/>
      <c r="AJ3497" s="72"/>
      <c r="AK3497" s="72"/>
      <c r="AL3497" s="72"/>
      <c r="AM3497" s="158"/>
      <c r="AN3497" s="72"/>
      <c r="AO3497" s="72"/>
      <c r="AP3497" s="72"/>
      <c r="AQ3497" s="72"/>
    </row>
    <row r="3498" spans="35:43" x14ac:dyDescent="0.25">
      <c r="AI3498" s="72"/>
      <c r="AJ3498" s="72"/>
      <c r="AK3498" s="72"/>
      <c r="AL3498" s="72"/>
      <c r="AM3498" s="158"/>
      <c r="AN3498" s="72"/>
      <c r="AO3498" s="72"/>
      <c r="AP3498" s="72"/>
      <c r="AQ3498" s="72"/>
    </row>
    <row r="3499" spans="35:43" x14ac:dyDescent="0.25">
      <c r="AI3499" s="72"/>
      <c r="AJ3499" s="72"/>
      <c r="AK3499" s="72"/>
      <c r="AL3499" s="72"/>
      <c r="AM3499" s="158"/>
      <c r="AN3499" s="72"/>
      <c r="AO3499" s="72"/>
      <c r="AP3499" s="72"/>
      <c r="AQ3499" s="72"/>
    </row>
    <row r="3500" spans="35:43" x14ac:dyDescent="0.25">
      <c r="AI3500" s="72"/>
      <c r="AJ3500" s="72"/>
      <c r="AK3500" s="72"/>
      <c r="AL3500" s="72"/>
      <c r="AM3500" s="158"/>
      <c r="AN3500" s="72"/>
      <c r="AO3500" s="72"/>
      <c r="AP3500" s="72"/>
      <c r="AQ3500" s="72"/>
    </row>
    <row r="3501" spans="35:43" x14ac:dyDescent="0.25">
      <c r="AI3501" s="72"/>
      <c r="AJ3501" s="72"/>
      <c r="AK3501" s="72"/>
      <c r="AL3501" s="72"/>
      <c r="AM3501" s="158"/>
      <c r="AN3501" s="72"/>
      <c r="AO3501" s="72"/>
      <c r="AP3501" s="72"/>
      <c r="AQ3501" s="72"/>
    </row>
    <row r="3502" spans="35:43" x14ac:dyDescent="0.25">
      <c r="AI3502" s="72"/>
      <c r="AJ3502" s="72"/>
      <c r="AK3502" s="72"/>
      <c r="AL3502" s="72"/>
      <c r="AM3502" s="158"/>
      <c r="AN3502" s="72"/>
      <c r="AO3502" s="72"/>
      <c r="AP3502" s="72"/>
      <c r="AQ3502" s="72"/>
    </row>
    <row r="3503" spans="35:43" x14ac:dyDescent="0.25">
      <c r="AI3503" s="72"/>
      <c r="AJ3503" s="72"/>
      <c r="AK3503" s="72"/>
      <c r="AL3503" s="72"/>
      <c r="AM3503" s="158"/>
      <c r="AN3503" s="72"/>
      <c r="AO3503" s="72"/>
      <c r="AP3503" s="72"/>
      <c r="AQ3503" s="72"/>
    </row>
    <row r="3504" spans="35:43" x14ac:dyDescent="0.25">
      <c r="AI3504" s="72"/>
      <c r="AJ3504" s="72"/>
      <c r="AK3504" s="72"/>
      <c r="AL3504" s="72"/>
      <c r="AM3504" s="158"/>
      <c r="AN3504" s="72"/>
      <c r="AO3504" s="72"/>
      <c r="AP3504" s="72"/>
      <c r="AQ3504" s="72"/>
    </row>
    <row r="3505" spans="35:43" x14ac:dyDescent="0.25">
      <c r="AI3505" s="72"/>
      <c r="AJ3505" s="72"/>
      <c r="AK3505" s="72"/>
      <c r="AL3505" s="72"/>
      <c r="AM3505" s="158"/>
      <c r="AN3505" s="72"/>
      <c r="AO3505" s="72"/>
      <c r="AP3505" s="72"/>
      <c r="AQ3505" s="72"/>
    </row>
    <row r="3506" spans="35:43" x14ac:dyDescent="0.25">
      <c r="AI3506" s="72"/>
      <c r="AJ3506" s="72"/>
      <c r="AK3506" s="72"/>
      <c r="AL3506" s="72"/>
      <c r="AM3506" s="158"/>
      <c r="AN3506" s="72"/>
      <c r="AO3506" s="72"/>
      <c r="AP3506" s="72"/>
      <c r="AQ3506" s="72"/>
    </row>
    <row r="3507" spans="35:43" x14ac:dyDescent="0.25">
      <c r="AI3507" s="72"/>
      <c r="AJ3507" s="72"/>
      <c r="AK3507" s="72"/>
      <c r="AL3507" s="72"/>
      <c r="AM3507" s="158"/>
      <c r="AN3507" s="72"/>
      <c r="AO3507" s="72"/>
      <c r="AP3507" s="72"/>
      <c r="AQ3507" s="72"/>
    </row>
    <row r="3508" spans="35:43" x14ac:dyDescent="0.25">
      <c r="AI3508" s="72"/>
      <c r="AJ3508" s="72"/>
      <c r="AK3508" s="72"/>
      <c r="AL3508" s="72"/>
      <c r="AM3508" s="158"/>
      <c r="AN3508" s="72"/>
      <c r="AO3508" s="72"/>
      <c r="AP3508" s="72"/>
      <c r="AQ3508" s="72"/>
    </row>
    <row r="3509" spans="35:43" x14ac:dyDescent="0.25">
      <c r="AI3509" s="72"/>
      <c r="AJ3509" s="72"/>
      <c r="AK3509" s="72"/>
      <c r="AL3509" s="72"/>
      <c r="AM3509" s="158"/>
      <c r="AN3509" s="72"/>
      <c r="AO3509" s="72"/>
      <c r="AP3509" s="72"/>
      <c r="AQ3509" s="72"/>
    </row>
    <row r="3510" spans="35:43" x14ac:dyDescent="0.25">
      <c r="AI3510" s="72"/>
      <c r="AJ3510" s="72"/>
      <c r="AK3510" s="72"/>
      <c r="AL3510" s="72"/>
      <c r="AM3510" s="158"/>
      <c r="AN3510" s="72"/>
      <c r="AO3510" s="72"/>
      <c r="AP3510" s="72"/>
      <c r="AQ3510" s="72"/>
    </row>
    <row r="3511" spans="35:43" x14ac:dyDescent="0.25">
      <c r="AI3511" s="72"/>
      <c r="AJ3511" s="72"/>
      <c r="AK3511" s="72"/>
      <c r="AL3511" s="72"/>
      <c r="AM3511" s="158"/>
      <c r="AN3511" s="72"/>
      <c r="AO3511" s="72"/>
      <c r="AP3511" s="72"/>
      <c r="AQ3511" s="72"/>
    </row>
    <row r="3512" spans="35:43" x14ac:dyDescent="0.25">
      <c r="AI3512" s="72"/>
      <c r="AJ3512" s="72"/>
      <c r="AK3512" s="72"/>
      <c r="AL3512" s="72"/>
      <c r="AM3512" s="158"/>
      <c r="AN3512" s="72"/>
      <c r="AO3512" s="72"/>
      <c r="AP3512" s="72"/>
      <c r="AQ3512" s="72"/>
    </row>
    <row r="3513" spans="35:43" x14ac:dyDescent="0.25">
      <c r="AI3513" s="72"/>
      <c r="AJ3513" s="72"/>
      <c r="AK3513" s="72"/>
      <c r="AL3513" s="72"/>
      <c r="AM3513" s="158"/>
      <c r="AN3513" s="72"/>
      <c r="AO3513" s="72"/>
      <c r="AP3513" s="72"/>
      <c r="AQ3513" s="72"/>
    </row>
    <row r="3514" spans="35:43" x14ac:dyDescent="0.25">
      <c r="AI3514" s="72"/>
      <c r="AJ3514" s="72"/>
      <c r="AK3514" s="72"/>
      <c r="AL3514" s="72"/>
      <c r="AM3514" s="158"/>
      <c r="AN3514" s="72"/>
      <c r="AO3514" s="72"/>
      <c r="AP3514" s="72"/>
      <c r="AQ3514" s="72"/>
    </row>
    <row r="3515" spans="35:43" x14ac:dyDescent="0.25">
      <c r="AI3515" s="72"/>
      <c r="AJ3515" s="72"/>
      <c r="AK3515" s="72"/>
      <c r="AL3515" s="72"/>
      <c r="AM3515" s="158"/>
      <c r="AN3515" s="72"/>
      <c r="AO3515" s="72"/>
      <c r="AP3515" s="72"/>
      <c r="AQ3515" s="72"/>
    </row>
    <row r="3516" spans="35:43" x14ac:dyDescent="0.25">
      <c r="AI3516" s="72"/>
      <c r="AJ3516" s="72"/>
      <c r="AK3516" s="72"/>
      <c r="AL3516" s="72"/>
      <c r="AM3516" s="158"/>
      <c r="AN3516" s="72"/>
      <c r="AO3516" s="72"/>
      <c r="AP3516" s="72"/>
      <c r="AQ3516" s="72"/>
    </row>
    <row r="3517" spans="35:43" x14ac:dyDescent="0.25">
      <c r="AI3517" s="72"/>
      <c r="AJ3517" s="72"/>
      <c r="AK3517" s="72"/>
      <c r="AL3517" s="72"/>
      <c r="AM3517" s="158"/>
      <c r="AN3517" s="72"/>
      <c r="AO3517" s="72"/>
      <c r="AP3517" s="72"/>
      <c r="AQ3517" s="72"/>
    </row>
    <row r="3518" spans="35:43" x14ac:dyDescent="0.25">
      <c r="AI3518" s="72"/>
      <c r="AJ3518" s="72"/>
      <c r="AK3518" s="72"/>
      <c r="AL3518" s="72"/>
      <c r="AM3518" s="158"/>
      <c r="AN3518" s="72"/>
      <c r="AO3518" s="72"/>
      <c r="AP3518" s="72"/>
      <c r="AQ3518" s="72"/>
    </row>
    <row r="3519" spans="35:43" x14ac:dyDescent="0.25">
      <c r="AI3519" s="72"/>
      <c r="AJ3519" s="72"/>
      <c r="AK3519" s="72"/>
      <c r="AL3519" s="72"/>
      <c r="AM3519" s="158"/>
      <c r="AN3519" s="72"/>
      <c r="AO3519" s="72"/>
      <c r="AP3519" s="72"/>
      <c r="AQ3519" s="72"/>
    </row>
    <row r="3520" spans="35:43" x14ac:dyDescent="0.25">
      <c r="AI3520" s="72"/>
      <c r="AJ3520" s="72"/>
      <c r="AK3520" s="72"/>
      <c r="AL3520" s="72"/>
      <c r="AM3520" s="158"/>
      <c r="AN3520" s="72"/>
      <c r="AO3520" s="72"/>
      <c r="AP3520" s="72"/>
      <c r="AQ3520" s="72"/>
    </row>
    <row r="3521" spans="35:43" x14ac:dyDescent="0.25">
      <c r="AI3521" s="72"/>
      <c r="AJ3521" s="72"/>
      <c r="AK3521" s="72"/>
      <c r="AL3521" s="72"/>
      <c r="AM3521" s="158"/>
      <c r="AN3521" s="72"/>
      <c r="AO3521" s="72"/>
      <c r="AP3521" s="72"/>
      <c r="AQ3521" s="72"/>
    </row>
    <row r="3522" spans="35:43" x14ac:dyDescent="0.25">
      <c r="AI3522" s="72"/>
      <c r="AJ3522" s="72"/>
      <c r="AK3522" s="72"/>
      <c r="AL3522" s="72"/>
      <c r="AM3522" s="158"/>
      <c r="AN3522" s="72"/>
      <c r="AO3522" s="72"/>
      <c r="AP3522" s="72"/>
      <c r="AQ3522" s="72"/>
    </row>
    <row r="3523" spans="35:43" x14ac:dyDescent="0.25">
      <c r="AI3523" s="72"/>
      <c r="AJ3523" s="72"/>
      <c r="AK3523" s="72"/>
      <c r="AL3523" s="72"/>
      <c r="AM3523" s="158"/>
      <c r="AN3523" s="72"/>
      <c r="AO3523" s="72"/>
      <c r="AP3523" s="72"/>
      <c r="AQ3523" s="72"/>
    </row>
    <row r="3524" spans="35:43" x14ac:dyDescent="0.25">
      <c r="AI3524" s="72"/>
      <c r="AJ3524" s="72"/>
      <c r="AK3524" s="72"/>
      <c r="AL3524" s="72"/>
      <c r="AM3524" s="158"/>
      <c r="AN3524" s="72"/>
      <c r="AO3524" s="72"/>
      <c r="AP3524" s="72"/>
      <c r="AQ3524" s="72"/>
    </row>
    <row r="3525" spans="35:43" x14ac:dyDescent="0.25">
      <c r="AI3525" s="72"/>
      <c r="AJ3525" s="72"/>
      <c r="AK3525" s="72"/>
      <c r="AL3525" s="72"/>
      <c r="AM3525" s="158"/>
      <c r="AN3525" s="72"/>
      <c r="AO3525" s="72"/>
      <c r="AP3525" s="72"/>
      <c r="AQ3525" s="72"/>
    </row>
    <row r="3526" spans="35:43" x14ac:dyDescent="0.25">
      <c r="AI3526" s="72"/>
      <c r="AJ3526" s="72"/>
      <c r="AK3526" s="72"/>
      <c r="AL3526" s="72"/>
      <c r="AM3526" s="158"/>
      <c r="AN3526" s="72"/>
      <c r="AO3526" s="72"/>
      <c r="AP3526" s="72"/>
      <c r="AQ3526" s="72"/>
    </row>
    <row r="3527" spans="35:43" x14ac:dyDescent="0.25">
      <c r="AI3527" s="72"/>
      <c r="AJ3527" s="72"/>
      <c r="AK3527" s="72"/>
      <c r="AL3527" s="72"/>
      <c r="AM3527" s="158"/>
      <c r="AN3527" s="72"/>
      <c r="AO3527" s="72"/>
      <c r="AP3527" s="72"/>
      <c r="AQ3527" s="72"/>
    </row>
    <row r="3528" spans="35:43" x14ac:dyDescent="0.25">
      <c r="AI3528" s="72"/>
      <c r="AJ3528" s="72"/>
      <c r="AK3528" s="72"/>
      <c r="AL3528" s="72"/>
      <c r="AM3528" s="158"/>
      <c r="AN3528" s="72"/>
      <c r="AO3528" s="72"/>
      <c r="AP3528" s="72"/>
      <c r="AQ3528" s="72"/>
    </row>
    <row r="3529" spans="35:43" x14ac:dyDescent="0.25">
      <c r="AI3529" s="72"/>
      <c r="AJ3529" s="72"/>
      <c r="AK3529" s="72"/>
      <c r="AL3529" s="72"/>
      <c r="AM3529" s="158"/>
      <c r="AN3529" s="72"/>
      <c r="AO3529" s="72"/>
      <c r="AP3529" s="72"/>
      <c r="AQ3529" s="72"/>
    </row>
    <row r="3530" spans="35:43" x14ac:dyDescent="0.25">
      <c r="AI3530" s="72"/>
      <c r="AJ3530" s="72"/>
      <c r="AK3530" s="72"/>
      <c r="AL3530" s="72"/>
      <c r="AM3530" s="158"/>
      <c r="AN3530" s="72"/>
      <c r="AO3530" s="72"/>
      <c r="AP3530" s="72"/>
      <c r="AQ3530" s="72"/>
    </row>
    <row r="3531" spans="35:43" x14ac:dyDescent="0.25">
      <c r="AI3531" s="72"/>
      <c r="AJ3531" s="72"/>
      <c r="AK3531" s="72"/>
      <c r="AL3531" s="72"/>
      <c r="AM3531" s="158"/>
      <c r="AN3531" s="72"/>
      <c r="AO3531" s="72"/>
      <c r="AP3531" s="72"/>
      <c r="AQ3531" s="72"/>
    </row>
    <row r="3532" spans="35:43" x14ac:dyDescent="0.25">
      <c r="AI3532" s="72"/>
      <c r="AJ3532" s="72"/>
      <c r="AK3532" s="72"/>
      <c r="AL3532" s="72"/>
      <c r="AM3532" s="158"/>
      <c r="AN3532" s="72"/>
      <c r="AO3532" s="72"/>
      <c r="AP3532" s="72"/>
      <c r="AQ3532" s="72"/>
    </row>
    <row r="3533" spans="35:43" x14ac:dyDescent="0.25">
      <c r="AI3533" s="72"/>
      <c r="AJ3533" s="72"/>
      <c r="AK3533" s="72"/>
      <c r="AL3533" s="72"/>
      <c r="AM3533" s="158"/>
      <c r="AN3533" s="72"/>
      <c r="AO3533" s="72"/>
      <c r="AP3533" s="72"/>
      <c r="AQ3533" s="72"/>
    </row>
    <row r="3534" spans="35:43" x14ac:dyDescent="0.25">
      <c r="AI3534" s="72"/>
      <c r="AJ3534" s="72"/>
      <c r="AK3534" s="72"/>
      <c r="AL3534" s="72"/>
      <c r="AM3534" s="158"/>
      <c r="AN3534" s="72"/>
      <c r="AO3534" s="72"/>
      <c r="AP3534" s="72"/>
      <c r="AQ3534" s="72"/>
    </row>
    <row r="3535" spans="35:43" x14ac:dyDescent="0.25">
      <c r="AI3535" s="72"/>
      <c r="AJ3535" s="72"/>
      <c r="AK3535" s="72"/>
      <c r="AL3535" s="72"/>
      <c r="AM3535" s="158"/>
      <c r="AN3535" s="72"/>
      <c r="AO3535" s="72"/>
      <c r="AP3535" s="72"/>
      <c r="AQ3535" s="72"/>
    </row>
    <row r="3536" spans="35:43" x14ac:dyDescent="0.25">
      <c r="AI3536" s="72"/>
      <c r="AJ3536" s="72"/>
      <c r="AK3536" s="72"/>
      <c r="AL3536" s="72"/>
      <c r="AM3536" s="158"/>
      <c r="AN3536" s="72"/>
      <c r="AO3536" s="72"/>
      <c r="AP3536" s="72"/>
      <c r="AQ3536" s="72"/>
    </row>
    <row r="3537" spans="35:43" x14ac:dyDescent="0.25">
      <c r="AI3537" s="72"/>
      <c r="AJ3537" s="72"/>
      <c r="AK3537" s="72"/>
      <c r="AL3537" s="72"/>
      <c r="AM3537" s="158"/>
      <c r="AN3537" s="72"/>
      <c r="AO3537" s="72"/>
      <c r="AP3537" s="72"/>
      <c r="AQ3537" s="72"/>
    </row>
    <row r="3538" spans="35:43" x14ac:dyDescent="0.25">
      <c r="AI3538" s="72"/>
      <c r="AJ3538" s="72"/>
      <c r="AK3538" s="72"/>
      <c r="AL3538" s="72"/>
      <c r="AM3538" s="158"/>
      <c r="AN3538" s="72"/>
      <c r="AO3538" s="72"/>
      <c r="AP3538" s="72"/>
      <c r="AQ3538" s="72"/>
    </row>
    <row r="3539" spans="35:43" x14ac:dyDescent="0.25">
      <c r="AI3539" s="72"/>
      <c r="AJ3539" s="72"/>
      <c r="AK3539" s="72"/>
      <c r="AL3539" s="72"/>
      <c r="AM3539" s="158"/>
      <c r="AN3539" s="72"/>
      <c r="AO3539" s="72"/>
      <c r="AP3539" s="72"/>
      <c r="AQ3539" s="72"/>
    </row>
    <row r="3540" spans="35:43" x14ac:dyDescent="0.25">
      <c r="AI3540" s="72"/>
      <c r="AJ3540" s="72"/>
      <c r="AK3540" s="72"/>
      <c r="AL3540" s="72"/>
      <c r="AM3540" s="158"/>
      <c r="AN3540" s="72"/>
      <c r="AO3540" s="72"/>
      <c r="AP3540" s="72"/>
      <c r="AQ3540" s="72"/>
    </row>
    <row r="3541" spans="35:43" x14ac:dyDescent="0.25">
      <c r="AI3541" s="72"/>
      <c r="AJ3541" s="72"/>
      <c r="AK3541" s="72"/>
      <c r="AL3541" s="72"/>
      <c r="AM3541" s="158"/>
      <c r="AN3541" s="72"/>
      <c r="AO3541" s="72"/>
      <c r="AP3541" s="72"/>
      <c r="AQ3541" s="72"/>
    </row>
    <row r="3542" spans="35:43" x14ac:dyDescent="0.25">
      <c r="AI3542" s="72"/>
      <c r="AJ3542" s="72"/>
      <c r="AK3542" s="72"/>
      <c r="AL3542" s="72"/>
      <c r="AM3542" s="158"/>
      <c r="AN3542" s="72"/>
      <c r="AO3542" s="72"/>
      <c r="AP3542" s="72"/>
      <c r="AQ3542" s="72"/>
    </row>
    <row r="3543" spans="35:43" x14ac:dyDescent="0.25">
      <c r="AI3543" s="72"/>
      <c r="AJ3543" s="72"/>
      <c r="AK3543" s="72"/>
      <c r="AL3543" s="72"/>
      <c r="AM3543" s="158"/>
      <c r="AN3543" s="72"/>
      <c r="AO3543" s="72"/>
      <c r="AP3543" s="72"/>
      <c r="AQ3543" s="72"/>
    </row>
    <row r="3544" spans="35:43" x14ac:dyDescent="0.25">
      <c r="AI3544" s="72"/>
      <c r="AJ3544" s="72"/>
      <c r="AK3544" s="72"/>
      <c r="AL3544" s="72"/>
      <c r="AM3544" s="158"/>
      <c r="AN3544" s="72"/>
      <c r="AO3544" s="72"/>
      <c r="AP3544" s="72"/>
      <c r="AQ3544" s="72"/>
    </row>
    <row r="3545" spans="35:43" x14ac:dyDescent="0.25">
      <c r="AI3545" s="72"/>
      <c r="AJ3545" s="72"/>
      <c r="AK3545" s="72"/>
      <c r="AL3545" s="72"/>
      <c r="AM3545" s="158"/>
      <c r="AN3545" s="72"/>
      <c r="AO3545" s="72"/>
      <c r="AP3545" s="72"/>
      <c r="AQ3545" s="72"/>
    </row>
    <row r="3546" spans="35:43" x14ac:dyDescent="0.25">
      <c r="AI3546" s="72"/>
      <c r="AJ3546" s="72"/>
      <c r="AK3546" s="72"/>
      <c r="AL3546" s="72"/>
      <c r="AM3546" s="158"/>
      <c r="AN3546" s="72"/>
      <c r="AO3546" s="72"/>
      <c r="AP3546" s="72"/>
      <c r="AQ3546" s="72"/>
    </row>
    <row r="3547" spans="35:43" x14ac:dyDescent="0.25">
      <c r="AI3547" s="72"/>
      <c r="AJ3547" s="72"/>
      <c r="AK3547" s="72"/>
      <c r="AL3547" s="72"/>
      <c r="AM3547" s="158"/>
      <c r="AN3547" s="72"/>
      <c r="AO3547" s="72"/>
      <c r="AP3547" s="72"/>
      <c r="AQ3547" s="72"/>
    </row>
    <row r="3548" spans="35:43" x14ac:dyDescent="0.25">
      <c r="AI3548" s="72"/>
      <c r="AJ3548" s="72"/>
      <c r="AK3548" s="72"/>
      <c r="AL3548" s="72"/>
      <c r="AM3548" s="158"/>
      <c r="AN3548" s="72"/>
      <c r="AO3548" s="72"/>
      <c r="AP3548" s="72"/>
      <c r="AQ3548" s="72"/>
    </row>
    <row r="3549" spans="35:43" x14ac:dyDescent="0.25">
      <c r="AI3549" s="72"/>
      <c r="AJ3549" s="72"/>
      <c r="AK3549" s="72"/>
      <c r="AL3549" s="72"/>
      <c r="AM3549" s="158"/>
      <c r="AN3549" s="72"/>
      <c r="AO3549" s="72"/>
      <c r="AP3549" s="72"/>
      <c r="AQ3549" s="72"/>
    </row>
    <row r="3550" spans="35:43" x14ac:dyDescent="0.25">
      <c r="AI3550" s="72"/>
      <c r="AJ3550" s="72"/>
      <c r="AK3550" s="72"/>
      <c r="AL3550" s="72"/>
      <c r="AM3550" s="158"/>
      <c r="AN3550" s="72"/>
      <c r="AO3550" s="72"/>
      <c r="AP3550" s="72"/>
      <c r="AQ3550" s="72"/>
    </row>
    <row r="3551" spans="35:43" x14ac:dyDescent="0.25">
      <c r="AI3551" s="72"/>
      <c r="AJ3551" s="72"/>
      <c r="AK3551" s="72"/>
      <c r="AL3551" s="72"/>
      <c r="AM3551" s="158"/>
      <c r="AN3551" s="72"/>
      <c r="AO3551" s="72"/>
      <c r="AP3551" s="72"/>
      <c r="AQ3551" s="72"/>
    </row>
    <row r="3552" spans="35:43" x14ac:dyDescent="0.25">
      <c r="AI3552" s="72"/>
      <c r="AJ3552" s="72"/>
      <c r="AK3552" s="72"/>
      <c r="AL3552" s="72"/>
      <c r="AM3552" s="158"/>
      <c r="AN3552" s="72"/>
      <c r="AO3552" s="72"/>
      <c r="AP3552" s="72"/>
      <c r="AQ3552" s="72"/>
    </row>
    <row r="3553" spans="35:43" x14ac:dyDescent="0.25">
      <c r="AI3553" s="72"/>
      <c r="AJ3553" s="72"/>
      <c r="AK3553" s="72"/>
      <c r="AL3553" s="72"/>
      <c r="AM3553" s="158"/>
      <c r="AN3553" s="72"/>
      <c r="AO3553" s="72"/>
      <c r="AP3553" s="72"/>
      <c r="AQ3553" s="72"/>
    </row>
    <row r="3554" spans="35:43" x14ac:dyDescent="0.25">
      <c r="AI3554" s="72"/>
      <c r="AJ3554" s="72"/>
      <c r="AK3554" s="72"/>
      <c r="AL3554" s="72"/>
      <c r="AM3554" s="158"/>
      <c r="AN3554" s="72"/>
      <c r="AO3554" s="72"/>
      <c r="AP3554" s="72"/>
      <c r="AQ3554" s="72"/>
    </row>
    <row r="3555" spans="35:43" x14ac:dyDescent="0.25">
      <c r="AI3555" s="72"/>
      <c r="AJ3555" s="72"/>
      <c r="AK3555" s="72"/>
      <c r="AL3555" s="72"/>
      <c r="AM3555" s="158"/>
      <c r="AN3555" s="72"/>
      <c r="AO3555" s="72"/>
      <c r="AP3555" s="72"/>
      <c r="AQ3555" s="72"/>
    </row>
    <row r="3556" spans="35:43" x14ac:dyDescent="0.25">
      <c r="AI3556" s="72"/>
      <c r="AJ3556" s="72"/>
      <c r="AK3556" s="72"/>
      <c r="AL3556" s="72"/>
      <c r="AM3556" s="158"/>
      <c r="AN3556" s="72"/>
      <c r="AO3556" s="72"/>
      <c r="AP3556" s="72"/>
      <c r="AQ3556" s="72"/>
    </row>
    <row r="3557" spans="35:43" x14ac:dyDescent="0.25">
      <c r="AI3557" s="72"/>
      <c r="AJ3557" s="72"/>
      <c r="AK3557" s="72"/>
      <c r="AL3557" s="72"/>
      <c r="AM3557" s="158"/>
      <c r="AN3557" s="72"/>
      <c r="AO3557" s="72"/>
      <c r="AP3557" s="72"/>
      <c r="AQ3557" s="72"/>
    </row>
    <row r="3558" spans="35:43" x14ac:dyDescent="0.25">
      <c r="AI3558" s="72"/>
      <c r="AJ3558" s="72"/>
      <c r="AK3558" s="72"/>
      <c r="AL3558" s="72"/>
      <c r="AM3558" s="158"/>
      <c r="AN3558" s="72"/>
      <c r="AO3558" s="72"/>
      <c r="AP3558" s="72"/>
      <c r="AQ3558" s="72"/>
    </row>
    <row r="3559" spans="35:43" x14ac:dyDescent="0.25">
      <c r="AI3559" s="72"/>
      <c r="AJ3559" s="72"/>
      <c r="AK3559" s="72"/>
      <c r="AL3559" s="72"/>
      <c r="AM3559" s="158"/>
      <c r="AN3559" s="72"/>
      <c r="AO3559" s="72"/>
      <c r="AP3559" s="72"/>
      <c r="AQ3559" s="72"/>
    </row>
    <row r="3560" spans="35:43" x14ac:dyDescent="0.25">
      <c r="AI3560" s="72"/>
      <c r="AJ3560" s="72"/>
      <c r="AK3560" s="72"/>
      <c r="AL3560" s="72"/>
      <c r="AM3560" s="158"/>
      <c r="AN3560" s="72"/>
      <c r="AO3560" s="72"/>
      <c r="AP3560" s="72"/>
      <c r="AQ3560" s="72"/>
    </row>
    <row r="3561" spans="35:43" x14ac:dyDescent="0.25">
      <c r="AI3561" s="72"/>
      <c r="AJ3561" s="72"/>
      <c r="AK3561" s="72"/>
      <c r="AL3561" s="72"/>
      <c r="AM3561" s="158"/>
      <c r="AN3561" s="72"/>
      <c r="AO3561" s="72"/>
      <c r="AP3561" s="72"/>
      <c r="AQ3561" s="72"/>
    </row>
    <row r="3562" spans="35:43" x14ac:dyDescent="0.25">
      <c r="AI3562" s="72"/>
      <c r="AJ3562" s="72"/>
      <c r="AK3562" s="72"/>
      <c r="AL3562" s="72"/>
      <c r="AM3562" s="158"/>
      <c r="AN3562" s="72"/>
      <c r="AO3562" s="72"/>
      <c r="AP3562" s="72"/>
      <c r="AQ3562" s="72"/>
    </row>
    <row r="3563" spans="35:43" x14ac:dyDescent="0.25">
      <c r="AI3563" s="72"/>
      <c r="AJ3563" s="72"/>
      <c r="AK3563" s="72"/>
      <c r="AL3563" s="72"/>
      <c r="AM3563" s="158"/>
      <c r="AN3563" s="72"/>
      <c r="AO3563" s="72"/>
      <c r="AP3563" s="72"/>
      <c r="AQ3563" s="72"/>
    </row>
    <row r="3564" spans="35:43" x14ac:dyDescent="0.25">
      <c r="AI3564" s="72"/>
      <c r="AJ3564" s="72"/>
      <c r="AK3564" s="72"/>
      <c r="AL3564" s="72"/>
      <c r="AM3564" s="158"/>
      <c r="AN3564" s="72"/>
      <c r="AO3564" s="72"/>
      <c r="AP3564" s="72"/>
      <c r="AQ3564" s="72"/>
    </row>
    <row r="3565" spans="35:43" x14ac:dyDescent="0.25">
      <c r="AI3565" s="72"/>
      <c r="AJ3565" s="72"/>
      <c r="AK3565" s="72"/>
      <c r="AL3565" s="72"/>
      <c r="AM3565" s="158"/>
      <c r="AN3565" s="72"/>
      <c r="AO3565" s="72"/>
      <c r="AP3565" s="72"/>
      <c r="AQ3565" s="72"/>
    </row>
    <row r="3566" spans="35:43" x14ac:dyDescent="0.25">
      <c r="AI3566" s="72"/>
      <c r="AJ3566" s="72"/>
      <c r="AK3566" s="72"/>
      <c r="AL3566" s="72"/>
      <c r="AM3566" s="158"/>
      <c r="AN3566" s="72"/>
      <c r="AO3566" s="72"/>
      <c r="AP3566" s="72"/>
      <c r="AQ3566" s="72"/>
    </row>
    <row r="3567" spans="35:43" x14ac:dyDescent="0.25">
      <c r="AI3567" s="72"/>
      <c r="AJ3567" s="72"/>
      <c r="AK3567" s="72"/>
      <c r="AL3567" s="72"/>
      <c r="AM3567" s="158"/>
      <c r="AN3567" s="72"/>
      <c r="AO3567" s="72"/>
      <c r="AP3567" s="72"/>
      <c r="AQ3567" s="72"/>
    </row>
    <row r="3568" spans="35:43" x14ac:dyDescent="0.25">
      <c r="AI3568" s="72"/>
      <c r="AJ3568" s="72"/>
      <c r="AK3568" s="72"/>
      <c r="AL3568" s="72"/>
      <c r="AM3568" s="158"/>
      <c r="AN3568" s="72"/>
      <c r="AO3568" s="72"/>
      <c r="AP3568" s="72"/>
      <c r="AQ3568" s="72"/>
    </row>
    <row r="3569" spans="35:43" x14ac:dyDescent="0.25">
      <c r="AI3569" s="72"/>
      <c r="AJ3569" s="72"/>
      <c r="AK3569" s="72"/>
      <c r="AL3569" s="72"/>
      <c r="AM3569" s="158"/>
      <c r="AN3569" s="72"/>
      <c r="AO3569" s="72"/>
      <c r="AP3569" s="72"/>
      <c r="AQ3569" s="72"/>
    </row>
    <row r="3570" spans="35:43" x14ac:dyDescent="0.25">
      <c r="AI3570" s="72"/>
      <c r="AJ3570" s="72"/>
      <c r="AK3570" s="72"/>
      <c r="AL3570" s="72"/>
      <c r="AM3570" s="158"/>
      <c r="AN3570" s="72"/>
      <c r="AO3570" s="72"/>
      <c r="AP3570" s="72"/>
      <c r="AQ3570" s="72"/>
    </row>
    <row r="3571" spans="35:43" x14ac:dyDescent="0.25">
      <c r="AI3571" s="72"/>
      <c r="AJ3571" s="72"/>
      <c r="AK3571" s="72"/>
      <c r="AL3571" s="72"/>
      <c r="AM3571" s="158"/>
      <c r="AN3571" s="72"/>
      <c r="AO3571" s="72"/>
      <c r="AP3571" s="72"/>
      <c r="AQ3571" s="72"/>
    </row>
    <row r="3572" spans="35:43" x14ac:dyDescent="0.25">
      <c r="AI3572" s="72"/>
      <c r="AJ3572" s="72"/>
      <c r="AK3572" s="72"/>
      <c r="AL3572" s="72"/>
      <c r="AM3572" s="158"/>
      <c r="AN3572" s="72"/>
      <c r="AO3572" s="72"/>
      <c r="AP3572" s="72"/>
      <c r="AQ3572" s="72"/>
    </row>
    <row r="3573" spans="35:43" x14ac:dyDescent="0.25">
      <c r="AI3573" s="72"/>
      <c r="AJ3573" s="72"/>
      <c r="AK3573" s="72"/>
      <c r="AL3573" s="72"/>
      <c r="AM3573" s="158"/>
      <c r="AN3573" s="72"/>
      <c r="AO3573" s="72"/>
      <c r="AP3573" s="72"/>
      <c r="AQ3573" s="72"/>
    </row>
    <row r="3574" spans="35:43" x14ac:dyDescent="0.25">
      <c r="AI3574" s="72"/>
      <c r="AJ3574" s="72"/>
      <c r="AK3574" s="72"/>
      <c r="AL3574" s="72"/>
      <c r="AM3574" s="158"/>
      <c r="AN3574" s="72"/>
      <c r="AO3574" s="72"/>
      <c r="AP3574" s="72"/>
      <c r="AQ3574" s="72"/>
    </row>
    <row r="3575" spans="35:43" x14ac:dyDescent="0.25">
      <c r="AI3575" s="72"/>
      <c r="AJ3575" s="72"/>
      <c r="AK3575" s="72"/>
      <c r="AL3575" s="72"/>
      <c r="AM3575" s="158"/>
      <c r="AN3575" s="72"/>
      <c r="AO3575" s="72"/>
      <c r="AP3575" s="72"/>
      <c r="AQ3575" s="72"/>
    </row>
    <row r="3576" spans="35:43" x14ac:dyDescent="0.25">
      <c r="AI3576" s="72"/>
      <c r="AJ3576" s="72"/>
      <c r="AK3576" s="72"/>
      <c r="AL3576" s="72"/>
      <c r="AM3576" s="158"/>
      <c r="AN3576" s="72"/>
      <c r="AO3576" s="72"/>
      <c r="AP3576" s="72"/>
      <c r="AQ3576" s="72"/>
    </row>
    <row r="3577" spans="35:43" x14ac:dyDescent="0.25">
      <c r="AI3577" s="72"/>
      <c r="AJ3577" s="72"/>
      <c r="AK3577" s="72"/>
      <c r="AL3577" s="72"/>
      <c r="AM3577" s="158"/>
      <c r="AN3577" s="72"/>
      <c r="AO3577" s="72"/>
      <c r="AP3577" s="72"/>
      <c r="AQ3577" s="72"/>
    </row>
    <row r="3578" spans="35:43" x14ac:dyDescent="0.25">
      <c r="AI3578" s="72"/>
      <c r="AJ3578" s="72"/>
      <c r="AK3578" s="72"/>
      <c r="AL3578" s="72"/>
      <c r="AM3578" s="158"/>
      <c r="AN3578" s="72"/>
      <c r="AO3578" s="72"/>
      <c r="AP3578" s="72"/>
      <c r="AQ3578" s="72"/>
    </row>
    <row r="3579" spans="35:43" x14ac:dyDescent="0.25">
      <c r="AI3579" s="72"/>
      <c r="AJ3579" s="72"/>
      <c r="AK3579" s="72"/>
      <c r="AL3579" s="72"/>
      <c r="AM3579" s="158"/>
      <c r="AN3579" s="72"/>
      <c r="AO3579" s="72"/>
      <c r="AP3579" s="72"/>
      <c r="AQ3579" s="72"/>
    </row>
    <row r="3580" spans="35:43" x14ac:dyDescent="0.25">
      <c r="AI3580" s="72"/>
      <c r="AJ3580" s="72"/>
      <c r="AK3580" s="72"/>
      <c r="AL3580" s="72"/>
      <c r="AM3580" s="158"/>
      <c r="AN3580" s="72"/>
      <c r="AO3580" s="72"/>
      <c r="AP3580" s="72"/>
      <c r="AQ3580" s="72"/>
    </row>
    <row r="3581" spans="35:43" x14ac:dyDescent="0.25">
      <c r="AI3581" s="72"/>
      <c r="AJ3581" s="72"/>
      <c r="AK3581" s="72"/>
      <c r="AL3581" s="72"/>
      <c r="AM3581" s="158"/>
      <c r="AN3581" s="72"/>
      <c r="AO3581" s="72"/>
      <c r="AP3581" s="72"/>
      <c r="AQ3581" s="72"/>
    </row>
    <row r="3582" spans="35:43" x14ac:dyDescent="0.25">
      <c r="AI3582" s="72"/>
      <c r="AJ3582" s="72"/>
      <c r="AK3582" s="72"/>
      <c r="AL3582" s="72"/>
      <c r="AM3582" s="158"/>
      <c r="AN3582" s="72"/>
      <c r="AO3582" s="72"/>
      <c r="AP3582" s="72"/>
      <c r="AQ3582" s="72"/>
    </row>
    <row r="3583" spans="35:43" x14ac:dyDescent="0.25">
      <c r="AI3583" s="72"/>
      <c r="AJ3583" s="72"/>
      <c r="AK3583" s="72"/>
      <c r="AL3583" s="72"/>
      <c r="AM3583" s="158"/>
      <c r="AN3583" s="72"/>
      <c r="AO3583" s="72"/>
      <c r="AP3583" s="72"/>
      <c r="AQ3583" s="72"/>
    </row>
    <row r="3584" spans="35:43" x14ac:dyDescent="0.25">
      <c r="AI3584" s="72"/>
      <c r="AJ3584" s="72"/>
      <c r="AK3584" s="72"/>
      <c r="AL3584" s="72"/>
      <c r="AM3584" s="158"/>
      <c r="AN3584" s="72"/>
      <c r="AO3584" s="72"/>
      <c r="AP3584" s="72"/>
      <c r="AQ3584" s="72"/>
    </row>
    <row r="3585" spans="35:43" x14ac:dyDescent="0.25">
      <c r="AI3585" s="72"/>
      <c r="AJ3585" s="72"/>
      <c r="AK3585" s="72"/>
      <c r="AL3585" s="72"/>
      <c r="AM3585" s="158"/>
      <c r="AN3585" s="72"/>
      <c r="AO3585" s="72"/>
      <c r="AP3585" s="72"/>
      <c r="AQ3585" s="72"/>
    </row>
    <row r="3586" spans="35:43" x14ac:dyDescent="0.25">
      <c r="AI3586" s="72"/>
      <c r="AJ3586" s="72"/>
      <c r="AK3586" s="72"/>
      <c r="AL3586" s="72"/>
      <c r="AM3586" s="158"/>
      <c r="AN3586" s="72"/>
      <c r="AO3586" s="72"/>
      <c r="AP3586" s="72"/>
      <c r="AQ3586" s="72"/>
    </row>
    <row r="3587" spans="35:43" x14ac:dyDescent="0.25">
      <c r="AI3587" s="72"/>
      <c r="AJ3587" s="72"/>
      <c r="AK3587" s="72"/>
      <c r="AL3587" s="72"/>
      <c r="AM3587" s="158"/>
      <c r="AN3587" s="72"/>
      <c r="AO3587" s="72"/>
      <c r="AP3587" s="72"/>
      <c r="AQ3587" s="72"/>
    </row>
    <row r="3588" spans="35:43" x14ac:dyDescent="0.25">
      <c r="AI3588" s="72"/>
      <c r="AJ3588" s="72"/>
      <c r="AK3588" s="72"/>
      <c r="AL3588" s="72"/>
      <c r="AM3588" s="158"/>
      <c r="AN3588" s="72"/>
      <c r="AO3588" s="72"/>
      <c r="AP3588" s="72"/>
      <c r="AQ3588" s="72"/>
    </row>
    <row r="3589" spans="35:43" x14ac:dyDescent="0.25">
      <c r="AI3589" s="72"/>
      <c r="AJ3589" s="72"/>
      <c r="AK3589" s="72"/>
      <c r="AL3589" s="72"/>
      <c r="AM3589" s="158"/>
      <c r="AN3589" s="72"/>
      <c r="AO3589" s="72"/>
      <c r="AP3589" s="72"/>
      <c r="AQ3589" s="72"/>
    </row>
    <row r="3590" spans="35:43" x14ac:dyDescent="0.25">
      <c r="AI3590" s="72"/>
      <c r="AJ3590" s="72"/>
      <c r="AK3590" s="72"/>
      <c r="AL3590" s="72"/>
      <c r="AM3590" s="158"/>
      <c r="AN3590" s="72"/>
      <c r="AO3590" s="72"/>
      <c r="AP3590" s="72"/>
      <c r="AQ3590" s="72"/>
    </row>
    <row r="3591" spans="35:43" x14ac:dyDescent="0.25">
      <c r="AI3591" s="72"/>
      <c r="AJ3591" s="72"/>
      <c r="AK3591" s="72"/>
      <c r="AL3591" s="72"/>
      <c r="AM3591" s="158"/>
      <c r="AN3591" s="72"/>
      <c r="AO3591" s="72"/>
      <c r="AP3591" s="72"/>
      <c r="AQ3591" s="72"/>
    </row>
    <row r="3592" spans="35:43" x14ac:dyDescent="0.25">
      <c r="AI3592" s="72"/>
      <c r="AJ3592" s="72"/>
      <c r="AK3592" s="72"/>
      <c r="AL3592" s="72"/>
      <c r="AM3592" s="158"/>
      <c r="AN3592" s="72"/>
      <c r="AO3592" s="72"/>
      <c r="AP3592" s="72"/>
      <c r="AQ3592" s="72"/>
    </row>
    <row r="3593" spans="35:43" x14ac:dyDescent="0.25">
      <c r="AI3593" s="72"/>
      <c r="AJ3593" s="72"/>
      <c r="AK3593" s="72"/>
      <c r="AL3593" s="72"/>
      <c r="AM3593" s="158"/>
      <c r="AN3593" s="72"/>
      <c r="AO3593" s="72"/>
      <c r="AP3593" s="72"/>
      <c r="AQ3593" s="72"/>
    </row>
    <row r="3594" spans="35:43" x14ac:dyDescent="0.25">
      <c r="AI3594" s="72"/>
      <c r="AJ3594" s="72"/>
      <c r="AK3594" s="72"/>
      <c r="AL3594" s="72"/>
      <c r="AM3594" s="158"/>
      <c r="AN3594" s="72"/>
      <c r="AO3594" s="72"/>
      <c r="AP3594" s="72"/>
      <c r="AQ3594" s="72"/>
    </row>
    <row r="3595" spans="35:43" x14ac:dyDescent="0.25">
      <c r="AI3595" s="72"/>
      <c r="AJ3595" s="72"/>
      <c r="AK3595" s="72"/>
      <c r="AL3595" s="72"/>
      <c r="AM3595" s="158"/>
      <c r="AN3595" s="72"/>
      <c r="AO3595" s="72"/>
      <c r="AP3595" s="72"/>
      <c r="AQ3595" s="72"/>
    </row>
    <row r="3596" spans="35:43" x14ac:dyDescent="0.25">
      <c r="AI3596" s="72"/>
      <c r="AJ3596" s="72"/>
      <c r="AK3596" s="72"/>
      <c r="AL3596" s="72"/>
      <c r="AM3596" s="158"/>
      <c r="AN3596" s="72"/>
      <c r="AO3596" s="72"/>
      <c r="AP3596" s="72"/>
      <c r="AQ3596" s="72"/>
    </row>
    <row r="3597" spans="35:43" x14ac:dyDescent="0.25">
      <c r="AI3597" s="72"/>
      <c r="AJ3597" s="72"/>
      <c r="AK3597" s="72"/>
      <c r="AL3597" s="72"/>
      <c r="AM3597" s="158"/>
      <c r="AN3597" s="72"/>
      <c r="AO3597" s="72"/>
      <c r="AP3597" s="72"/>
      <c r="AQ3597" s="72"/>
    </row>
    <row r="3598" spans="35:43" x14ac:dyDescent="0.25">
      <c r="AI3598" s="72"/>
      <c r="AJ3598" s="72"/>
      <c r="AK3598" s="72"/>
      <c r="AL3598" s="72"/>
      <c r="AM3598" s="158"/>
      <c r="AN3598" s="72"/>
      <c r="AO3598" s="72"/>
      <c r="AP3598" s="72"/>
      <c r="AQ3598" s="72"/>
    </row>
    <row r="3599" spans="35:43" x14ac:dyDescent="0.25">
      <c r="AI3599" s="72"/>
      <c r="AJ3599" s="72"/>
      <c r="AK3599" s="72"/>
      <c r="AL3599" s="72"/>
      <c r="AM3599" s="158"/>
      <c r="AN3599" s="72"/>
      <c r="AO3599" s="72"/>
      <c r="AP3599" s="72"/>
      <c r="AQ3599" s="72"/>
    </row>
    <row r="3600" spans="35:43" x14ac:dyDescent="0.25">
      <c r="AI3600" s="72"/>
      <c r="AJ3600" s="72"/>
      <c r="AK3600" s="72"/>
      <c r="AL3600" s="72"/>
      <c r="AM3600" s="158"/>
      <c r="AN3600" s="72"/>
      <c r="AO3600" s="72"/>
      <c r="AP3600" s="72"/>
      <c r="AQ3600" s="72"/>
    </row>
    <row r="3601" spans="35:43" x14ac:dyDescent="0.25">
      <c r="AI3601" s="72"/>
      <c r="AJ3601" s="72"/>
      <c r="AK3601" s="72"/>
      <c r="AL3601" s="72"/>
      <c r="AM3601" s="158"/>
      <c r="AN3601" s="72"/>
      <c r="AO3601" s="72"/>
      <c r="AP3601" s="72"/>
      <c r="AQ3601" s="72"/>
    </row>
    <row r="3602" spans="35:43" x14ac:dyDescent="0.25">
      <c r="AI3602" s="72"/>
      <c r="AJ3602" s="72"/>
      <c r="AK3602" s="72"/>
      <c r="AL3602" s="72"/>
      <c r="AM3602" s="158"/>
      <c r="AN3602" s="72"/>
      <c r="AO3602" s="72"/>
      <c r="AP3602" s="72"/>
      <c r="AQ3602" s="72"/>
    </row>
    <row r="3603" spans="35:43" x14ac:dyDescent="0.25">
      <c r="AI3603" s="72"/>
      <c r="AJ3603" s="72"/>
      <c r="AK3603" s="72"/>
      <c r="AL3603" s="72"/>
      <c r="AM3603" s="158"/>
      <c r="AN3603" s="72"/>
      <c r="AO3603" s="72"/>
      <c r="AP3603" s="72"/>
      <c r="AQ3603" s="72"/>
    </row>
    <row r="3604" spans="35:43" x14ac:dyDescent="0.25">
      <c r="AI3604" s="72"/>
      <c r="AJ3604" s="72"/>
      <c r="AK3604" s="72"/>
      <c r="AL3604" s="72"/>
      <c r="AM3604" s="158"/>
      <c r="AN3604" s="72"/>
      <c r="AO3604" s="72"/>
      <c r="AP3604" s="72"/>
      <c r="AQ3604" s="72"/>
    </row>
    <row r="3605" spans="35:43" x14ac:dyDescent="0.25">
      <c r="AI3605" s="72"/>
      <c r="AJ3605" s="72"/>
      <c r="AK3605" s="72"/>
      <c r="AL3605" s="72"/>
      <c r="AM3605" s="158"/>
      <c r="AN3605" s="72"/>
      <c r="AO3605" s="72"/>
      <c r="AP3605" s="72"/>
      <c r="AQ3605" s="72"/>
    </row>
    <row r="3606" spans="35:43" x14ac:dyDescent="0.25">
      <c r="AI3606" s="72"/>
      <c r="AJ3606" s="72"/>
      <c r="AK3606" s="72"/>
      <c r="AL3606" s="72"/>
      <c r="AM3606" s="158"/>
      <c r="AN3606" s="72"/>
      <c r="AO3606" s="72"/>
      <c r="AP3606" s="72"/>
      <c r="AQ3606" s="72"/>
    </row>
    <row r="3607" spans="35:43" x14ac:dyDescent="0.25">
      <c r="AI3607" s="72"/>
      <c r="AJ3607" s="72"/>
      <c r="AK3607" s="72"/>
      <c r="AL3607" s="72"/>
      <c r="AM3607" s="158"/>
      <c r="AN3607" s="72"/>
      <c r="AO3607" s="72"/>
      <c r="AP3607" s="72"/>
      <c r="AQ3607" s="72"/>
    </row>
    <row r="3608" spans="35:43" x14ac:dyDescent="0.25">
      <c r="AI3608" s="72"/>
      <c r="AJ3608" s="72"/>
      <c r="AK3608" s="72"/>
      <c r="AL3608" s="72"/>
      <c r="AM3608" s="158"/>
      <c r="AN3608" s="72"/>
      <c r="AO3608" s="72"/>
      <c r="AP3608" s="72"/>
      <c r="AQ3608" s="72"/>
    </row>
    <row r="3609" spans="35:43" x14ac:dyDescent="0.25">
      <c r="AI3609" s="72"/>
      <c r="AJ3609" s="72"/>
      <c r="AK3609" s="72"/>
      <c r="AL3609" s="72"/>
      <c r="AM3609" s="158"/>
      <c r="AN3609" s="72"/>
      <c r="AO3609" s="72"/>
      <c r="AP3609" s="72"/>
      <c r="AQ3609" s="72"/>
    </row>
    <row r="3610" spans="35:43" x14ac:dyDescent="0.25">
      <c r="AI3610" s="72"/>
      <c r="AJ3610" s="72"/>
      <c r="AK3610" s="72"/>
      <c r="AL3610" s="72"/>
      <c r="AM3610" s="158"/>
      <c r="AN3610" s="72"/>
      <c r="AO3610" s="72"/>
      <c r="AP3610" s="72"/>
      <c r="AQ3610" s="72"/>
    </row>
    <row r="3611" spans="35:43" x14ac:dyDescent="0.25">
      <c r="AI3611" s="72"/>
      <c r="AJ3611" s="72"/>
      <c r="AK3611" s="72"/>
      <c r="AL3611" s="72"/>
      <c r="AM3611" s="158"/>
      <c r="AN3611" s="72"/>
      <c r="AO3611" s="72"/>
      <c r="AP3611" s="72"/>
      <c r="AQ3611" s="72"/>
    </row>
    <row r="3612" spans="35:43" x14ac:dyDescent="0.25">
      <c r="AI3612" s="72"/>
      <c r="AJ3612" s="72"/>
      <c r="AK3612" s="72"/>
      <c r="AL3612" s="72"/>
      <c r="AM3612" s="158"/>
      <c r="AN3612" s="72"/>
      <c r="AO3612" s="72"/>
      <c r="AP3612" s="72"/>
      <c r="AQ3612" s="72"/>
    </row>
    <row r="3613" spans="35:43" x14ac:dyDescent="0.25">
      <c r="AI3613" s="72"/>
      <c r="AJ3613" s="72"/>
      <c r="AK3613" s="72"/>
      <c r="AL3613" s="72"/>
      <c r="AM3613" s="158"/>
      <c r="AN3613" s="72"/>
      <c r="AO3613" s="72"/>
      <c r="AP3613" s="72"/>
      <c r="AQ3613" s="72"/>
    </row>
    <row r="3614" spans="35:43" x14ac:dyDescent="0.25">
      <c r="AI3614" s="72"/>
      <c r="AJ3614" s="72"/>
      <c r="AK3614" s="72"/>
      <c r="AL3614" s="72"/>
      <c r="AM3614" s="158"/>
      <c r="AN3614" s="72"/>
      <c r="AO3614" s="72"/>
      <c r="AP3614" s="72"/>
      <c r="AQ3614" s="72"/>
    </row>
    <row r="3615" spans="35:43" x14ac:dyDescent="0.25">
      <c r="AI3615" s="72"/>
      <c r="AJ3615" s="72"/>
      <c r="AK3615" s="72"/>
      <c r="AL3615" s="72"/>
      <c r="AM3615" s="158"/>
      <c r="AN3615" s="72"/>
      <c r="AO3615" s="72"/>
      <c r="AP3615" s="72"/>
      <c r="AQ3615" s="72"/>
    </row>
    <row r="3616" spans="35:43" x14ac:dyDescent="0.25">
      <c r="AI3616" s="72"/>
      <c r="AJ3616" s="72"/>
      <c r="AK3616" s="72"/>
      <c r="AL3616" s="72"/>
      <c r="AM3616" s="158"/>
      <c r="AN3616" s="72"/>
      <c r="AO3616" s="72"/>
      <c r="AP3616" s="72"/>
      <c r="AQ3616" s="72"/>
    </row>
    <row r="3617" spans="35:43" x14ac:dyDescent="0.25">
      <c r="AI3617" s="72"/>
      <c r="AJ3617" s="72"/>
      <c r="AK3617" s="72"/>
      <c r="AL3617" s="72"/>
      <c r="AM3617" s="158"/>
      <c r="AN3617" s="72"/>
      <c r="AO3617" s="72"/>
      <c r="AP3617" s="72"/>
      <c r="AQ3617" s="72"/>
    </row>
    <row r="3618" spans="35:43" x14ac:dyDescent="0.25">
      <c r="AI3618" s="72"/>
      <c r="AJ3618" s="72"/>
      <c r="AK3618" s="72"/>
      <c r="AL3618" s="72"/>
      <c r="AM3618" s="158"/>
      <c r="AN3618" s="72"/>
      <c r="AO3618" s="72"/>
      <c r="AP3618" s="72"/>
      <c r="AQ3618" s="72"/>
    </row>
    <row r="3619" spans="35:43" x14ac:dyDescent="0.25">
      <c r="AI3619" s="72"/>
      <c r="AJ3619" s="72"/>
      <c r="AK3619" s="72"/>
      <c r="AL3619" s="72"/>
      <c r="AM3619" s="158"/>
      <c r="AN3619" s="72"/>
      <c r="AO3619" s="72"/>
      <c r="AP3619" s="72"/>
      <c r="AQ3619" s="72"/>
    </row>
    <row r="3620" spans="35:43" x14ac:dyDescent="0.25">
      <c r="AI3620" s="72"/>
      <c r="AJ3620" s="72"/>
      <c r="AK3620" s="72"/>
      <c r="AL3620" s="72"/>
      <c r="AM3620" s="158"/>
      <c r="AN3620" s="72"/>
      <c r="AO3620" s="72"/>
      <c r="AP3620" s="72"/>
      <c r="AQ3620" s="72"/>
    </row>
    <row r="3621" spans="35:43" x14ac:dyDescent="0.25">
      <c r="AI3621" s="72"/>
      <c r="AJ3621" s="72"/>
      <c r="AK3621" s="72"/>
      <c r="AL3621" s="72"/>
      <c r="AM3621" s="158"/>
      <c r="AN3621" s="72"/>
      <c r="AO3621" s="72"/>
      <c r="AP3621" s="72"/>
      <c r="AQ3621" s="72"/>
    </row>
    <row r="3622" spans="35:43" x14ac:dyDescent="0.25">
      <c r="AI3622" s="72"/>
      <c r="AJ3622" s="72"/>
      <c r="AK3622" s="72"/>
      <c r="AL3622" s="72"/>
      <c r="AM3622" s="158"/>
      <c r="AN3622" s="72"/>
      <c r="AO3622" s="72"/>
      <c r="AP3622" s="72"/>
      <c r="AQ3622" s="72"/>
    </row>
    <row r="3623" spans="35:43" x14ac:dyDescent="0.25">
      <c r="AI3623" s="72"/>
      <c r="AJ3623" s="72"/>
      <c r="AK3623" s="72"/>
      <c r="AL3623" s="72"/>
      <c r="AM3623" s="158"/>
      <c r="AN3623" s="72"/>
      <c r="AO3623" s="72"/>
      <c r="AP3623" s="72"/>
      <c r="AQ3623" s="72"/>
    </row>
    <row r="3624" spans="35:43" x14ac:dyDescent="0.25">
      <c r="AI3624" s="72"/>
      <c r="AJ3624" s="72"/>
      <c r="AK3624" s="72"/>
      <c r="AL3624" s="72"/>
      <c r="AM3624" s="158"/>
      <c r="AN3624" s="72"/>
      <c r="AO3624" s="72"/>
      <c r="AP3624" s="72"/>
      <c r="AQ3624" s="72"/>
    </row>
    <row r="3625" spans="35:43" x14ac:dyDescent="0.25">
      <c r="AI3625" s="72"/>
      <c r="AJ3625" s="72"/>
      <c r="AK3625" s="72"/>
      <c r="AL3625" s="72"/>
      <c r="AM3625" s="158"/>
      <c r="AN3625" s="72"/>
      <c r="AO3625" s="72"/>
      <c r="AP3625" s="72"/>
      <c r="AQ3625" s="72"/>
    </row>
    <row r="3626" spans="35:43" x14ac:dyDescent="0.25">
      <c r="AI3626" s="72"/>
      <c r="AJ3626" s="72"/>
      <c r="AK3626" s="72"/>
      <c r="AL3626" s="72"/>
      <c r="AM3626" s="158"/>
      <c r="AN3626" s="72"/>
      <c r="AO3626" s="72"/>
      <c r="AP3626" s="72"/>
      <c r="AQ3626" s="72"/>
    </row>
    <row r="3627" spans="35:43" x14ac:dyDescent="0.25">
      <c r="AI3627" s="72"/>
      <c r="AJ3627" s="72"/>
      <c r="AK3627" s="72"/>
      <c r="AL3627" s="72"/>
      <c r="AM3627" s="158"/>
      <c r="AN3627" s="72"/>
      <c r="AO3627" s="72"/>
      <c r="AP3627" s="72"/>
      <c r="AQ3627" s="72"/>
    </row>
    <row r="3628" spans="35:43" x14ac:dyDescent="0.25">
      <c r="AI3628" s="72"/>
      <c r="AJ3628" s="72"/>
      <c r="AK3628" s="72"/>
      <c r="AL3628" s="72"/>
      <c r="AM3628" s="158"/>
      <c r="AN3628" s="72"/>
      <c r="AO3628" s="72"/>
      <c r="AP3628" s="72"/>
      <c r="AQ3628" s="72"/>
    </row>
    <row r="3629" spans="35:43" x14ac:dyDescent="0.25">
      <c r="AI3629" s="72"/>
      <c r="AJ3629" s="72"/>
      <c r="AK3629" s="72"/>
      <c r="AL3629" s="72"/>
      <c r="AM3629" s="158"/>
      <c r="AN3629" s="72"/>
      <c r="AO3629" s="72"/>
      <c r="AP3629" s="72"/>
      <c r="AQ3629" s="72"/>
    </row>
    <row r="3630" spans="35:43" x14ac:dyDescent="0.25">
      <c r="AI3630" s="72"/>
      <c r="AJ3630" s="72"/>
      <c r="AK3630" s="72"/>
      <c r="AL3630" s="72"/>
      <c r="AM3630" s="158"/>
      <c r="AN3630" s="72"/>
      <c r="AO3630" s="72"/>
      <c r="AP3630" s="72"/>
      <c r="AQ3630" s="72"/>
    </row>
    <row r="3631" spans="35:43" x14ac:dyDescent="0.25">
      <c r="AI3631" s="72"/>
      <c r="AJ3631" s="72"/>
      <c r="AK3631" s="72"/>
      <c r="AL3631" s="72"/>
      <c r="AM3631" s="158"/>
      <c r="AN3631" s="72"/>
      <c r="AO3631" s="72"/>
      <c r="AP3631" s="72"/>
      <c r="AQ3631" s="72"/>
    </row>
    <row r="3632" spans="35:43" x14ac:dyDescent="0.25">
      <c r="AI3632" s="72"/>
      <c r="AJ3632" s="72"/>
      <c r="AK3632" s="72"/>
      <c r="AL3632" s="72"/>
      <c r="AM3632" s="158"/>
      <c r="AN3632" s="72"/>
      <c r="AO3632" s="72"/>
      <c r="AP3632" s="72"/>
      <c r="AQ3632" s="72"/>
    </row>
    <row r="3633" spans="35:43" x14ac:dyDescent="0.25">
      <c r="AI3633" s="72"/>
      <c r="AJ3633" s="72"/>
      <c r="AK3633" s="72"/>
      <c r="AL3633" s="72"/>
      <c r="AM3633" s="158"/>
      <c r="AN3633" s="72"/>
      <c r="AO3633" s="72"/>
      <c r="AP3633" s="72"/>
      <c r="AQ3633" s="72"/>
    </row>
    <row r="3634" spans="35:43" x14ac:dyDescent="0.25">
      <c r="AI3634" s="72"/>
      <c r="AJ3634" s="72"/>
      <c r="AK3634" s="72"/>
      <c r="AL3634" s="72"/>
      <c r="AM3634" s="158"/>
      <c r="AN3634" s="72"/>
      <c r="AO3634" s="72"/>
      <c r="AP3634" s="72"/>
      <c r="AQ3634" s="72"/>
    </row>
    <row r="3635" spans="35:43" x14ac:dyDescent="0.25">
      <c r="AI3635" s="72"/>
      <c r="AJ3635" s="72"/>
      <c r="AK3635" s="72"/>
      <c r="AL3635" s="72"/>
      <c r="AM3635" s="158"/>
      <c r="AN3635" s="72"/>
      <c r="AO3635" s="72"/>
      <c r="AP3635" s="72"/>
      <c r="AQ3635" s="72"/>
    </row>
    <row r="3636" spans="35:43" x14ac:dyDescent="0.25">
      <c r="AI3636" s="72"/>
      <c r="AJ3636" s="72"/>
      <c r="AK3636" s="72"/>
      <c r="AL3636" s="72"/>
      <c r="AM3636" s="158"/>
      <c r="AN3636" s="72"/>
      <c r="AO3636" s="72"/>
      <c r="AP3636" s="72"/>
      <c r="AQ3636" s="72"/>
    </row>
    <row r="3637" spans="35:43" x14ac:dyDescent="0.25">
      <c r="AI3637" s="72"/>
      <c r="AJ3637" s="72"/>
      <c r="AK3637" s="72"/>
      <c r="AL3637" s="72"/>
      <c r="AM3637" s="158"/>
      <c r="AN3637" s="72"/>
      <c r="AO3637" s="72"/>
      <c r="AP3637" s="72"/>
      <c r="AQ3637" s="72"/>
    </row>
    <row r="3638" spans="35:43" x14ac:dyDescent="0.25">
      <c r="AI3638" s="72"/>
      <c r="AJ3638" s="72"/>
      <c r="AK3638" s="72"/>
      <c r="AL3638" s="72"/>
      <c r="AM3638" s="158"/>
      <c r="AN3638" s="72"/>
      <c r="AO3638" s="72"/>
      <c r="AP3638" s="72"/>
      <c r="AQ3638" s="72"/>
    </row>
    <row r="3639" spans="35:43" x14ac:dyDescent="0.25">
      <c r="AI3639" s="72"/>
      <c r="AJ3639" s="72"/>
      <c r="AK3639" s="72"/>
      <c r="AL3639" s="72"/>
      <c r="AM3639" s="158"/>
      <c r="AN3639" s="72"/>
      <c r="AO3639" s="72"/>
      <c r="AP3639" s="72"/>
      <c r="AQ3639" s="72"/>
    </row>
    <row r="3640" spans="35:43" x14ac:dyDescent="0.25">
      <c r="AI3640" s="72"/>
      <c r="AJ3640" s="72"/>
      <c r="AK3640" s="72"/>
      <c r="AL3640" s="72"/>
      <c r="AM3640" s="158"/>
      <c r="AN3640" s="72"/>
      <c r="AO3640" s="72"/>
      <c r="AP3640" s="72"/>
      <c r="AQ3640" s="72"/>
    </row>
    <row r="3641" spans="35:43" x14ac:dyDescent="0.25">
      <c r="AI3641" s="72"/>
      <c r="AJ3641" s="72"/>
      <c r="AK3641" s="72"/>
      <c r="AL3641" s="72"/>
      <c r="AM3641" s="158"/>
      <c r="AN3641" s="72"/>
      <c r="AO3641" s="72"/>
      <c r="AP3641" s="72"/>
      <c r="AQ3641" s="72"/>
    </row>
    <row r="3642" spans="35:43" x14ac:dyDescent="0.25">
      <c r="AI3642" s="72"/>
      <c r="AJ3642" s="72"/>
      <c r="AK3642" s="72"/>
      <c r="AL3642" s="72"/>
      <c r="AM3642" s="158"/>
      <c r="AN3642" s="72"/>
      <c r="AO3642" s="72"/>
      <c r="AP3642" s="72"/>
      <c r="AQ3642" s="72"/>
    </row>
    <row r="3643" spans="35:43" x14ac:dyDescent="0.25">
      <c r="AI3643" s="72"/>
      <c r="AJ3643" s="72"/>
      <c r="AK3643" s="72"/>
      <c r="AL3643" s="72"/>
      <c r="AM3643" s="158"/>
      <c r="AN3643" s="72"/>
      <c r="AO3643" s="72"/>
      <c r="AP3643" s="72"/>
      <c r="AQ3643" s="72"/>
    </row>
    <row r="3644" spans="35:43" x14ac:dyDescent="0.25">
      <c r="AI3644" s="72"/>
      <c r="AJ3644" s="72"/>
      <c r="AK3644" s="72"/>
      <c r="AL3644" s="72"/>
      <c r="AM3644" s="158"/>
      <c r="AN3644" s="72"/>
      <c r="AO3644" s="72"/>
      <c r="AP3644" s="72"/>
      <c r="AQ3644" s="72"/>
    </row>
    <row r="3645" spans="35:43" x14ac:dyDescent="0.25">
      <c r="AI3645" s="72"/>
      <c r="AJ3645" s="72"/>
      <c r="AK3645" s="72"/>
      <c r="AL3645" s="72"/>
      <c r="AM3645" s="158"/>
      <c r="AN3645" s="72"/>
      <c r="AO3645" s="72"/>
      <c r="AP3645" s="72"/>
      <c r="AQ3645" s="72"/>
    </row>
    <row r="3646" spans="35:43" x14ac:dyDescent="0.25">
      <c r="AI3646" s="72"/>
      <c r="AJ3646" s="72"/>
      <c r="AK3646" s="72"/>
      <c r="AL3646" s="72"/>
      <c r="AM3646" s="158"/>
      <c r="AN3646" s="72"/>
      <c r="AO3646" s="72"/>
      <c r="AP3646" s="72"/>
      <c r="AQ3646" s="72"/>
    </row>
    <row r="3647" spans="35:43" x14ac:dyDescent="0.25">
      <c r="AI3647" s="72"/>
      <c r="AJ3647" s="72"/>
      <c r="AK3647" s="72"/>
      <c r="AL3647" s="72"/>
      <c r="AM3647" s="158"/>
      <c r="AN3647" s="72"/>
      <c r="AO3647" s="72"/>
      <c r="AP3647" s="72"/>
      <c r="AQ3647" s="72"/>
    </row>
    <row r="3648" spans="35:43" x14ac:dyDescent="0.25">
      <c r="AI3648" s="72"/>
      <c r="AJ3648" s="72"/>
      <c r="AK3648" s="72"/>
      <c r="AL3648" s="72"/>
      <c r="AM3648" s="158"/>
      <c r="AN3648" s="72"/>
      <c r="AO3648" s="72"/>
      <c r="AP3648" s="72"/>
      <c r="AQ3648" s="72"/>
    </row>
    <row r="3649" spans="35:43" x14ac:dyDescent="0.25">
      <c r="AI3649" s="72"/>
      <c r="AJ3649" s="72"/>
      <c r="AK3649" s="72"/>
      <c r="AL3649" s="72"/>
      <c r="AM3649" s="158"/>
      <c r="AN3649" s="72"/>
      <c r="AO3649" s="72"/>
      <c r="AP3649" s="72"/>
      <c r="AQ3649" s="72"/>
    </row>
    <row r="3650" spans="35:43" x14ac:dyDescent="0.25">
      <c r="AI3650" s="72"/>
      <c r="AJ3650" s="72"/>
      <c r="AK3650" s="72"/>
      <c r="AL3650" s="72"/>
      <c r="AM3650" s="158"/>
      <c r="AN3650" s="72"/>
      <c r="AO3650" s="72"/>
      <c r="AP3650" s="72"/>
      <c r="AQ3650" s="72"/>
    </row>
    <row r="3651" spans="35:43" x14ac:dyDescent="0.25">
      <c r="AI3651" s="72"/>
      <c r="AJ3651" s="72"/>
      <c r="AK3651" s="72"/>
      <c r="AL3651" s="72"/>
      <c r="AM3651" s="158"/>
      <c r="AN3651" s="72"/>
      <c r="AO3651" s="72"/>
      <c r="AP3651" s="72"/>
      <c r="AQ3651" s="72"/>
    </row>
    <row r="3652" spans="35:43" x14ac:dyDescent="0.25">
      <c r="AI3652" s="72"/>
      <c r="AJ3652" s="72"/>
      <c r="AK3652" s="72"/>
      <c r="AL3652" s="72"/>
      <c r="AM3652" s="158"/>
      <c r="AN3652" s="72"/>
      <c r="AO3652" s="72"/>
      <c r="AP3652" s="72"/>
      <c r="AQ3652" s="72"/>
    </row>
    <row r="3653" spans="35:43" x14ac:dyDescent="0.25">
      <c r="AI3653" s="72"/>
      <c r="AJ3653" s="72"/>
      <c r="AK3653" s="72"/>
      <c r="AL3653" s="72"/>
      <c r="AM3653" s="158"/>
      <c r="AN3653" s="72"/>
      <c r="AO3653" s="72"/>
      <c r="AP3653" s="72"/>
      <c r="AQ3653" s="72"/>
    </row>
    <row r="3654" spans="35:43" x14ac:dyDescent="0.25">
      <c r="AI3654" s="72"/>
      <c r="AJ3654" s="72"/>
      <c r="AK3654" s="72"/>
      <c r="AL3654" s="72"/>
      <c r="AM3654" s="158"/>
      <c r="AN3654" s="72"/>
      <c r="AO3654" s="72"/>
      <c r="AP3654" s="72"/>
      <c r="AQ3654" s="72"/>
    </row>
    <row r="3655" spans="35:43" x14ac:dyDescent="0.25">
      <c r="AI3655" s="72"/>
      <c r="AJ3655" s="72"/>
      <c r="AK3655" s="72"/>
      <c r="AL3655" s="72"/>
      <c r="AM3655" s="158"/>
      <c r="AN3655" s="72"/>
      <c r="AO3655" s="72"/>
      <c r="AP3655" s="72"/>
      <c r="AQ3655" s="72"/>
    </row>
    <row r="3656" spans="35:43" x14ac:dyDescent="0.25">
      <c r="AI3656" s="72"/>
      <c r="AJ3656" s="72"/>
      <c r="AK3656" s="72"/>
      <c r="AL3656" s="72"/>
      <c r="AM3656" s="158"/>
      <c r="AN3656" s="72"/>
      <c r="AO3656" s="72"/>
      <c r="AP3656" s="72"/>
      <c r="AQ3656" s="72"/>
    </row>
    <row r="3657" spans="35:43" x14ac:dyDescent="0.25">
      <c r="AI3657" s="72"/>
      <c r="AJ3657" s="72"/>
      <c r="AK3657" s="72"/>
      <c r="AL3657" s="72"/>
      <c r="AM3657" s="158"/>
      <c r="AN3657" s="72"/>
      <c r="AO3657" s="72"/>
      <c r="AP3657" s="72"/>
      <c r="AQ3657" s="72"/>
    </row>
    <row r="3658" spans="35:43" x14ac:dyDescent="0.25">
      <c r="AI3658" s="72"/>
      <c r="AJ3658" s="72"/>
      <c r="AK3658" s="72"/>
      <c r="AL3658" s="72"/>
      <c r="AM3658" s="158"/>
      <c r="AN3658" s="72"/>
      <c r="AO3658" s="72"/>
      <c r="AP3658" s="72"/>
      <c r="AQ3658" s="72"/>
    </row>
    <row r="3659" spans="35:43" x14ac:dyDescent="0.25">
      <c r="AI3659" s="72"/>
      <c r="AJ3659" s="72"/>
      <c r="AK3659" s="72"/>
      <c r="AL3659" s="72"/>
      <c r="AM3659" s="158"/>
      <c r="AN3659" s="72"/>
      <c r="AO3659" s="72"/>
      <c r="AP3659" s="72"/>
      <c r="AQ3659" s="72"/>
    </row>
    <row r="3660" spans="35:43" x14ac:dyDescent="0.25">
      <c r="AI3660" s="72"/>
      <c r="AJ3660" s="72"/>
      <c r="AK3660" s="72"/>
      <c r="AL3660" s="72"/>
      <c r="AM3660" s="158"/>
      <c r="AN3660" s="72"/>
      <c r="AO3660" s="72"/>
      <c r="AP3660" s="72"/>
      <c r="AQ3660" s="72"/>
    </row>
    <row r="3661" spans="35:43" x14ac:dyDescent="0.25">
      <c r="AI3661" s="72"/>
      <c r="AJ3661" s="72"/>
      <c r="AK3661" s="72"/>
      <c r="AL3661" s="72"/>
      <c r="AM3661" s="158"/>
      <c r="AN3661" s="72"/>
      <c r="AO3661" s="72"/>
      <c r="AP3661" s="72"/>
      <c r="AQ3661" s="72"/>
    </row>
    <row r="3662" spans="35:43" x14ac:dyDescent="0.25">
      <c r="AI3662" s="72"/>
      <c r="AJ3662" s="72"/>
      <c r="AK3662" s="72"/>
      <c r="AL3662" s="72"/>
      <c r="AM3662" s="158"/>
      <c r="AN3662" s="72"/>
      <c r="AO3662" s="72"/>
      <c r="AP3662" s="72"/>
      <c r="AQ3662" s="72"/>
    </row>
    <row r="3663" spans="35:43" x14ac:dyDescent="0.25">
      <c r="AI3663" s="72"/>
      <c r="AJ3663" s="72"/>
      <c r="AK3663" s="72"/>
      <c r="AL3663" s="72"/>
      <c r="AM3663" s="158"/>
      <c r="AN3663" s="72"/>
      <c r="AO3663" s="72"/>
      <c r="AP3663" s="72"/>
      <c r="AQ3663" s="72"/>
    </row>
    <row r="3664" spans="35:43" x14ac:dyDescent="0.25">
      <c r="AI3664" s="72"/>
      <c r="AJ3664" s="72"/>
      <c r="AK3664" s="72"/>
      <c r="AL3664" s="72"/>
      <c r="AM3664" s="158"/>
      <c r="AN3664" s="72"/>
      <c r="AO3664" s="72"/>
      <c r="AP3664" s="72"/>
      <c r="AQ3664" s="72"/>
    </row>
    <row r="3665" spans="35:43" x14ac:dyDescent="0.25">
      <c r="AI3665" s="72"/>
      <c r="AJ3665" s="72"/>
      <c r="AK3665" s="72"/>
      <c r="AL3665" s="72"/>
      <c r="AM3665" s="158"/>
      <c r="AN3665" s="72"/>
      <c r="AO3665" s="72"/>
      <c r="AP3665" s="72"/>
      <c r="AQ3665" s="72"/>
    </row>
    <row r="3666" spans="35:43" x14ac:dyDescent="0.25">
      <c r="AI3666" s="72"/>
      <c r="AJ3666" s="72"/>
      <c r="AK3666" s="72"/>
      <c r="AL3666" s="72"/>
      <c r="AM3666" s="158"/>
      <c r="AN3666" s="72"/>
      <c r="AO3666" s="72"/>
      <c r="AP3666" s="72"/>
      <c r="AQ3666" s="72"/>
    </row>
    <row r="3667" spans="35:43" x14ac:dyDescent="0.25">
      <c r="AI3667" s="72"/>
      <c r="AJ3667" s="72"/>
      <c r="AK3667" s="72"/>
      <c r="AL3667" s="72"/>
      <c r="AM3667" s="158"/>
      <c r="AN3667" s="72"/>
      <c r="AO3667" s="72"/>
      <c r="AP3667" s="72"/>
      <c r="AQ3667" s="72"/>
    </row>
    <row r="3668" spans="35:43" x14ac:dyDescent="0.25">
      <c r="AI3668" s="72"/>
      <c r="AJ3668" s="72"/>
      <c r="AK3668" s="72"/>
      <c r="AL3668" s="72"/>
      <c r="AM3668" s="158"/>
      <c r="AN3668" s="72"/>
      <c r="AO3668" s="72"/>
      <c r="AP3668" s="72"/>
      <c r="AQ3668" s="72"/>
    </row>
    <row r="3669" spans="35:43" x14ac:dyDescent="0.25">
      <c r="AI3669" s="72"/>
      <c r="AJ3669" s="72"/>
      <c r="AK3669" s="72"/>
      <c r="AL3669" s="72"/>
      <c r="AM3669" s="158"/>
      <c r="AN3669" s="72"/>
      <c r="AO3669" s="72"/>
      <c r="AP3669" s="72"/>
      <c r="AQ3669" s="72"/>
    </row>
    <row r="3670" spans="35:43" x14ac:dyDescent="0.25">
      <c r="AI3670" s="72"/>
      <c r="AJ3670" s="72"/>
      <c r="AK3670" s="72"/>
      <c r="AL3670" s="72"/>
      <c r="AM3670" s="158"/>
      <c r="AN3670" s="72"/>
      <c r="AO3670" s="72"/>
      <c r="AP3670" s="72"/>
      <c r="AQ3670" s="72"/>
    </row>
    <row r="3671" spans="35:43" x14ac:dyDescent="0.25">
      <c r="AI3671" s="72"/>
      <c r="AJ3671" s="72"/>
      <c r="AK3671" s="72"/>
      <c r="AL3671" s="72"/>
      <c r="AM3671" s="158"/>
      <c r="AN3671" s="72"/>
      <c r="AO3671" s="72"/>
      <c r="AP3671" s="72"/>
      <c r="AQ3671" s="72"/>
    </row>
    <row r="3672" spans="35:43" x14ac:dyDescent="0.25">
      <c r="AI3672" s="72"/>
      <c r="AJ3672" s="72"/>
      <c r="AK3672" s="72"/>
      <c r="AL3672" s="72"/>
      <c r="AM3672" s="158"/>
      <c r="AN3672" s="72"/>
      <c r="AO3672" s="72"/>
      <c r="AP3672" s="72"/>
      <c r="AQ3672" s="72"/>
    </row>
    <row r="3673" spans="35:43" x14ac:dyDescent="0.25">
      <c r="AI3673" s="72"/>
      <c r="AJ3673" s="72"/>
      <c r="AK3673" s="72"/>
      <c r="AL3673" s="72"/>
      <c r="AM3673" s="158"/>
      <c r="AN3673" s="72"/>
      <c r="AO3673" s="72"/>
      <c r="AP3673" s="72"/>
      <c r="AQ3673" s="72"/>
    </row>
    <row r="3674" spans="35:43" x14ac:dyDescent="0.25">
      <c r="AI3674" s="72"/>
      <c r="AJ3674" s="72"/>
      <c r="AK3674" s="72"/>
      <c r="AL3674" s="72"/>
      <c r="AM3674" s="158"/>
      <c r="AN3674" s="72"/>
      <c r="AO3674" s="72"/>
      <c r="AP3674" s="72"/>
      <c r="AQ3674" s="72"/>
    </row>
    <row r="3675" spans="35:43" x14ac:dyDescent="0.25">
      <c r="AI3675" s="72"/>
      <c r="AJ3675" s="72"/>
      <c r="AK3675" s="72"/>
      <c r="AL3675" s="72"/>
      <c r="AM3675" s="158"/>
      <c r="AN3675" s="72"/>
      <c r="AO3675" s="72"/>
      <c r="AP3675" s="72"/>
      <c r="AQ3675" s="72"/>
    </row>
    <row r="3676" spans="35:43" x14ac:dyDescent="0.25">
      <c r="AI3676" s="72"/>
      <c r="AJ3676" s="72"/>
      <c r="AK3676" s="72"/>
      <c r="AL3676" s="72"/>
      <c r="AM3676" s="158"/>
      <c r="AN3676" s="72"/>
      <c r="AO3676" s="72"/>
      <c r="AP3676" s="72"/>
      <c r="AQ3676" s="72"/>
    </row>
    <row r="3677" spans="35:43" x14ac:dyDescent="0.25">
      <c r="AI3677" s="72"/>
      <c r="AJ3677" s="72"/>
      <c r="AK3677" s="72"/>
      <c r="AL3677" s="72"/>
      <c r="AM3677" s="158"/>
      <c r="AN3677" s="72"/>
      <c r="AO3677" s="72"/>
      <c r="AP3677" s="72"/>
      <c r="AQ3677" s="72"/>
    </row>
    <row r="3678" spans="35:43" x14ac:dyDescent="0.25">
      <c r="AI3678" s="72"/>
      <c r="AJ3678" s="72"/>
      <c r="AK3678" s="72"/>
      <c r="AL3678" s="72"/>
      <c r="AM3678" s="158"/>
      <c r="AN3678" s="72"/>
      <c r="AO3678" s="72"/>
      <c r="AP3678" s="72"/>
      <c r="AQ3678" s="72"/>
    </row>
    <row r="3679" spans="35:43" x14ac:dyDescent="0.25">
      <c r="AI3679" s="72"/>
      <c r="AJ3679" s="72"/>
      <c r="AK3679" s="72"/>
      <c r="AL3679" s="72"/>
      <c r="AM3679" s="158"/>
      <c r="AN3679" s="72"/>
      <c r="AO3679" s="72"/>
      <c r="AP3679" s="72"/>
      <c r="AQ3679" s="72"/>
    </row>
    <row r="3680" spans="35:43" x14ac:dyDescent="0.25">
      <c r="AI3680" s="72"/>
      <c r="AJ3680" s="72"/>
      <c r="AK3680" s="72"/>
      <c r="AL3680" s="72"/>
      <c r="AM3680" s="158"/>
      <c r="AN3680" s="72"/>
      <c r="AO3680" s="72"/>
      <c r="AP3680" s="72"/>
      <c r="AQ3680" s="72"/>
    </row>
    <row r="3681" spans="35:43" x14ac:dyDescent="0.25">
      <c r="AI3681" s="72"/>
      <c r="AJ3681" s="72"/>
      <c r="AK3681" s="72"/>
      <c r="AL3681" s="72"/>
      <c r="AM3681" s="158"/>
      <c r="AN3681" s="72"/>
      <c r="AO3681" s="72"/>
      <c r="AP3681" s="72"/>
      <c r="AQ3681" s="72"/>
    </row>
    <row r="3682" spans="35:43" x14ac:dyDescent="0.25">
      <c r="AI3682" s="72"/>
      <c r="AJ3682" s="72"/>
      <c r="AK3682" s="72"/>
      <c r="AL3682" s="72"/>
      <c r="AM3682" s="158"/>
      <c r="AN3682" s="72"/>
      <c r="AO3682" s="72"/>
      <c r="AP3682" s="72"/>
      <c r="AQ3682" s="72"/>
    </row>
    <row r="3683" spans="35:43" x14ac:dyDescent="0.25">
      <c r="AI3683" s="72"/>
      <c r="AJ3683" s="72"/>
      <c r="AK3683" s="72"/>
      <c r="AL3683" s="72"/>
      <c r="AM3683" s="158"/>
      <c r="AN3683" s="72"/>
      <c r="AO3683" s="72"/>
      <c r="AP3683" s="72"/>
      <c r="AQ3683" s="72"/>
    </row>
    <row r="3684" spans="35:43" x14ac:dyDescent="0.25">
      <c r="AI3684" s="72"/>
      <c r="AJ3684" s="72"/>
      <c r="AK3684" s="72"/>
      <c r="AL3684" s="72"/>
      <c r="AM3684" s="158"/>
      <c r="AN3684" s="72"/>
      <c r="AO3684" s="72"/>
      <c r="AP3684" s="72"/>
      <c r="AQ3684" s="72"/>
    </row>
    <row r="3685" spans="35:43" x14ac:dyDescent="0.25">
      <c r="AI3685" s="72"/>
      <c r="AJ3685" s="72"/>
      <c r="AK3685" s="72"/>
      <c r="AL3685" s="72"/>
      <c r="AM3685" s="158"/>
      <c r="AN3685" s="72"/>
      <c r="AO3685" s="72"/>
      <c r="AP3685" s="72"/>
      <c r="AQ3685" s="72"/>
    </row>
    <row r="3686" spans="35:43" x14ac:dyDescent="0.25">
      <c r="AI3686" s="72"/>
      <c r="AJ3686" s="72"/>
      <c r="AK3686" s="72"/>
      <c r="AL3686" s="72"/>
      <c r="AM3686" s="158"/>
      <c r="AN3686" s="72"/>
      <c r="AO3686" s="72"/>
      <c r="AP3686" s="72"/>
      <c r="AQ3686" s="72"/>
    </row>
    <row r="3687" spans="35:43" x14ac:dyDescent="0.25">
      <c r="AI3687" s="72"/>
      <c r="AJ3687" s="72"/>
      <c r="AK3687" s="72"/>
      <c r="AL3687" s="72"/>
      <c r="AM3687" s="158"/>
      <c r="AN3687" s="72"/>
      <c r="AO3687" s="72"/>
      <c r="AP3687" s="72"/>
      <c r="AQ3687" s="72"/>
    </row>
    <row r="3688" spans="35:43" x14ac:dyDescent="0.25">
      <c r="AI3688" s="72"/>
      <c r="AJ3688" s="72"/>
      <c r="AK3688" s="72"/>
      <c r="AL3688" s="72"/>
      <c r="AM3688" s="158"/>
      <c r="AN3688" s="72"/>
      <c r="AO3688" s="72"/>
      <c r="AP3688" s="72"/>
      <c r="AQ3688" s="72"/>
    </row>
    <row r="3689" spans="35:43" x14ac:dyDescent="0.25">
      <c r="AI3689" s="72"/>
      <c r="AJ3689" s="72"/>
      <c r="AK3689" s="72"/>
      <c r="AL3689" s="72"/>
      <c r="AM3689" s="158"/>
      <c r="AN3689" s="72"/>
      <c r="AO3689" s="72"/>
      <c r="AP3689" s="72"/>
      <c r="AQ3689" s="72"/>
    </row>
    <row r="3690" spans="35:43" x14ac:dyDescent="0.25">
      <c r="AI3690" s="72"/>
      <c r="AJ3690" s="72"/>
      <c r="AK3690" s="72"/>
      <c r="AL3690" s="72"/>
      <c r="AM3690" s="158"/>
      <c r="AN3690" s="72"/>
      <c r="AO3690" s="72"/>
      <c r="AP3690" s="72"/>
      <c r="AQ3690" s="72"/>
    </row>
    <row r="3691" spans="35:43" x14ac:dyDescent="0.25">
      <c r="AI3691" s="72"/>
      <c r="AJ3691" s="72"/>
      <c r="AK3691" s="72"/>
      <c r="AL3691" s="72"/>
      <c r="AM3691" s="158"/>
      <c r="AN3691" s="72"/>
      <c r="AO3691" s="72"/>
      <c r="AP3691" s="72"/>
      <c r="AQ3691" s="72"/>
    </row>
    <row r="3692" spans="35:43" x14ac:dyDescent="0.25">
      <c r="AI3692" s="72"/>
      <c r="AJ3692" s="72"/>
      <c r="AK3692" s="72"/>
      <c r="AL3692" s="72"/>
      <c r="AM3692" s="158"/>
      <c r="AN3692" s="72"/>
      <c r="AO3692" s="72"/>
      <c r="AP3692" s="72"/>
      <c r="AQ3692" s="72"/>
    </row>
    <row r="3693" spans="35:43" x14ac:dyDescent="0.25">
      <c r="AI3693" s="72"/>
      <c r="AJ3693" s="72"/>
      <c r="AK3693" s="72"/>
      <c r="AL3693" s="72"/>
      <c r="AM3693" s="158"/>
      <c r="AN3693" s="72"/>
      <c r="AO3693" s="72"/>
      <c r="AP3693" s="72"/>
      <c r="AQ3693" s="72"/>
    </row>
    <row r="3694" spans="35:43" x14ac:dyDescent="0.25">
      <c r="AI3694" s="72"/>
      <c r="AJ3694" s="72"/>
      <c r="AK3694" s="72"/>
      <c r="AL3694" s="72"/>
      <c r="AM3694" s="158"/>
      <c r="AN3694" s="72"/>
      <c r="AO3694" s="72"/>
      <c r="AP3694" s="72"/>
      <c r="AQ3694" s="72"/>
    </row>
    <row r="3695" spans="35:43" x14ac:dyDescent="0.25">
      <c r="AI3695" s="72"/>
      <c r="AJ3695" s="72"/>
      <c r="AK3695" s="72"/>
      <c r="AL3695" s="72"/>
      <c r="AM3695" s="158"/>
      <c r="AN3695" s="72"/>
      <c r="AO3695" s="72"/>
      <c r="AP3695" s="72"/>
      <c r="AQ3695" s="72"/>
    </row>
    <row r="3696" spans="35:43" x14ac:dyDescent="0.25">
      <c r="AI3696" s="72"/>
      <c r="AJ3696" s="72"/>
      <c r="AK3696" s="72"/>
      <c r="AL3696" s="72"/>
      <c r="AM3696" s="158"/>
      <c r="AN3696" s="72"/>
      <c r="AO3696" s="72"/>
      <c r="AP3696" s="72"/>
      <c r="AQ3696" s="72"/>
    </row>
    <row r="3697" spans="35:43" x14ac:dyDescent="0.25">
      <c r="AI3697" s="72"/>
      <c r="AJ3697" s="72"/>
      <c r="AK3697" s="72"/>
      <c r="AL3697" s="72"/>
      <c r="AM3697" s="158"/>
      <c r="AN3697" s="72"/>
      <c r="AO3697" s="72"/>
      <c r="AP3697" s="72"/>
      <c r="AQ3697" s="72"/>
    </row>
    <row r="3698" spans="35:43" x14ac:dyDescent="0.25">
      <c r="AI3698" s="72"/>
      <c r="AJ3698" s="72"/>
      <c r="AK3698" s="72"/>
      <c r="AL3698" s="72"/>
      <c r="AM3698" s="158"/>
      <c r="AN3698" s="72"/>
      <c r="AO3698" s="72"/>
      <c r="AP3698" s="72"/>
      <c r="AQ3698" s="72"/>
    </row>
    <row r="3699" spans="35:43" x14ac:dyDescent="0.25">
      <c r="AI3699" s="72"/>
      <c r="AJ3699" s="72"/>
      <c r="AK3699" s="72"/>
      <c r="AL3699" s="72"/>
      <c r="AM3699" s="158"/>
      <c r="AN3699" s="72"/>
      <c r="AO3699" s="72"/>
      <c r="AP3699" s="72"/>
      <c r="AQ3699" s="72"/>
    </row>
    <row r="3700" spans="35:43" x14ac:dyDescent="0.25">
      <c r="AI3700" s="72"/>
      <c r="AJ3700" s="72"/>
      <c r="AK3700" s="72"/>
      <c r="AL3700" s="72"/>
      <c r="AM3700" s="158"/>
      <c r="AN3700" s="72"/>
      <c r="AO3700" s="72"/>
      <c r="AP3700" s="72"/>
      <c r="AQ3700" s="72"/>
    </row>
    <row r="3701" spans="35:43" x14ac:dyDescent="0.25">
      <c r="AI3701" s="72"/>
      <c r="AJ3701" s="72"/>
      <c r="AK3701" s="72"/>
      <c r="AL3701" s="72"/>
      <c r="AM3701" s="158"/>
      <c r="AN3701" s="72"/>
      <c r="AO3701" s="72"/>
      <c r="AP3701" s="72"/>
      <c r="AQ3701" s="72"/>
    </row>
    <row r="3702" spans="35:43" x14ac:dyDescent="0.25">
      <c r="AI3702" s="72"/>
      <c r="AJ3702" s="72"/>
      <c r="AK3702" s="72"/>
      <c r="AL3702" s="72"/>
      <c r="AM3702" s="158"/>
      <c r="AN3702" s="72"/>
      <c r="AO3702" s="72"/>
      <c r="AP3702" s="72"/>
      <c r="AQ3702" s="72"/>
    </row>
    <row r="3703" spans="35:43" x14ac:dyDescent="0.25">
      <c r="AI3703" s="72"/>
      <c r="AJ3703" s="72"/>
      <c r="AK3703" s="72"/>
      <c r="AL3703" s="72"/>
      <c r="AM3703" s="158"/>
      <c r="AN3703" s="72"/>
      <c r="AO3703" s="72"/>
      <c r="AP3703" s="72"/>
      <c r="AQ3703" s="72"/>
    </row>
    <row r="3704" spans="35:43" x14ac:dyDescent="0.25">
      <c r="AI3704" s="72"/>
      <c r="AJ3704" s="72"/>
      <c r="AK3704" s="72"/>
      <c r="AL3704" s="72"/>
      <c r="AM3704" s="158"/>
      <c r="AN3704" s="72"/>
      <c r="AO3704" s="72"/>
      <c r="AP3704" s="72"/>
      <c r="AQ3704" s="72"/>
    </row>
    <row r="3705" spans="35:43" x14ac:dyDescent="0.25">
      <c r="AI3705" s="72"/>
      <c r="AJ3705" s="72"/>
      <c r="AK3705" s="72"/>
      <c r="AL3705" s="72"/>
      <c r="AM3705" s="158"/>
      <c r="AN3705" s="72"/>
      <c r="AO3705" s="72"/>
      <c r="AP3705" s="72"/>
      <c r="AQ3705" s="72"/>
    </row>
    <row r="3706" spans="35:43" x14ac:dyDescent="0.25">
      <c r="AI3706" s="72"/>
      <c r="AJ3706" s="72"/>
      <c r="AK3706" s="72"/>
      <c r="AL3706" s="72"/>
      <c r="AM3706" s="158"/>
      <c r="AN3706" s="72"/>
      <c r="AO3706" s="72"/>
      <c r="AP3706" s="72"/>
      <c r="AQ3706" s="72"/>
    </row>
    <row r="3707" spans="35:43" x14ac:dyDescent="0.25">
      <c r="AI3707" s="72"/>
      <c r="AJ3707" s="72"/>
      <c r="AK3707" s="72"/>
      <c r="AL3707" s="72"/>
      <c r="AM3707" s="158"/>
      <c r="AN3707" s="72"/>
      <c r="AO3707" s="72"/>
      <c r="AP3707" s="72"/>
      <c r="AQ3707" s="72"/>
    </row>
    <row r="3708" spans="35:43" x14ac:dyDescent="0.25">
      <c r="AI3708" s="72"/>
      <c r="AJ3708" s="72"/>
      <c r="AK3708" s="72"/>
      <c r="AL3708" s="72"/>
      <c r="AM3708" s="158"/>
      <c r="AN3708" s="72"/>
      <c r="AO3708" s="72"/>
      <c r="AP3708" s="72"/>
      <c r="AQ3708" s="72"/>
    </row>
    <row r="3709" spans="35:43" x14ac:dyDescent="0.25">
      <c r="AI3709" s="72"/>
      <c r="AJ3709" s="72"/>
      <c r="AK3709" s="72"/>
      <c r="AL3709" s="72"/>
      <c r="AM3709" s="158"/>
      <c r="AN3709" s="72"/>
      <c r="AO3709" s="72"/>
      <c r="AP3709" s="72"/>
      <c r="AQ3709" s="72"/>
    </row>
    <row r="3710" spans="35:43" x14ac:dyDescent="0.25">
      <c r="AI3710" s="72"/>
      <c r="AJ3710" s="72"/>
      <c r="AK3710" s="72"/>
      <c r="AL3710" s="72"/>
      <c r="AM3710" s="158"/>
      <c r="AN3710" s="72"/>
      <c r="AO3710" s="72"/>
      <c r="AP3710" s="72"/>
      <c r="AQ3710" s="72"/>
    </row>
    <row r="3711" spans="35:43" x14ac:dyDescent="0.25">
      <c r="AI3711" s="72"/>
      <c r="AJ3711" s="72"/>
      <c r="AK3711" s="72"/>
      <c r="AL3711" s="72"/>
      <c r="AM3711" s="158"/>
      <c r="AN3711" s="72"/>
      <c r="AO3711" s="72"/>
      <c r="AP3711" s="72"/>
      <c r="AQ3711" s="72"/>
    </row>
    <row r="3712" spans="35:43" x14ac:dyDescent="0.25">
      <c r="AI3712" s="72"/>
      <c r="AJ3712" s="72"/>
      <c r="AK3712" s="72"/>
      <c r="AL3712" s="72"/>
      <c r="AM3712" s="158"/>
      <c r="AN3712" s="72"/>
      <c r="AO3712" s="72"/>
      <c r="AP3712" s="72"/>
      <c r="AQ3712" s="72"/>
    </row>
    <row r="3713" spans="35:43" x14ac:dyDescent="0.25">
      <c r="AI3713" s="72"/>
      <c r="AJ3713" s="72"/>
      <c r="AK3713" s="72"/>
      <c r="AL3713" s="72"/>
      <c r="AM3713" s="158"/>
      <c r="AN3713" s="72"/>
      <c r="AO3713" s="72"/>
      <c r="AP3713" s="72"/>
      <c r="AQ3713" s="72"/>
    </row>
    <row r="3714" spans="35:43" x14ac:dyDescent="0.25">
      <c r="AI3714" s="72"/>
      <c r="AJ3714" s="72"/>
      <c r="AK3714" s="72"/>
      <c r="AL3714" s="72"/>
      <c r="AM3714" s="158"/>
      <c r="AN3714" s="72"/>
      <c r="AO3714" s="72"/>
      <c r="AP3714" s="72"/>
      <c r="AQ3714" s="72"/>
    </row>
    <row r="3715" spans="35:43" x14ac:dyDescent="0.25">
      <c r="AI3715" s="72"/>
      <c r="AJ3715" s="72"/>
      <c r="AK3715" s="72"/>
      <c r="AL3715" s="72"/>
      <c r="AM3715" s="158"/>
      <c r="AN3715" s="72"/>
      <c r="AO3715" s="72"/>
      <c r="AP3715" s="72"/>
      <c r="AQ3715" s="72"/>
    </row>
    <row r="3716" spans="35:43" x14ac:dyDescent="0.25">
      <c r="AI3716" s="72"/>
      <c r="AJ3716" s="72"/>
      <c r="AK3716" s="72"/>
      <c r="AL3716" s="72"/>
      <c r="AM3716" s="158"/>
      <c r="AN3716" s="72"/>
      <c r="AO3716" s="72"/>
      <c r="AP3716" s="72"/>
      <c r="AQ3716" s="72"/>
    </row>
    <row r="3717" spans="35:43" x14ac:dyDescent="0.25">
      <c r="AI3717" s="72"/>
      <c r="AJ3717" s="72"/>
      <c r="AK3717" s="72"/>
      <c r="AL3717" s="72"/>
      <c r="AM3717" s="158"/>
      <c r="AN3717" s="72"/>
      <c r="AO3717" s="72"/>
      <c r="AP3717" s="72"/>
      <c r="AQ3717" s="72"/>
    </row>
    <row r="3718" spans="35:43" x14ac:dyDescent="0.25">
      <c r="AI3718" s="72"/>
      <c r="AJ3718" s="72"/>
      <c r="AK3718" s="72"/>
      <c r="AL3718" s="72"/>
      <c r="AM3718" s="158"/>
      <c r="AN3718" s="72"/>
      <c r="AO3718" s="72"/>
      <c r="AP3718" s="72"/>
      <c r="AQ3718" s="72"/>
    </row>
    <row r="3719" spans="35:43" x14ac:dyDescent="0.25">
      <c r="AI3719" s="72"/>
      <c r="AJ3719" s="72"/>
      <c r="AK3719" s="72"/>
      <c r="AL3719" s="72"/>
      <c r="AM3719" s="158"/>
      <c r="AN3719" s="72"/>
      <c r="AO3719" s="72"/>
      <c r="AP3719" s="72"/>
      <c r="AQ3719" s="72"/>
    </row>
    <row r="3720" spans="35:43" x14ac:dyDescent="0.25">
      <c r="AI3720" s="72"/>
      <c r="AJ3720" s="72"/>
      <c r="AK3720" s="72"/>
      <c r="AL3720" s="72"/>
      <c r="AM3720" s="158"/>
      <c r="AN3720" s="72"/>
      <c r="AO3720" s="72"/>
      <c r="AP3720" s="72"/>
      <c r="AQ3720" s="72"/>
    </row>
    <row r="3721" spans="35:43" x14ac:dyDescent="0.25">
      <c r="AI3721" s="72"/>
      <c r="AJ3721" s="72"/>
      <c r="AK3721" s="72"/>
      <c r="AL3721" s="72"/>
      <c r="AM3721" s="158"/>
      <c r="AN3721" s="72"/>
      <c r="AO3721" s="72"/>
      <c r="AP3721" s="72"/>
      <c r="AQ3721" s="72"/>
    </row>
    <row r="3722" spans="35:43" x14ac:dyDescent="0.25">
      <c r="AI3722" s="72"/>
      <c r="AJ3722" s="72"/>
      <c r="AK3722" s="72"/>
      <c r="AL3722" s="72"/>
      <c r="AM3722" s="158"/>
      <c r="AN3722" s="72"/>
      <c r="AO3722" s="72"/>
      <c r="AP3722" s="72"/>
      <c r="AQ3722" s="72"/>
    </row>
    <row r="3723" spans="35:43" x14ac:dyDescent="0.25">
      <c r="AI3723" s="72"/>
      <c r="AJ3723" s="72"/>
      <c r="AK3723" s="72"/>
      <c r="AL3723" s="72"/>
      <c r="AM3723" s="158"/>
      <c r="AN3723" s="72"/>
      <c r="AO3723" s="72"/>
      <c r="AP3723" s="72"/>
      <c r="AQ3723" s="72"/>
    </row>
    <row r="3724" spans="35:43" x14ac:dyDescent="0.25">
      <c r="AI3724" s="72"/>
      <c r="AJ3724" s="72"/>
      <c r="AK3724" s="72"/>
      <c r="AL3724" s="72"/>
      <c r="AM3724" s="158"/>
      <c r="AN3724" s="72"/>
      <c r="AO3724" s="72"/>
      <c r="AP3724" s="72"/>
      <c r="AQ3724" s="72"/>
    </row>
    <row r="3725" spans="35:43" x14ac:dyDescent="0.25">
      <c r="AI3725" s="72"/>
      <c r="AJ3725" s="72"/>
      <c r="AK3725" s="72"/>
      <c r="AL3725" s="72"/>
      <c r="AM3725" s="158"/>
      <c r="AN3725" s="72"/>
      <c r="AO3725" s="72"/>
      <c r="AP3725" s="72"/>
      <c r="AQ3725" s="72"/>
    </row>
    <row r="3726" spans="35:43" x14ac:dyDescent="0.25">
      <c r="AI3726" s="72"/>
      <c r="AJ3726" s="72"/>
      <c r="AK3726" s="72"/>
      <c r="AL3726" s="72"/>
      <c r="AM3726" s="158"/>
      <c r="AN3726" s="72"/>
      <c r="AO3726" s="72"/>
      <c r="AP3726" s="72"/>
      <c r="AQ3726" s="72"/>
    </row>
    <row r="3727" spans="35:43" x14ac:dyDescent="0.25">
      <c r="AI3727" s="72"/>
      <c r="AJ3727" s="72"/>
      <c r="AK3727" s="72"/>
      <c r="AL3727" s="72"/>
      <c r="AM3727" s="158"/>
      <c r="AN3727" s="72"/>
      <c r="AO3727" s="72"/>
      <c r="AP3727" s="72"/>
      <c r="AQ3727" s="72"/>
    </row>
    <row r="3728" spans="35:43" x14ac:dyDescent="0.25">
      <c r="AI3728" s="72"/>
      <c r="AJ3728" s="72"/>
      <c r="AK3728" s="72"/>
      <c r="AL3728" s="72"/>
      <c r="AM3728" s="158"/>
      <c r="AN3728" s="72"/>
      <c r="AO3728" s="72"/>
      <c r="AP3728" s="72"/>
      <c r="AQ3728" s="72"/>
    </row>
    <row r="3729" spans="35:43" x14ac:dyDescent="0.25">
      <c r="AI3729" s="72"/>
      <c r="AJ3729" s="72"/>
      <c r="AK3729" s="72"/>
      <c r="AL3729" s="72"/>
      <c r="AM3729" s="158"/>
      <c r="AN3729" s="72"/>
      <c r="AO3729" s="72"/>
      <c r="AP3729" s="72"/>
      <c r="AQ3729" s="72"/>
    </row>
    <row r="3730" spans="35:43" x14ac:dyDescent="0.25">
      <c r="AI3730" s="72"/>
      <c r="AJ3730" s="72"/>
      <c r="AK3730" s="72"/>
      <c r="AL3730" s="72"/>
      <c r="AM3730" s="158"/>
      <c r="AN3730" s="72"/>
      <c r="AO3730" s="72"/>
      <c r="AP3730" s="72"/>
      <c r="AQ3730" s="72"/>
    </row>
    <row r="3731" spans="35:43" x14ac:dyDescent="0.25">
      <c r="AI3731" s="72"/>
      <c r="AJ3731" s="72"/>
      <c r="AK3731" s="72"/>
      <c r="AL3731" s="72"/>
      <c r="AM3731" s="158"/>
      <c r="AN3731" s="72"/>
      <c r="AO3731" s="72"/>
      <c r="AP3731" s="72"/>
      <c r="AQ3731" s="72"/>
    </row>
    <row r="3732" spans="35:43" x14ac:dyDescent="0.25">
      <c r="AI3732" s="72"/>
      <c r="AJ3732" s="72"/>
      <c r="AK3732" s="72"/>
      <c r="AL3732" s="72"/>
      <c r="AM3732" s="158"/>
      <c r="AN3732" s="72"/>
      <c r="AO3732" s="72"/>
      <c r="AP3732" s="72"/>
      <c r="AQ3732" s="72"/>
    </row>
    <row r="3733" spans="35:43" x14ac:dyDescent="0.25">
      <c r="AI3733" s="72"/>
      <c r="AJ3733" s="72"/>
      <c r="AK3733" s="72"/>
      <c r="AL3733" s="72"/>
      <c r="AM3733" s="158"/>
      <c r="AN3733" s="72"/>
      <c r="AO3733" s="72"/>
      <c r="AP3733" s="72"/>
      <c r="AQ3733" s="72"/>
    </row>
    <row r="3734" spans="35:43" x14ac:dyDescent="0.25">
      <c r="AI3734" s="72"/>
      <c r="AJ3734" s="72"/>
      <c r="AK3734" s="72"/>
      <c r="AL3734" s="72"/>
      <c r="AM3734" s="158"/>
      <c r="AN3734" s="72"/>
      <c r="AO3734" s="72"/>
      <c r="AP3734" s="72"/>
      <c r="AQ3734" s="72"/>
    </row>
    <row r="3735" spans="35:43" x14ac:dyDescent="0.25">
      <c r="AI3735" s="72"/>
      <c r="AJ3735" s="72"/>
      <c r="AK3735" s="72"/>
      <c r="AL3735" s="72"/>
      <c r="AM3735" s="158"/>
      <c r="AN3735" s="72"/>
      <c r="AO3735" s="72"/>
      <c r="AP3735" s="72"/>
      <c r="AQ3735" s="72"/>
    </row>
    <row r="3736" spans="35:43" x14ac:dyDescent="0.25">
      <c r="AI3736" s="72"/>
      <c r="AJ3736" s="72"/>
      <c r="AK3736" s="72"/>
      <c r="AL3736" s="72"/>
      <c r="AM3736" s="158"/>
      <c r="AN3736" s="72"/>
      <c r="AO3736" s="72"/>
      <c r="AP3736" s="72"/>
      <c r="AQ3736" s="72"/>
    </row>
    <row r="3737" spans="35:43" x14ac:dyDescent="0.25">
      <c r="AI3737" s="72"/>
      <c r="AJ3737" s="72"/>
      <c r="AK3737" s="72"/>
      <c r="AL3737" s="72"/>
      <c r="AM3737" s="158"/>
      <c r="AN3737" s="72"/>
      <c r="AO3737" s="72"/>
      <c r="AP3737" s="72"/>
      <c r="AQ3737" s="72"/>
    </row>
    <row r="3738" spans="35:43" x14ac:dyDescent="0.25">
      <c r="AI3738" s="72"/>
      <c r="AJ3738" s="72"/>
      <c r="AK3738" s="72"/>
      <c r="AL3738" s="72"/>
      <c r="AM3738" s="158"/>
      <c r="AN3738" s="72"/>
      <c r="AO3738" s="72"/>
      <c r="AP3738" s="72"/>
      <c r="AQ3738" s="72"/>
    </row>
    <row r="3739" spans="35:43" x14ac:dyDescent="0.25">
      <c r="AI3739" s="72"/>
      <c r="AJ3739" s="72"/>
      <c r="AK3739" s="72"/>
      <c r="AL3739" s="72"/>
      <c r="AM3739" s="158"/>
      <c r="AN3739" s="72"/>
      <c r="AO3739" s="72"/>
      <c r="AP3739" s="72"/>
      <c r="AQ3739" s="72"/>
    </row>
    <row r="3740" spans="35:43" x14ac:dyDescent="0.25">
      <c r="AI3740" s="72"/>
      <c r="AJ3740" s="72"/>
      <c r="AK3740" s="72"/>
      <c r="AL3740" s="72"/>
      <c r="AM3740" s="158"/>
      <c r="AN3740" s="72"/>
      <c r="AO3740" s="72"/>
      <c r="AP3740" s="72"/>
      <c r="AQ3740" s="72"/>
    </row>
    <row r="3741" spans="35:43" x14ac:dyDescent="0.25">
      <c r="AI3741" s="72"/>
      <c r="AJ3741" s="72"/>
      <c r="AK3741" s="72"/>
      <c r="AL3741" s="72"/>
      <c r="AM3741" s="158"/>
      <c r="AN3741" s="72"/>
      <c r="AO3741" s="72"/>
      <c r="AP3741" s="72"/>
      <c r="AQ3741" s="72"/>
    </row>
    <row r="3742" spans="35:43" x14ac:dyDescent="0.25">
      <c r="AI3742" s="72"/>
      <c r="AJ3742" s="72"/>
      <c r="AK3742" s="72"/>
      <c r="AL3742" s="72"/>
      <c r="AM3742" s="158"/>
      <c r="AN3742" s="72"/>
      <c r="AO3742" s="72"/>
      <c r="AP3742" s="72"/>
      <c r="AQ3742" s="72"/>
    </row>
    <row r="3743" spans="35:43" x14ac:dyDescent="0.25">
      <c r="AI3743" s="72"/>
      <c r="AJ3743" s="72"/>
      <c r="AK3743" s="72"/>
      <c r="AL3743" s="72"/>
      <c r="AM3743" s="158"/>
      <c r="AN3743" s="72"/>
      <c r="AO3743" s="72"/>
      <c r="AP3743" s="72"/>
      <c r="AQ3743" s="72"/>
    </row>
    <row r="3744" spans="35:43" x14ac:dyDescent="0.25">
      <c r="AI3744" s="72"/>
      <c r="AJ3744" s="72"/>
      <c r="AK3744" s="72"/>
      <c r="AL3744" s="72"/>
      <c r="AM3744" s="158"/>
      <c r="AN3744" s="72"/>
      <c r="AO3744" s="72"/>
      <c r="AP3744" s="72"/>
      <c r="AQ3744" s="72"/>
    </row>
    <row r="3745" spans="35:43" x14ac:dyDescent="0.25">
      <c r="AI3745" s="72"/>
      <c r="AJ3745" s="72"/>
      <c r="AK3745" s="72"/>
      <c r="AL3745" s="72"/>
      <c r="AM3745" s="158"/>
      <c r="AN3745" s="72"/>
      <c r="AO3745" s="72"/>
      <c r="AP3745" s="72"/>
      <c r="AQ3745" s="72"/>
    </row>
    <row r="3746" spans="35:43" x14ac:dyDescent="0.25">
      <c r="AI3746" s="72"/>
      <c r="AJ3746" s="72"/>
      <c r="AK3746" s="72"/>
      <c r="AL3746" s="72"/>
      <c r="AM3746" s="158"/>
      <c r="AN3746" s="72"/>
      <c r="AO3746" s="72"/>
      <c r="AP3746" s="72"/>
      <c r="AQ3746" s="72"/>
    </row>
    <row r="3747" spans="35:43" x14ac:dyDescent="0.25">
      <c r="AI3747" s="72"/>
      <c r="AJ3747" s="72"/>
      <c r="AK3747" s="72"/>
      <c r="AL3747" s="72"/>
      <c r="AM3747" s="158"/>
      <c r="AN3747" s="72"/>
      <c r="AO3747" s="72"/>
      <c r="AP3747" s="72"/>
      <c r="AQ3747" s="72"/>
    </row>
    <row r="3748" spans="35:43" x14ac:dyDescent="0.25">
      <c r="AI3748" s="72"/>
      <c r="AJ3748" s="72"/>
      <c r="AK3748" s="72"/>
      <c r="AL3748" s="72"/>
      <c r="AM3748" s="158"/>
      <c r="AN3748" s="72"/>
      <c r="AO3748" s="72"/>
      <c r="AP3748" s="72"/>
      <c r="AQ3748" s="72"/>
    </row>
    <row r="3749" spans="35:43" x14ac:dyDescent="0.25">
      <c r="AI3749" s="72"/>
      <c r="AJ3749" s="72"/>
      <c r="AK3749" s="72"/>
      <c r="AL3749" s="72"/>
      <c r="AM3749" s="158"/>
      <c r="AN3749" s="72"/>
      <c r="AO3749" s="72"/>
      <c r="AP3749" s="72"/>
      <c r="AQ3749" s="72"/>
    </row>
    <row r="3750" spans="35:43" x14ac:dyDescent="0.25">
      <c r="AI3750" s="72"/>
      <c r="AJ3750" s="72"/>
      <c r="AK3750" s="72"/>
      <c r="AL3750" s="72"/>
      <c r="AM3750" s="158"/>
      <c r="AN3750" s="72"/>
      <c r="AO3750" s="72"/>
      <c r="AP3750" s="72"/>
      <c r="AQ3750" s="72"/>
    </row>
    <row r="3751" spans="35:43" x14ac:dyDescent="0.25">
      <c r="AI3751" s="72"/>
      <c r="AJ3751" s="72"/>
      <c r="AK3751" s="72"/>
      <c r="AL3751" s="72"/>
      <c r="AM3751" s="158"/>
      <c r="AN3751" s="72"/>
      <c r="AO3751" s="72"/>
      <c r="AP3751" s="72"/>
      <c r="AQ3751" s="72"/>
    </row>
    <row r="3752" spans="35:43" x14ac:dyDescent="0.25">
      <c r="AI3752" s="72"/>
      <c r="AJ3752" s="72"/>
      <c r="AK3752" s="72"/>
      <c r="AL3752" s="72"/>
      <c r="AM3752" s="158"/>
      <c r="AN3752" s="72"/>
      <c r="AO3752" s="72"/>
      <c r="AP3752" s="72"/>
      <c r="AQ3752" s="72"/>
    </row>
    <row r="3753" spans="35:43" x14ac:dyDescent="0.25">
      <c r="AI3753" s="72"/>
      <c r="AJ3753" s="72"/>
      <c r="AK3753" s="72"/>
      <c r="AL3753" s="72"/>
      <c r="AM3753" s="158"/>
      <c r="AN3753" s="72"/>
      <c r="AO3753" s="72"/>
      <c r="AP3753" s="72"/>
      <c r="AQ3753" s="72"/>
    </row>
    <row r="3754" spans="35:43" x14ac:dyDescent="0.25">
      <c r="AI3754" s="72"/>
      <c r="AJ3754" s="72"/>
      <c r="AK3754" s="72"/>
      <c r="AL3754" s="72"/>
      <c r="AM3754" s="158"/>
      <c r="AN3754" s="72"/>
      <c r="AO3754" s="72"/>
      <c r="AP3754" s="72"/>
      <c r="AQ3754" s="72"/>
    </row>
    <row r="3755" spans="35:43" x14ac:dyDescent="0.25">
      <c r="AI3755" s="72"/>
      <c r="AJ3755" s="72"/>
      <c r="AK3755" s="72"/>
      <c r="AL3755" s="72"/>
      <c r="AM3755" s="158"/>
      <c r="AN3755" s="72"/>
      <c r="AO3755" s="72"/>
      <c r="AP3755" s="72"/>
      <c r="AQ3755" s="72"/>
    </row>
    <row r="3756" spans="35:43" x14ac:dyDescent="0.25">
      <c r="AI3756" s="72"/>
      <c r="AJ3756" s="72"/>
      <c r="AK3756" s="72"/>
      <c r="AL3756" s="72"/>
      <c r="AM3756" s="158"/>
      <c r="AN3756" s="72"/>
      <c r="AO3756" s="72"/>
      <c r="AP3756" s="72"/>
      <c r="AQ3756" s="72"/>
    </row>
    <row r="3757" spans="35:43" x14ac:dyDescent="0.25">
      <c r="AI3757" s="72"/>
      <c r="AJ3757" s="72"/>
      <c r="AK3757" s="72"/>
      <c r="AL3757" s="72"/>
      <c r="AM3757" s="158"/>
      <c r="AN3757" s="72"/>
      <c r="AO3757" s="72"/>
      <c r="AP3757" s="72"/>
      <c r="AQ3757" s="72"/>
    </row>
    <row r="3758" spans="35:43" x14ac:dyDescent="0.25">
      <c r="AI3758" s="72"/>
      <c r="AJ3758" s="72"/>
      <c r="AK3758" s="72"/>
      <c r="AL3758" s="72"/>
      <c r="AM3758" s="158"/>
      <c r="AN3758" s="72"/>
      <c r="AO3758" s="72"/>
      <c r="AP3758" s="72"/>
      <c r="AQ3758" s="72"/>
    </row>
    <row r="3759" spans="35:43" x14ac:dyDescent="0.25">
      <c r="AI3759" s="72"/>
      <c r="AJ3759" s="72"/>
      <c r="AK3759" s="72"/>
      <c r="AL3759" s="72"/>
      <c r="AM3759" s="158"/>
      <c r="AN3759" s="72"/>
      <c r="AO3759" s="72"/>
      <c r="AP3759" s="72"/>
      <c r="AQ3759" s="72"/>
    </row>
    <row r="3760" spans="35:43" x14ac:dyDescent="0.25">
      <c r="AI3760" s="72"/>
      <c r="AJ3760" s="72"/>
      <c r="AK3760" s="72"/>
      <c r="AL3760" s="72"/>
      <c r="AM3760" s="158"/>
      <c r="AN3760" s="72"/>
      <c r="AO3760" s="72"/>
      <c r="AP3760" s="72"/>
      <c r="AQ3760" s="72"/>
    </row>
    <row r="3761" spans="35:43" x14ac:dyDescent="0.25">
      <c r="AI3761" s="72"/>
      <c r="AJ3761" s="72"/>
      <c r="AK3761" s="72"/>
      <c r="AL3761" s="72"/>
      <c r="AM3761" s="158"/>
      <c r="AN3761" s="72"/>
      <c r="AO3761" s="72"/>
      <c r="AP3761" s="72"/>
      <c r="AQ3761" s="72"/>
    </row>
    <row r="3762" spans="35:43" x14ac:dyDescent="0.25">
      <c r="AI3762" s="72"/>
      <c r="AJ3762" s="72"/>
      <c r="AK3762" s="72"/>
      <c r="AL3762" s="72"/>
      <c r="AM3762" s="158"/>
      <c r="AN3762" s="72"/>
      <c r="AO3762" s="72"/>
      <c r="AP3762" s="72"/>
      <c r="AQ3762" s="72"/>
    </row>
    <row r="3763" spans="35:43" x14ac:dyDescent="0.25">
      <c r="AI3763" s="72"/>
      <c r="AJ3763" s="72"/>
      <c r="AK3763" s="72"/>
      <c r="AL3763" s="72"/>
      <c r="AM3763" s="158"/>
      <c r="AN3763" s="72"/>
      <c r="AO3763" s="72"/>
      <c r="AP3763" s="72"/>
      <c r="AQ3763" s="72"/>
    </row>
    <row r="3764" spans="35:43" x14ac:dyDescent="0.25">
      <c r="AI3764" s="72"/>
      <c r="AJ3764" s="72"/>
      <c r="AK3764" s="72"/>
      <c r="AL3764" s="72"/>
      <c r="AM3764" s="158"/>
      <c r="AN3764" s="72"/>
      <c r="AO3764" s="72"/>
      <c r="AP3764" s="72"/>
      <c r="AQ3764" s="72"/>
    </row>
    <row r="3765" spans="35:43" x14ac:dyDescent="0.25">
      <c r="AI3765" s="72"/>
      <c r="AJ3765" s="72"/>
      <c r="AK3765" s="72"/>
      <c r="AL3765" s="72"/>
      <c r="AM3765" s="158"/>
      <c r="AN3765" s="72"/>
      <c r="AO3765" s="72"/>
      <c r="AP3765" s="72"/>
      <c r="AQ3765" s="72"/>
    </row>
    <row r="3766" spans="35:43" x14ac:dyDescent="0.25">
      <c r="AI3766" s="72"/>
      <c r="AJ3766" s="72"/>
      <c r="AK3766" s="72"/>
      <c r="AL3766" s="72"/>
      <c r="AM3766" s="158"/>
      <c r="AN3766" s="72"/>
      <c r="AO3766" s="72"/>
      <c r="AP3766" s="72"/>
      <c r="AQ3766" s="72"/>
    </row>
    <row r="3767" spans="35:43" x14ac:dyDescent="0.25">
      <c r="AI3767" s="72"/>
      <c r="AJ3767" s="72"/>
      <c r="AK3767" s="72"/>
      <c r="AL3767" s="72"/>
      <c r="AM3767" s="158"/>
      <c r="AN3767" s="72"/>
      <c r="AO3767" s="72"/>
      <c r="AP3767" s="72"/>
      <c r="AQ3767" s="72"/>
    </row>
    <row r="3768" spans="35:43" x14ac:dyDescent="0.25">
      <c r="AI3768" s="72"/>
      <c r="AJ3768" s="72"/>
      <c r="AK3768" s="72"/>
      <c r="AL3768" s="72"/>
      <c r="AM3768" s="158"/>
      <c r="AN3768" s="72"/>
      <c r="AO3768" s="72"/>
      <c r="AP3768" s="72"/>
      <c r="AQ3768" s="72"/>
    </row>
    <row r="3769" spans="35:43" x14ac:dyDescent="0.25">
      <c r="AI3769" s="72"/>
      <c r="AJ3769" s="72"/>
      <c r="AK3769" s="72"/>
      <c r="AL3769" s="72"/>
      <c r="AM3769" s="158"/>
      <c r="AN3769" s="72"/>
      <c r="AO3769" s="72"/>
      <c r="AP3769" s="72"/>
      <c r="AQ3769" s="72"/>
    </row>
    <row r="3770" spans="35:43" x14ac:dyDescent="0.25">
      <c r="AI3770" s="72"/>
      <c r="AJ3770" s="72"/>
      <c r="AK3770" s="72"/>
      <c r="AL3770" s="72"/>
      <c r="AM3770" s="158"/>
      <c r="AN3770" s="72"/>
      <c r="AO3770" s="72"/>
      <c r="AP3770" s="72"/>
      <c r="AQ3770" s="72"/>
    </row>
    <row r="3771" spans="35:43" x14ac:dyDescent="0.25">
      <c r="AI3771" s="72"/>
      <c r="AJ3771" s="72"/>
      <c r="AK3771" s="72"/>
      <c r="AL3771" s="72"/>
      <c r="AM3771" s="158"/>
      <c r="AN3771" s="72"/>
      <c r="AO3771" s="72"/>
      <c r="AP3771" s="72"/>
      <c r="AQ3771" s="72"/>
    </row>
    <row r="3772" spans="35:43" x14ac:dyDescent="0.25">
      <c r="AI3772" s="72"/>
      <c r="AJ3772" s="72"/>
      <c r="AK3772" s="72"/>
      <c r="AL3772" s="72"/>
      <c r="AM3772" s="158"/>
      <c r="AN3772" s="72"/>
      <c r="AO3772" s="72"/>
      <c r="AP3772" s="72"/>
      <c r="AQ3772" s="72"/>
    </row>
    <row r="3773" spans="35:43" x14ac:dyDescent="0.25">
      <c r="AI3773" s="72"/>
      <c r="AJ3773" s="72"/>
      <c r="AK3773" s="72"/>
      <c r="AL3773" s="72"/>
      <c r="AM3773" s="158"/>
      <c r="AN3773" s="72"/>
      <c r="AO3773" s="72"/>
      <c r="AP3773" s="72"/>
      <c r="AQ3773" s="72"/>
    </row>
    <row r="3774" spans="35:43" x14ac:dyDescent="0.25">
      <c r="AI3774" s="72"/>
      <c r="AJ3774" s="72"/>
      <c r="AK3774" s="72"/>
      <c r="AL3774" s="72"/>
      <c r="AM3774" s="158"/>
      <c r="AN3774" s="72"/>
      <c r="AO3774" s="72"/>
      <c r="AP3774" s="72"/>
      <c r="AQ3774" s="72"/>
    </row>
    <row r="3775" spans="35:43" x14ac:dyDescent="0.25">
      <c r="AI3775" s="72"/>
      <c r="AJ3775" s="72"/>
      <c r="AK3775" s="72"/>
      <c r="AL3775" s="72"/>
      <c r="AM3775" s="158"/>
      <c r="AN3775" s="72"/>
      <c r="AO3775" s="72"/>
      <c r="AP3775" s="72"/>
      <c r="AQ3775" s="72"/>
    </row>
    <row r="3776" spans="35:43" x14ac:dyDescent="0.25">
      <c r="AI3776" s="72"/>
      <c r="AJ3776" s="72"/>
      <c r="AK3776" s="72"/>
      <c r="AL3776" s="72"/>
      <c r="AM3776" s="158"/>
      <c r="AN3776" s="72"/>
      <c r="AO3776" s="72"/>
      <c r="AP3776" s="72"/>
      <c r="AQ3776" s="72"/>
    </row>
    <row r="3777" spans="35:43" x14ac:dyDescent="0.25">
      <c r="AI3777" s="72"/>
      <c r="AJ3777" s="72"/>
      <c r="AK3777" s="72"/>
      <c r="AL3777" s="72"/>
      <c r="AM3777" s="158"/>
      <c r="AN3777" s="72"/>
      <c r="AO3777" s="72"/>
      <c r="AP3777" s="72"/>
      <c r="AQ3777" s="72"/>
    </row>
    <row r="3778" spans="35:43" x14ac:dyDescent="0.25">
      <c r="AI3778" s="72"/>
      <c r="AJ3778" s="72"/>
      <c r="AK3778" s="72"/>
      <c r="AL3778" s="72"/>
      <c r="AM3778" s="158"/>
      <c r="AN3778" s="72"/>
      <c r="AO3778" s="72"/>
      <c r="AP3778" s="72"/>
      <c r="AQ3778" s="72"/>
    </row>
    <row r="3779" spans="35:43" x14ac:dyDescent="0.25">
      <c r="AI3779" s="72"/>
      <c r="AJ3779" s="72"/>
      <c r="AK3779" s="72"/>
      <c r="AL3779" s="72"/>
      <c r="AM3779" s="158"/>
      <c r="AN3779" s="72"/>
      <c r="AO3779" s="72"/>
      <c r="AP3779" s="72"/>
      <c r="AQ3779" s="72"/>
    </row>
    <row r="3780" spans="35:43" x14ac:dyDescent="0.25">
      <c r="AI3780" s="72"/>
      <c r="AJ3780" s="72"/>
      <c r="AK3780" s="72"/>
      <c r="AL3780" s="72"/>
      <c r="AM3780" s="158"/>
      <c r="AN3780" s="72"/>
      <c r="AO3780" s="72"/>
      <c r="AP3780" s="72"/>
      <c r="AQ3780" s="72"/>
    </row>
    <row r="3781" spans="35:43" x14ac:dyDescent="0.25">
      <c r="AI3781" s="72"/>
      <c r="AJ3781" s="72"/>
      <c r="AK3781" s="72"/>
      <c r="AL3781" s="72"/>
      <c r="AM3781" s="158"/>
      <c r="AN3781" s="72"/>
      <c r="AO3781" s="72"/>
      <c r="AP3781" s="72"/>
      <c r="AQ3781" s="72"/>
    </row>
    <row r="3782" spans="35:43" x14ac:dyDescent="0.25">
      <c r="AI3782" s="72"/>
      <c r="AJ3782" s="72"/>
      <c r="AK3782" s="72"/>
      <c r="AL3782" s="72"/>
      <c r="AM3782" s="158"/>
      <c r="AN3782" s="72"/>
      <c r="AO3782" s="72"/>
      <c r="AP3782" s="72"/>
      <c r="AQ3782" s="72"/>
    </row>
    <row r="3783" spans="35:43" x14ac:dyDescent="0.25">
      <c r="AI3783" s="72"/>
      <c r="AJ3783" s="72"/>
      <c r="AK3783" s="72"/>
      <c r="AL3783" s="72"/>
      <c r="AM3783" s="158"/>
      <c r="AN3783" s="72"/>
      <c r="AO3783" s="72"/>
      <c r="AP3783" s="72"/>
      <c r="AQ3783" s="72"/>
    </row>
    <row r="3784" spans="35:43" x14ac:dyDescent="0.25">
      <c r="AI3784" s="72"/>
      <c r="AJ3784" s="72"/>
      <c r="AK3784" s="72"/>
      <c r="AL3784" s="72"/>
      <c r="AM3784" s="158"/>
      <c r="AN3784" s="72"/>
      <c r="AO3784" s="72"/>
      <c r="AP3784" s="72"/>
      <c r="AQ3784" s="72"/>
    </row>
    <row r="3785" spans="35:43" x14ac:dyDescent="0.25">
      <c r="AI3785" s="72"/>
      <c r="AJ3785" s="72"/>
      <c r="AK3785" s="72"/>
      <c r="AL3785" s="72"/>
      <c r="AM3785" s="158"/>
      <c r="AN3785" s="72"/>
      <c r="AO3785" s="72"/>
      <c r="AP3785" s="72"/>
      <c r="AQ3785" s="72"/>
    </row>
    <row r="3786" spans="35:43" x14ac:dyDescent="0.25">
      <c r="AI3786" s="72"/>
      <c r="AJ3786" s="72"/>
      <c r="AK3786" s="72"/>
      <c r="AL3786" s="72"/>
      <c r="AM3786" s="158"/>
      <c r="AN3786" s="72"/>
      <c r="AO3786" s="72"/>
      <c r="AP3786" s="72"/>
      <c r="AQ3786" s="72"/>
    </row>
    <row r="3787" spans="35:43" x14ac:dyDescent="0.25">
      <c r="AI3787" s="72"/>
      <c r="AJ3787" s="72"/>
      <c r="AK3787" s="72"/>
      <c r="AL3787" s="72"/>
      <c r="AM3787" s="158"/>
      <c r="AN3787" s="72"/>
      <c r="AO3787" s="72"/>
      <c r="AP3787" s="72"/>
      <c r="AQ3787" s="72"/>
    </row>
    <row r="3788" spans="35:43" x14ac:dyDescent="0.25">
      <c r="AI3788" s="72"/>
      <c r="AJ3788" s="72"/>
      <c r="AK3788" s="72"/>
      <c r="AL3788" s="72"/>
      <c r="AM3788" s="158"/>
      <c r="AN3788" s="72"/>
      <c r="AO3788" s="72"/>
      <c r="AP3788" s="72"/>
      <c r="AQ3788" s="72"/>
    </row>
    <row r="3789" spans="35:43" x14ac:dyDescent="0.25">
      <c r="AI3789" s="72"/>
      <c r="AJ3789" s="72"/>
      <c r="AK3789" s="72"/>
      <c r="AL3789" s="72"/>
      <c r="AM3789" s="158"/>
      <c r="AN3789" s="72"/>
      <c r="AO3789" s="72"/>
      <c r="AP3789" s="72"/>
      <c r="AQ3789" s="72"/>
    </row>
    <row r="3790" spans="35:43" x14ac:dyDescent="0.25">
      <c r="AI3790" s="72"/>
      <c r="AJ3790" s="72"/>
      <c r="AK3790" s="72"/>
      <c r="AL3790" s="72"/>
      <c r="AM3790" s="158"/>
      <c r="AN3790" s="72"/>
      <c r="AO3790" s="72"/>
      <c r="AP3790" s="72"/>
      <c r="AQ3790" s="72"/>
    </row>
    <row r="3791" spans="35:43" x14ac:dyDescent="0.25">
      <c r="AI3791" s="72"/>
      <c r="AJ3791" s="72"/>
      <c r="AK3791" s="72"/>
      <c r="AL3791" s="72"/>
      <c r="AM3791" s="158"/>
      <c r="AN3791" s="72"/>
      <c r="AO3791" s="72"/>
      <c r="AP3791" s="72"/>
      <c r="AQ3791" s="72"/>
    </row>
    <row r="3792" spans="35:43" x14ac:dyDescent="0.25">
      <c r="AI3792" s="72"/>
      <c r="AJ3792" s="72"/>
      <c r="AK3792" s="72"/>
      <c r="AL3792" s="72"/>
      <c r="AM3792" s="158"/>
      <c r="AN3792" s="72"/>
      <c r="AO3792" s="72"/>
      <c r="AP3792" s="72"/>
      <c r="AQ3792" s="72"/>
    </row>
    <row r="3793" spans="35:43" x14ac:dyDescent="0.25">
      <c r="AI3793" s="72"/>
      <c r="AJ3793" s="72"/>
      <c r="AK3793" s="72"/>
      <c r="AL3793" s="72"/>
      <c r="AM3793" s="158"/>
      <c r="AN3793" s="72"/>
      <c r="AO3793" s="72"/>
      <c r="AP3793" s="72"/>
      <c r="AQ3793" s="72"/>
    </row>
    <row r="3794" spans="35:43" x14ac:dyDescent="0.25">
      <c r="AI3794" s="72"/>
      <c r="AJ3794" s="72"/>
      <c r="AK3794" s="72"/>
      <c r="AL3794" s="72"/>
      <c r="AM3794" s="158"/>
      <c r="AN3794" s="72"/>
      <c r="AO3794" s="72"/>
      <c r="AP3794" s="72"/>
      <c r="AQ3794" s="72"/>
    </row>
    <row r="3795" spans="35:43" x14ac:dyDescent="0.25">
      <c r="AI3795" s="72"/>
      <c r="AJ3795" s="72"/>
      <c r="AK3795" s="72"/>
      <c r="AL3795" s="72"/>
      <c r="AM3795" s="158"/>
      <c r="AN3795" s="72"/>
      <c r="AO3795" s="72"/>
      <c r="AP3795" s="72"/>
      <c r="AQ3795" s="72"/>
    </row>
    <row r="3796" spans="35:43" x14ac:dyDescent="0.25">
      <c r="AI3796" s="72"/>
      <c r="AJ3796" s="72"/>
      <c r="AK3796" s="72"/>
      <c r="AL3796" s="72"/>
      <c r="AM3796" s="158"/>
      <c r="AN3796" s="72"/>
      <c r="AO3796" s="72"/>
      <c r="AP3796" s="72"/>
      <c r="AQ3796" s="72"/>
    </row>
    <row r="3797" spans="35:43" x14ac:dyDescent="0.25">
      <c r="AI3797" s="72"/>
      <c r="AJ3797" s="72"/>
      <c r="AK3797" s="72"/>
      <c r="AL3797" s="72"/>
      <c r="AM3797" s="158"/>
      <c r="AN3797" s="72"/>
      <c r="AO3797" s="72"/>
      <c r="AP3797" s="72"/>
      <c r="AQ3797" s="72"/>
    </row>
    <row r="3798" spans="35:43" x14ac:dyDescent="0.25">
      <c r="AI3798" s="72"/>
      <c r="AJ3798" s="72"/>
      <c r="AK3798" s="72"/>
      <c r="AL3798" s="72"/>
      <c r="AM3798" s="158"/>
      <c r="AN3798" s="72"/>
      <c r="AO3798" s="72"/>
      <c r="AP3798" s="72"/>
      <c r="AQ3798" s="72"/>
    </row>
    <row r="3799" spans="35:43" x14ac:dyDescent="0.25">
      <c r="AI3799" s="72"/>
      <c r="AJ3799" s="72"/>
      <c r="AK3799" s="72"/>
      <c r="AL3799" s="72"/>
      <c r="AM3799" s="158"/>
      <c r="AN3799" s="72"/>
      <c r="AO3799" s="72"/>
      <c r="AP3799" s="72"/>
      <c r="AQ3799" s="72"/>
    </row>
    <row r="3800" spans="35:43" x14ac:dyDescent="0.25">
      <c r="AI3800" s="72"/>
      <c r="AJ3800" s="72"/>
      <c r="AK3800" s="72"/>
      <c r="AL3800" s="72"/>
      <c r="AM3800" s="158"/>
      <c r="AN3800" s="72"/>
      <c r="AO3800" s="72"/>
      <c r="AP3800" s="72"/>
      <c r="AQ3800" s="72"/>
    </row>
    <row r="3801" spans="35:43" x14ac:dyDescent="0.25">
      <c r="AI3801" s="72"/>
      <c r="AJ3801" s="72"/>
      <c r="AK3801" s="72"/>
      <c r="AL3801" s="72"/>
      <c r="AM3801" s="158"/>
      <c r="AN3801" s="72"/>
      <c r="AO3801" s="72"/>
      <c r="AP3801" s="72"/>
      <c r="AQ3801" s="72"/>
    </row>
    <row r="3802" spans="35:43" x14ac:dyDescent="0.25">
      <c r="AI3802" s="72"/>
      <c r="AJ3802" s="72"/>
      <c r="AK3802" s="72"/>
      <c r="AL3802" s="72"/>
      <c r="AM3802" s="158"/>
      <c r="AN3802" s="72"/>
      <c r="AO3802" s="72"/>
      <c r="AP3802" s="72"/>
      <c r="AQ3802" s="72"/>
    </row>
    <row r="3803" spans="35:43" x14ac:dyDescent="0.25">
      <c r="AI3803" s="72"/>
      <c r="AJ3803" s="72"/>
      <c r="AK3803" s="72"/>
      <c r="AL3803" s="72"/>
      <c r="AM3803" s="158"/>
      <c r="AN3803" s="72"/>
      <c r="AO3803" s="72"/>
      <c r="AP3803" s="72"/>
      <c r="AQ3803" s="72"/>
    </row>
    <row r="3804" spans="35:43" x14ac:dyDescent="0.25">
      <c r="AI3804" s="72"/>
      <c r="AJ3804" s="72"/>
      <c r="AK3804" s="72"/>
      <c r="AL3804" s="72"/>
      <c r="AM3804" s="158"/>
      <c r="AN3804" s="72"/>
      <c r="AO3804" s="72"/>
      <c r="AP3804" s="72"/>
      <c r="AQ3804" s="72"/>
    </row>
    <row r="3805" spans="35:43" x14ac:dyDescent="0.25">
      <c r="AI3805" s="72"/>
      <c r="AJ3805" s="72"/>
      <c r="AK3805" s="72"/>
      <c r="AL3805" s="72"/>
      <c r="AM3805" s="158"/>
      <c r="AN3805" s="72"/>
      <c r="AO3805" s="72"/>
      <c r="AP3805" s="72"/>
      <c r="AQ3805" s="72"/>
    </row>
    <row r="3806" spans="35:43" x14ac:dyDescent="0.25">
      <c r="AI3806" s="72"/>
      <c r="AJ3806" s="72"/>
      <c r="AK3806" s="72"/>
      <c r="AL3806" s="72"/>
      <c r="AM3806" s="158"/>
      <c r="AN3806" s="72"/>
      <c r="AO3806" s="72"/>
      <c r="AP3806" s="72"/>
      <c r="AQ3806" s="72"/>
    </row>
    <row r="3807" spans="35:43" x14ac:dyDescent="0.25">
      <c r="AI3807" s="72"/>
      <c r="AJ3807" s="72"/>
      <c r="AK3807" s="72"/>
      <c r="AL3807" s="72"/>
      <c r="AM3807" s="158"/>
      <c r="AN3807" s="72"/>
      <c r="AO3807" s="72"/>
      <c r="AP3807" s="72"/>
      <c r="AQ3807" s="72"/>
    </row>
    <row r="3808" spans="35:43" x14ac:dyDescent="0.25">
      <c r="AI3808" s="72"/>
      <c r="AJ3808" s="72"/>
      <c r="AK3808" s="72"/>
      <c r="AL3808" s="72"/>
      <c r="AM3808" s="158"/>
      <c r="AN3808" s="72"/>
      <c r="AO3808" s="72"/>
      <c r="AP3808" s="72"/>
      <c r="AQ3808" s="72"/>
    </row>
    <row r="3809" spans="35:43" x14ac:dyDescent="0.25">
      <c r="AI3809" s="72"/>
      <c r="AJ3809" s="72"/>
      <c r="AK3809" s="72"/>
      <c r="AL3809" s="72"/>
      <c r="AM3809" s="158"/>
      <c r="AN3809" s="72"/>
      <c r="AO3809" s="72"/>
      <c r="AP3809" s="72"/>
      <c r="AQ3809" s="72"/>
    </row>
    <row r="3810" spans="35:43" x14ac:dyDescent="0.25">
      <c r="AI3810" s="72"/>
      <c r="AJ3810" s="72"/>
      <c r="AK3810" s="72"/>
      <c r="AL3810" s="72"/>
      <c r="AM3810" s="158"/>
      <c r="AN3810" s="72"/>
      <c r="AO3810" s="72"/>
      <c r="AP3810" s="72"/>
      <c r="AQ3810" s="72"/>
    </row>
    <row r="3811" spans="35:43" x14ac:dyDescent="0.25">
      <c r="AI3811" s="72"/>
      <c r="AJ3811" s="72"/>
      <c r="AK3811" s="72"/>
      <c r="AL3811" s="72"/>
      <c r="AM3811" s="158"/>
      <c r="AN3811" s="72"/>
      <c r="AO3811" s="72"/>
      <c r="AP3811" s="72"/>
      <c r="AQ3811" s="72"/>
    </row>
    <row r="3812" spans="35:43" x14ac:dyDescent="0.25">
      <c r="AI3812" s="72"/>
      <c r="AJ3812" s="72"/>
      <c r="AK3812" s="72"/>
      <c r="AL3812" s="72"/>
      <c r="AM3812" s="158"/>
      <c r="AN3812" s="72"/>
      <c r="AO3812" s="72"/>
      <c r="AP3812" s="72"/>
      <c r="AQ3812" s="72"/>
    </row>
    <row r="3813" spans="35:43" x14ac:dyDescent="0.25">
      <c r="AI3813" s="72"/>
      <c r="AJ3813" s="72"/>
      <c r="AK3813" s="72"/>
      <c r="AL3813" s="72"/>
      <c r="AM3813" s="158"/>
      <c r="AN3813" s="72"/>
      <c r="AO3813" s="72"/>
      <c r="AP3813" s="72"/>
      <c r="AQ3813" s="72"/>
    </row>
    <row r="3814" spans="35:43" x14ac:dyDescent="0.25">
      <c r="AI3814" s="72"/>
      <c r="AJ3814" s="72"/>
      <c r="AK3814" s="72"/>
      <c r="AL3814" s="72"/>
      <c r="AM3814" s="158"/>
      <c r="AN3814" s="72"/>
      <c r="AO3814" s="72"/>
      <c r="AP3814" s="72"/>
      <c r="AQ3814" s="72"/>
    </row>
    <row r="3815" spans="35:43" x14ac:dyDescent="0.25">
      <c r="AI3815" s="72"/>
      <c r="AJ3815" s="72"/>
      <c r="AK3815" s="72"/>
      <c r="AL3815" s="72"/>
      <c r="AM3815" s="158"/>
      <c r="AN3815" s="72"/>
      <c r="AO3815" s="72"/>
      <c r="AP3815" s="72"/>
      <c r="AQ3815" s="72"/>
    </row>
    <row r="3816" spans="35:43" x14ac:dyDescent="0.25">
      <c r="AI3816" s="72"/>
      <c r="AJ3816" s="72"/>
      <c r="AK3816" s="72"/>
      <c r="AL3816" s="72"/>
      <c r="AM3816" s="158"/>
      <c r="AN3816" s="72"/>
      <c r="AO3816" s="72"/>
      <c r="AP3816" s="72"/>
      <c r="AQ3816" s="72"/>
    </row>
    <row r="3817" spans="35:43" x14ac:dyDescent="0.25">
      <c r="AI3817" s="72"/>
      <c r="AJ3817" s="72"/>
      <c r="AK3817" s="72"/>
      <c r="AL3817" s="72"/>
      <c r="AM3817" s="158"/>
      <c r="AN3817" s="72"/>
      <c r="AO3817" s="72"/>
      <c r="AP3817" s="72"/>
      <c r="AQ3817" s="72"/>
    </row>
    <row r="3818" spans="35:43" x14ac:dyDescent="0.25">
      <c r="AI3818" s="72"/>
      <c r="AJ3818" s="72"/>
      <c r="AK3818" s="72"/>
      <c r="AL3818" s="72"/>
      <c r="AM3818" s="158"/>
      <c r="AN3818" s="72"/>
      <c r="AO3818" s="72"/>
      <c r="AP3818" s="72"/>
      <c r="AQ3818" s="72"/>
    </row>
    <row r="3819" spans="35:43" x14ac:dyDescent="0.25">
      <c r="AI3819" s="72"/>
      <c r="AJ3819" s="72"/>
      <c r="AK3819" s="72"/>
      <c r="AL3819" s="72"/>
      <c r="AM3819" s="158"/>
      <c r="AN3819" s="72"/>
      <c r="AO3819" s="72"/>
      <c r="AP3819" s="72"/>
      <c r="AQ3819" s="72"/>
    </row>
    <row r="3820" spans="35:43" x14ac:dyDescent="0.25">
      <c r="AI3820" s="72"/>
      <c r="AJ3820" s="72"/>
      <c r="AK3820" s="72"/>
      <c r="AL3820" s="72"/>
      <c r="AM3820" s="158"/>
      <c r="AN3820" s="72"/>
      <c r="AO3820" s="72"/>
      <c r="AP3820" s="72"/>
      <c r="AQ3820" s="72"/>
    </row>
    <row r="3821" spans="35:43" x14ac:dyDescent="0.25">
      <c r="AI3821" s="72"/>
      <c r="AJ3821" s="72"/>
      <c r="AK3821" s="72"/>
      <c r="AL3821" s="72"/>
      <c r="AM3821" s="158"/>
      <c r="AN3821" s="72"/>
      <c r="AO3821" s="72"/>
      <c r="AP3821" s="72"/>
      <c r="AQ3821" s="72"/>
    </row>
    <row r="3822" spans="35:43" x14ac:dyDescent="0.25">
      <c r="AI3822" s="72"/>
      <c r="AJ3822" s="72"/>
      <c r="AK3822" s="72"/>
      <c r="AL3822" s="72"/>
      <c r="AM3822" s="158"/>
      <c r="AN3822" s="72"/>
      <c r="AO3822" s="72"/>
      <c r="AP3822" s="72"/>
      <c r="AQ3822" s="72"/>
    </row>
    <row r="3823" spans="35:43" x14ac:dyDescent="0.25">
      <c r="AI3823" s="72"/>
      <c r="AJ3823" s="72"/>
      <c r="AK3823" s="72"/>
      <c r="AL3823" s="72"/>
      <c r="AM3823" s="158"/>
      <c r="AN3823" s="72"/>
      <c r="AO3823" s="72"/>
      <c r="AP3823" s="72"/>
      <c r="AQ3823" s="72"/>
    </row>
    <row r="3824" spans="35:43" x14ac:dyDescent="0.25">
      <c r="AI3824" s="72"/>
      <c r="AJ3824" s="72"/>
      <c r="AK3824" s="72"/>
      <c r="AL3824" s="72"/>
      <c r="AM3824" s="158"/>
      <c r="AN3824" s="72"/>
      <c r="AO3824" s="72"/>
      <c r="AP3824" s="72"/>
      <c r="AQ3824" s="72"/>
    </row>
    <row r="3825" spans="35:43" x14ac:dyDescent="0.25">
      <c r="AI3825" s="72"/>
      <c r="AJ3825" s="72"/>
      <c r="AK3825" s="72"/>
      <c r="AL3825" s="72"/>
      <c r="AM3825" s="158"/>
      <c r="AN3825" s="72"/>
      <c r="AO3825" s="72"/>
      <c r="AP3825" s="72"/>
      <c r="AQ3825" s="72"/>
    </row>
    <row r="3826" spans="35:43" x14ac:dyDescent="0.25">
      <c r="AI3826" s="72"/>
      <c r="AJ3826" s="72"/>
      <c r="AK3826" s="72"/>
      <c r="AL3826" s="72"/>
      <c r="AM3826" s="158"/>
      <c r="AN3826" s="72"/>
      <c r="AO3826" s="72"/>
      <c r="AP3826" s="72"/>
      <c r="AQ3826" s="72"/>
    </row>
    <row r="3827" spans="35:43" x14ac:dyDescent="0.25">
      <c r="AI3827" s="72"/>
      <c r="AJ3827" s="72"/>
      <c r="AK3827" s="72"/>
      <c r="AL3827" s="72"/>
      <c r="AM3827" s="158"/>
      <c r="AN3827" s="72"/>
      <c r="AO3827" s="72"/>
      <c r="AP3827" s="72"/>
      <c r="AQ3827" s="72"/>
    </row>
    <row r="3828" spans="35:43" x14ac:dyDescent="0.25">
      <c r="AI3828" s="72"/>
      <c r="AJ3828" s="72"/>
      <c r="AK3828" s="72"/>
      <c r="AL3828" s="72"/>
      <c r="AM3828" s="158"/>
      <c r="AN3828" s="72"/>
      <c r="AO3828" s="72"/>
      <c r="AP3828" s="72"/>
      <c r="AQ3828" s="72"/>
    </row>
    <row r="3829" spans="35:43" x14ac:dyDescent="0.25">
      <c r="AI3829" s="72"/>
      <c r="AJ3829" s="72"/>
      <c r="AK3829" s="72"/>
      <c r="AL3829" s="72"/>
      <c r="AM3829" s="158"/>
      <c r="AN3829" s="72"/>
      <c r="AO3829" s="72"/>
      <c r="AP3829" s="72"/>
      <c r="AQ3829" s="72"/>
    </row>
    <row r="3830" spans="35:43" x14ac:dyDescent="0.25">
      <c r="AI3830" s="72"/>
      <c r="AJ3830" s="72"/>
      <c r="AK3830" s="72"/>
      <c r="AL3830" s="72"/>
      <c r="AM3830" s="158"/>
      <c r="AN3830" s="72"/>
      <c r="AO3830" s="72"/>
      <c r="AP3830" s="72"/>
      <c r="AQ3830" s="72"/>
    </row>
    <row r="3831" spans="35:43" x14ac:dyDescent="0.25">
      <c r="AI3831" s="72"/>
      <c r="AJ3831" s="72"/>
      <c r="AK3831" s="72"/>
      <c r="AL3831" s="72"/>
      <c r="AM3831" s="158"/>
      <c r="AN3831" s="72"/>
      <c r="AO3831" s="72"/>
      <c r="AP3831" s="72"/>
      <c r="AQ3831" s="72"/>
    </row>
    <row r="3832" spans="35:43" x14ac:dyDescent="0.25">
      <c r="AI3832" s="72"/>
      <c r="AJ3832" s="72"/>
      <c r="AK3832" s="72"/>
      <c r="AL3832" s="72"/>
      <c r="AM3832" s="158"/>
      <c r="AN3832" s="72"/>
      <c r="AO3832" s="72"/>
      <c r="AP3832" s="72"/>
      <c r="AQ3832" s="72"/>
    </row>
    <row r="3833" spans="35:43" x14ac:dyDescent="0.25">
      <c r="AI3833" s="72"/>
      <c r="AJ3833" s="72"/>
      <c r="AK3833" s="72"/>
      <c r="AL3833" s="72"/>
      <c r="AM3833" s="158"/>
      <c r="AN3833" s="72"/>
      <c r="AO3833" s="72"/>
      <c r="AP3833" s="72"/>
      <c r="AQ3833" s="72"/>
    </row>
    <row r="3834" spans="35:43" x14ac:dyDescent="0.25">
      <c r="AI3834" s="72"/>
      <c r="AJ3834" s="72"/>
      <c r="AK3834" s="72"/>
      <c r="AL3834" s="72"/>
      <c r="AM3834" s="158"/>
      <c r="AN3834" s="72"/>
      <c r="AO3834" s="72"/>
      <c r="AP3834" s="72"/>
      <c r="AQ3834" s="72"/>
    </row>
    <row r="3835" spans="35:43" x14ac:dyDescent="0.25">
      <c r="AI3835" s="72"/>
      <c r="AJ3835" s="72"/>
      <c r="AK3835" s="72"/>
      <c r="AL3835" s="72"/>
      <c r="AM3835" s="158"/>
      <c r="AN3835" s="72"/>
      <c r="AO3835" s="72"/>
      <c r="AP3835" s="72"/>
      <c r="AQ3835" s="72"/>
    </row>
    <row r="3836" spans="35:43" x14ac:dyDescent="0.25">
      <c r="AI3836" s="72"/>
      <c r="AJ3836" s="72"/>
      <c r="AK3836" s="72"/>
      <c r="AL3836" s="72"/>
      <c r="AM3836" s="158"/>
      <c r="AN3836" s="72"/>
      <c r="AO3836" s="72"/>
      <c r="AP3836" s="72"/>
      <c r="AQ3836" s="72"/>
    </row>
    <row r="3837" spans="35:43" x14ac:dyDescent="0.25">
      <c r="AI3837" s="72"/>
      <c r="AJ3837" s="72"/>
      <c r="AK3837" s="72"/>
      <c r="AL3837" s="72"/>
      <c r="AM3837" s="158"/>
      <c r="AN3837" s="72"/>
      <c r="AO3837" s="72"/>
      <c r="AP3837" s="72"/>
      <c r="AQ3837" s="72"/>
    </row>
    <row r="3838" spans="35:43" x14ac:dyDescent="0.25">
      <c r="AI3838" s="72"/>
      <c r="AJ3838" s="72"/>
      <c r="AK3838" s="72"/>
      <c r="AL3838" s="72"/>
      <c r="AM3838" s="158"/>
      <c r="AN3838" s="72"/>
      <c r="AO3838" s="72"/>
      <c r="AP3838" s="72"/>
      <c r="AQ3838" s="72"/>
    </row>
    <row r="3839" spans="35:43" x14ac:dyDescent="0.25">
      <c r="AI3839" s="72"/>
      <c r="AJ3839" s="72"/>
      <c r="AK3839" s="72"/>
      <c r="AL3839" s="72"/>
      <c r="AM3839" s="158"/>
      <c r="AN3839" s="72"/>
      <c r="AO3839" s="72"/>
      <c r="AP3839" s="72"/>
      <c r="AQ3839" s="72"/>
    </row>
    <row r="3840" spans="35:43" x14ac:dyDescent="0.25">
      <c r="AI3840" s="72"/>
      <c r="AJ3840" s="72"/>
      <c r="AK3840" s="72"/>
      <c r="AL3840" s="72"/>
      <c r="AM3840" s="158"/>
      <c r="AN3840" s="72"/>
      <c r="AO3840" s="72"/>
      <c r="AP3840" s="72"/>
      <c r="AQ3840" s="72"/>
    </row>
    <row r="3841" spans="35:43" x14ac:dyDescent="0.25">
      <c r="AI3841" s="72"/>
      <c r="AJ3841" s="72"/>
      <c r="AK3841" s="72"/>
      <c r="AL3841" s="72"/>
      <c r="AM3841" s="158"/>
      <c r="AN3841" s="72"/>
      <c r="AO3841" s="72"/>
      <c r="AP3841" s="72"/>
      <c r="AQ3841" s="72"/>
    </row>
    <row r="3842" spans="35:43" x14ac:dyDescent="0.25">
      <c r="AI3842" s="72"/>
      <c r="AJ3842" s="72"/>
      <c r="AK3842" s="72"/>
      <c r="AL3842" s="72"/>
      <c r="AM3842" s="158"/>
      <c r="AN3842" s="72"/>
      <c r="AO3842" s="72"/>
      <c r="AP3842" s="72"/>
      <c r="AQ3842" s="72"/>
    </row>
    <row r="3843" spans="35:43" x14ac:dyDescent="0.25">
      <c r="AI3843" s="72"/>
      <c r="AJ3843" s="72"/>
      <c r="AK3843" s="72"/>
      <c r="AL3843" s="72"/>
      <c r="AM3843" s="158"/>
      <c r="AN3843" s="72"/>
      <c r="AO3843" s="72"/>
      <c r="AP3843" s="72"/>
      <c r="AQ3843" s="72"/>
    </row>
    <row r="3844" spans="35:43" x14ac:dyDescent="0.25">
      <c r="AI3844" s="72"/>
      <c r="AJ3844" s="72"/>
      <c r="AK3844" s="72"/>
      <c r="AL3844" s="72"/>
      <c r="AM3844" s="158"/>
      <c r="AN3844" s="72"/>
      <c r="AO3844" s="72"/>
      <c r="AP3844" s="72"/>
      <c r="AQ3844" s="72"/>
    </row>
    <row r="3845" spans="35:43" x14ac:dyDescent="0.25">
      <c r="AI3845" s="72"/>
      <c r="AJ3845" s="72"/>
      <c r="AK3845" s="72"/>
      <c r="AL3845" s="72"/>
      <c r="AM3845" s="158"/>
      <c r="AN3845" s="72"/>
      <c r="AO3845" s="72"/>
      <c r="AP3845" s="72"/>
      <c r="AQ3845" s="72"/>
    </row>
    <row r="3846" spans="35:43" x14ac:dyDescent="0.25">
      <c r="AI3846" s="72"/>
      <c r="AJ3846" s="72"/>
      <c r="AK3846" s="72"/>
      <c r="AL3846" s="72"/>
      <c r="AM3846" s="158"/>
      <c r="AN3846" s="72"/>
      <c r="AO3846" s="72"/>
      <c r="AP3846" s="72"/>
      <c r="AQ3846" s="72"/>
    </row>
    <row r="3847" spans="35:43" x14ac:dyDescent="0.25">
      <c r="AI3847" s="72"/>
      <c r="AJ3847" s="72"/>
      <c r="AK3847" s="72"/>
      <c r="AL3847" s="72"/>
      <c r="AM3847" s="158"/>
      <c r="AN3847" s="72"/>
      <c r="AO3847" s="72"/>
      <c r="AP3847" s="72"/>
      <c r="AQ3847" s="72"/>
    </row>
    <row r="3848" spans="35:43" x14ac:dyDescent="0.25">
      <c r="AI3848" s="72"/>
      <c r="AJ3848" s="72"/>
      <c r="AK3848" s="72"/>
      <c r="AL3848" s="72"/>
      <c r="AM3848" s="158"/>
      <c r="AN3848" s="72"/>
      <c r="AO3848" s="72"/>
      <c r="AP3848" s="72"/>
      <c r="AQ3848" s="72"/>
    </row>
    <row r="3849" spans="35:43" x14ac:dyDescent="0.25">
      <c r="AI3849" s="72"/>
      <c r="AJ3849" s="72"/>
      <c r="AK3849" s="72"/>
      <c r="AL3849" s="72"/>
      <c r="AM3849" s="158"/>
      <c r="AN3849" s="72"/>
      <c r="AO3849" s="72"/>
      <c r="AP3849" s="72"/>
      <c r="AQ3849" s="72"/>
    </row>
    <row r="3850" spans="35:43" x14ac:dyDescent="0.25">
      <c r="AI3850" s="72"/>
      <c r="AJ3850" s="72"/>
      <c r="AK3850" s="72"/>
      <c r="AL3850" s="72"/>
      <c r="AM3850" s="158"/>
      <c r="AN3850" s="72"/>
      <c r="AO3850" s="72"/>
      <c r="AP3850" s="72"/>
      <c r="AQ3850" s="72"/>
    </row>
    <row r="3851" spans="35:43" x14ac:dyDescent="0.25">
      <c r="AI3851" s="72"/>
      <c r="AJ3851" s="72"/>
      <c r="AK3851" s="72"/>
      <c r="AL3851" s="72"/>
      <c r="AM3851" s="158"/>
      <c r="AN3851" s="72"/>
      <c r="AO3851" s="72"/>
      <c r="AP3851" s="72"/>
      <c r="AQ3851" s="72"/>
    </row>
    <row r="3852" spans="35:43" x14ac:dyDescent="0.25">
      <c r="AI3852" s="72"/>
      <c r="AJ3852" s="72"/>
      <c r="AK3852" s="72"/>
      <c r="AL3852" s="72"/>
      <c r="AM3852" s="158"/>
      <c r="AN3852" s="72"/>
      <c r="AO3852" s="72"/>
      <c r="AP3852" s="72"/>
      <c r="AQ3852" s="72"/>
    </row>
    <row r="3853" spans="35:43" x14ac:dyDescent="0.25">
      <c r="AI3853" s="72"/>
      <c r="AJ3853" s="72"/>
      <c r="AK3853" s="72"/>
      <c r="AL3853" s="72"/>
      <c r="AM3853" s="158"/>
      <c r="AN3853" s="72"/>
      <c r="AO3853" s="72"/>
      <c r="AP3853" s="72"/>
      <c r="AQ3853" s="72"/>
    </row>
    <row r="3854" spans="35:43" x14ac:dyDescent="0.25">
      <c r="AI3854" s="72"/>
      <c r="AJ3854" s="72"/>
      <c r="AK3854" s="72"/>
      <c r="AL3854" s="72"/>
      <c r="AM3854" s="158"/>
      <c r="AN3854" s="72"/>
      <c r="AO3854" s="72"/>
      <c r="AP3854" s="72"/>
      <c r="AQ3854" s="72"/>
    </row>
    <row r="3855" spans="35:43" x14ac:dyDescent="0.25">
      <c r="AI3855" s="72"/>
      <c r="AJ3855" s="72"/>
      <c r="AK3855" s="72"/>
      <c r="AL3855" s="72"/>
      <c r="AM3855" s="158"/>
      <c r="AN3855" s="72"/>
      <c r="AO3855" s="72"/>
      <c r="AP3855" s="72"/>
      <c r="AQ3855" s="72"/>
    </row>
    <row r="3856" spans="35:43" x14ac:dyDescent="0.25">
      <c r="AI3856" s="72"/>
      <c r="AJ3856" s="72"/>
      <c r="AK3856" s="72"/>
      <c r="AL3856" s="72"/>
      <c r="AM3856" s="158"/>
      <c r="AN3856" s="72"/>
      <c r="AO3856" s="72"/>
      <c r="AP3856" s="72"/>
      <c r="AQ3856" s="72"/>
    </row>
    <row r="3857" spans="35:43" x14ac:dyDescent="0.25">
      <c r="AI3857" s="72"/>
      <c r="AJ3857" s="72"/>
      <c r="AK3857" s="72"/>
      <c r="AL3857" s="72"/>
      <c r="AM3857" s="158"/>
      <c r="AN3857" s="72"/>
      <c r="AO3857" s="72"/>
      <c r="AP3857" s="72"/>
      <c r="AQ3857" s="72"/>
    </row>
    <row r="3858" spans="35:43" x14ac:dyDescent="0.25">
      <c r="AI3858" s="72"/>
      <c r="AJ3858" s="72"/>
      <c r="AK3858" s="72"/>
      <c r="AL3858" s="72"/>
      <c r="AM3858" s="158"/>
      <c r="AN3858" s="72"/>
      <c r="AO3858" s="72"/>
      <c r="AP3858" s="72"/>
      <c r="AQ3858" s="72"/>
    </row>
    <row r="3859" spans="35:43" x14ac:dyDescent="0.25">
      <c r="AI3859" s="72"/>
      <c r="AJ3859" s="72"/>
      <c r="AK3859" s="72"/>
      <c r="AL3859" s="72"/>
      <c r="AM3859" s="158"/>
      <c r="AN3859" s="72"/>
      <c r="AO3859" s="72"/>
      <c r="AP3859" s="72"/>
      <c r="AQ3859" s="72"/>
    </row>
    <row r="3860" spans="35:43" x14ac:dyDescent="0.25">
      <c r="AI3860" s="72"/>
      <c r="AJ3860" s="72"/>
      <c r="AK3860" s="72"/>
      <c r="AL3860" s="72"/>
      <c r="AM3860" s="158"/>
      <c r="AN3860" s="72"/>
      <c r="AO3860" s="72"/>
      <c r="AP3860" s="72"/>
      <c r="AQ3860" s="72"/>
    </row>
    <row r="3861" spans="35:43" x14ac:dyDescent="0.25">
      <c r="AI3861" s="72"/>
      <c r="AJ3861" s="72"/>
      <c r="AK3861" s="72"/>
      <c r="AL3861" s="72"/>
      <c r="AM3861" s="158"/>
      <c r="AN3861" s="72"/>
      <c r="AO3861" s="72"/>
      <c r="AP3861" s="72"/>
      <c r="AQ3861" s="72"/>
    </row>
    <row r="3862" spans="35:43" x14ac:dyDescent="0.25">
      <c r="AI3862" s="72"/>
      <c r="AJ3862" s="72"/>
      <c r="AK3862" s="72"/>
      <c r="AL3862" s="72"/>
      <c r="AM3862" s="158"/>
      <c r="AN3862" s="72"/>
      <c r="AO3862" s="72"/>
      <c r="AP3862" s="72"/>
      <c r="AQ3862" s="72"/>
    </row>
    <row r="3863" spans="35:43" x14ac:dyDescent="0.25">
      <c r="AI3863" s="72"/>
      <c r="AJ3863" s="72"/>
      <c r="AK3863" s="72"/>
      <c r="AL3863" s="72"/>
      <c r="AM3863" s="158"/>
      <c r="AN3863" s="72"/>
      <c r="AO3863" s="72"/>
      <c r="AP3863" s="72"/>
      <c r="AQ3863" s="72"/>
    </row>
    <row r="3864" spans="35:43" x14ac:dyDescent="0.25">
      <c r="AI3864" s="72"/>
      <c r="AJ3864" s="72"/>
      <c r="AK3864" s="72"/>
      <c r="AL3864" s="72"/>
      <c r="AM3864" s="158"/>
      <c r="AN3864" s="72"/>
      <c r="AO3864" s="72"/>
      <c r="AP3864" s="72"/>
      <c r="AQ3864" s="72"/>
    </row>
    <row r="3865" spans="35:43" x14ac:dyDescent="0.25">
      <c r="AI3865" s="72"/>
      <c r="AJ3865" s="72"/>
      <c r="AK3865" s="72"/>
      <c r="AL3865" s="72"/>
      <c r="AM3865" s="158"/>
      <c r="AN3865" s="72"/>
      <c r="AO3865" s="72"/>
      <c r="AP3865" s="72"/>
      <c r="AQ3865" s="72"/>
    </row>
    <row r="3866" spans="35:43" x14ac:dyDescent="0.25">
      <c r="AI3866" s="72"/>
      <c r="AJ3866" s="72"/>
      <c r="AK3866" s="72"/>
      <c r="AL3866" s="72"/>
      <c r="AM3866" s="158"/>
      <c r="AN3866" s="72"/>
      <c r="AO3866" s="72"/>
      <c r="AP3866" s="72"/>
      <c r="AQ3866" s="72"/>
    </row>
    <row r="3867" spans="35:43" x14ac:dyDescent="0.25">
      <c r="AI3867" s="72"/>
      <c r="AJ3867" s="72"/>
      <c r="AK3867" s="72"/>
      <c r="AL3867" s="72"/>
      <c r="AM3867" s="158"/>
      <c r="AN3867" s="72"/>
      <c r="AO3867" s="72"/>
      <c r="AP3867" s="72"/>
      <c r="AQ3867" s="72"/>
    </row>
    <row r="3868" spans="35:43" x14ac:dyDescent="0.25">
      <c r="AI3868" s="72"/>
      <c r="AJ3868" s="72"/>
      <c r="AK3868" s="72"/>
      <c r="AL3868" s="72"/>
      <c r="AM3868" s="158"/>
      <c r="AN3868" s="72"/>
      <c r="AO3868" s="72"/>
      <c r="AP3868" s="72"/>
      <c r="AQ3868" s="72"/>
    </row>
    <row r="3869" spans="35:43" x14ac:dyDescent="0.25">
      <c r="AI3869" s="72"/>
      <c r="AJ3869" s="72"/>
      <c r="AK3869" s="72"/>
      <c r="AL3869" s="72"/>
      <c r="AM3869" s="158"/>
      <c r="AN3869" s="72"/>
      <c r="AO3869" s="72"/>
      <c r="AP3869" s="72"/>
      <c r="AQ3869" s="72"/>
    </row>
    <row r="3870" spans="35:43" x14ac:dyDescent="0.25">
      <c r="AI3870" s="72"/>
      <c r="AJ3870" s="72"/>
      <c r="AK3870" s="72"/>
      <c r="AL3870" s="72"/>
      <c r="AM3870" s="158"/>
      <c r="AN3870" s="72"/>
      <c r="AO3870" s="72"/>
      <c r="AP3870" s="72"/>
      <c r="AQ3870" s="72"/>
    </row>
    <row r="3871" spans="35:43" x14ac:dyDescent="0.25">
      <c r="AI3871" s="72"/>
      <c r="AJ3871" s="72"/>
      <c r="AK3871" s="72"/>
      <c r="AL3871" s="72"/>
      <c r="AM3871" s="158"/>
      <c r="AN3871" s="72"/>
      <c r="AO3871" s="72"/>
      <c r="AP3871" s="72"/>
      <c r="AQ3871" s="72"/>
    </row>
    <row r="3872" spans="35:43" x14ac:dyDescent="0.25">
      <c r="AI3872" s="72"/>
      <c r="AJ3872" s="72"/>
      <c r="AK3872" s="72"/>
      <c r="AL3872" s="72"/>
      <c r="AM3872" s="158"/>
      <c r="AN3872" s="72"/>
      <c r="AO3872" s="72"/>
      <c r="AP3872" s="72"/>
      <c r="AQ3872" s="72"/>
    </row>
    <row r="3873" spans="35:43" x14ac:dyDescent="0.25">
      <c r="AI3873" s="72"/>
      <c r="AJ3873" s="72"/>
      <c r="AK3873" s="72"/>
      <c r="AL3873" s="72"/>
      <c r="AM3873" s="158"/>
      <c r="AN3873" s="72"/>
      <c r="AO3873" s="72"/>
      <c r="AP3873" s="72"/>
      <c r="AQ3873" s="72"/>
    </row>
    <row r="3874" spans="35:43" x14ac:dyDescent="0.25">
      <c r="AI3874" s="72"/>
      <c r="AJ3874" s="72"/>
      <c r="AK3874" s="72"/>
      <c r="AL3874" s="72"/>
      <c r="AM3874" s="158"/>
      <c r="AN3874" s="72"/>
      <c r="AO3874" s="72"/>
      <c r="AP3874" s="72"/>
      <c r="AQ3874" s="72"/>
    </row>
    <row r="3875" spans="35:43" x14ac:dyDescent="0.25">
      <c r="AI3875" s="72"/>
      <c r="AJ3875" s="72"/>
      <c r="AK3875" s="72"/>
      <c r="AL3875" s="72"/>
      <c r="AM3875" s="158"/>
      <c r="AN3875" s="72"/>
      <c r="AO3875" s="72"/>
      <c r="AP3875" s="72"/>
      <c r="AQ3875" s="72"/>
    </row>
    <row r="3876" spans="35:43" x14ac:dyDescent="0.25">
      <c r="AI3876" s="72"/>
      <c r="AJ3876" s="72"/>
      <c r="AK3876" s="72"/>
      <c r="AL3876" s="72"/>
      <c r="AM3876" s="158"/>
      <c r="AN3876" s="72"/>
      <c r="AO3876" s="72"/>
      <c r="AP3876" s="72"/>
      <c r="AQ3876" s="72"/>
    </row>
    <row r="3877" spans="35:43" x14ac:dyDescent="0.25">
      <c r="AI3877" s="72"/>
      <c r="AJ3877" s="72"/>
      <c r="AK3877" s="72"/>
      <c r="AL3877" s="72"/>
      <c r="AM3877" s="158"/>
      <c r="AN3877" s="72"/>
      <c r="AO3877" s="72"/>
      <c r="AP3877" s="72"/>
      <c r="AQ3877" s="72"/>
    </row>
    <row r="3878" spans="35:43" x14ac:dyDescent="0.25">
      <c r="AI3878" s="72"/>
      <c r="AJ3878" s="72"/>
      <c r="AK3878" s="72"/>
      <c r="AL3878" s="72"/>
      <c r="AM3878" s="158"/>
      <c r="AN3878" s="72"/>
      <c r="AO3878" s="72"/>
      <c r="AP3878" s="72"/>
      <c r="AQ3878" s="72"/>
    </row>
    <row r="3879" spans="35:43" x14ac:dyDescent="0.25">
      <c r="AI3879" s="72"/>
      <c r="AJ3879" s="72"/>
      <c r="AK3879" s="72"/>
      <c r="AL3879" s="72"/>
      <c r="AM3879" s="158"/>
      <c r="AN3879" s="72"/>
      <c r="AO3879" s="72"/>
      <c r="AP3879" s="72"/>
      <c r="AQ3879" s="72"/>
    </row>
    <row r="3880" spans="35:43" x14ac:dyDescent="0.25">
      <c r="AI3880" s="72"/>
      <c r="AJ3880" s="72"/>
      <c r="AK3880" s="72"/>
      <c r="AL3880" s="72"/>
      <c r="AM3880" s="158"/>
      <c r="AN3880" s="72"/>
      <c r="AO3880" s="72"/>
      <c r="AP3880" s="72"/>
      <c r="AQ3880" s="72"/>
    </row>
    <row r="3881" spans="35:43" x14ac:dyDescent="0.25">
      <c r="AI3881" s="72"/>
      <c r="AJ3881" s="72"/>
      <c r="AK3881" s="72"/>
      <c r="AL3881" s="72"/>
      <c r="AM3881" s="158"/>
      <c r="AN3881" s="72"/>
      <c r="AO3881" s="72"/>
      <c r="AP3881" s="72"/>
      <c r="AQ3881" s="72"/>
    </row>
    <row r="3882" spans="35:43" x14ac:dyDescent="0.25">
      <c r="AI3882" s="72"/>
      <c r="AJ3882" s="72"/>
      <c r="AK3882" s="72"/>
      <c r="AL3882" s="72"/>
      <c r="AM3882" s="158"/>
      <c r="AN3882" s="72"/>
      <c r="AO3882" s="72"/>
      <c r="AP3882" s="72"/>
      <c r="AQ3882" s="72"/>
    </row>
    <row r="3883" spans="35:43" x14ac:dyDescent="0.25">
      <c r="AI3883" s="72"/>
      <c r="AJ3883" s="72"/>
      <c r="AK3883" s="72"/>
      <c r="AL3883" s="72"/>
      <c r="AM3883" s="158"/>
      <c r="AN3883" s="72"/>
      <c r="AO3883" s="72"/>
      <c r="AP3883" s="72"/>
      <c r="AQ3883" s="72"/>
    </row>
    <row r="3884" spans="35:43" x14ac:dyDescent="0.25">
      <c r="AI3884" s="72"/>
      <c r="AJ3884" s="72"/>
      <c r="AK3884" s="72"/>
      <c r="AL3884" s="72"/>
      <c r="AM3884" s="158"/>
      <c r="AN3884" s="72"/>
      <c r="AO3884" s="72"/>
      <c r="AP3884" s="72"/>
      <c r="AQ3884" s="72"/>
    </row>
    <row r="3885" spans="35:43" x14ac:dyDescent="0.25">
      <c r="AI3885" s="72"/>
      <c r="AJ3885" s="72"/>
      <c r="AK3885" s="72"/>
      <c r="AL3885" s="72"/>
      <c r="AM3885" s="158"/>
      <c r="AN3885" s="72"/>
      <c r="AO3885" s="72"/>
      <c r="AP3885" s="72"/>
      <c r="AQ3885" s="72"/>
    </row>
    <row r="3886" spans="35:43" x14ac:dyDescent="0.25">
      <c r="AI3886" s="72"/>
      <c r="AJ3886" s="72"/>
      <c r="AK3886" s="72"/>
      <c r="AL3886" s="72"/>
      <c r="AM3886" s="158"/>
      <c r="AN3886" s="72"/>
      <c r="AO3886" s="72"/>
      <c r="AP3886" s="72"/>
      <c r="AQ3886" s="72"/>
    </row>
    <row r="3887" spans="35:43" x14ac:dyDescent="0.25">
      <c r="AI3887" s="72"/>
      <c r="AJ3887" s="72"/>
      <c r="AK3887" s="72"/>
      <c r="AL3887" s="72"/>
      <c r="AM3887" s="158"/>
      <c r="AN3887" s="72"/>
      <c r="AO3887" s="72"/>
      <c r="AP3887" s="72"/>
      <c r="AQ3887" s="72"/>
    </row>
    <row r="3888" spans="35:43" x14ac:dyDescent="0.25">
      <c r="AI3888" s="72"/>
      <c r="AJ3888" s="72"/>
      <c r="AK3888" s="72"/>
      <c r="AL3888" s="72"/>
      <c r="AM3888" s="158"/>
      <c r="AN3888" s="72"/>
      <c r="AO3888" s="72"/>
      <c r="AP3888" s="72"/>
      <c r="AQ3888" s="72"/>
    </row>
    <row r="3889" spans="35:43" x14ac:dyDescent="0.25">
      <c r="AI3889" s="72"/>
      <c r="AJ3889" s="72"/>
      <c r="AK3889" s="72"/>
      <c r="AL3889" s="72"/>
      <c r="AM3889" s="158"/>
      <c r="AN3889" s="72"/>
      <c r="AO3889" s="72"/>
      <c r="AP3889" s="72"/>
      <c r="AQ3889" s="72"/>
    </row>
    <row r="3890" spans="35:43" x14ac:dyDescent="0.25">
      <c r="AI3890" s="72"/>
      <c r="AJ3890" s="72"/>
      <c r="AK3890" s="72"/>
      <c r="AL3890" s="72"/>
      <c r="AM3890" s="158"/>
      <c r="AN3890" s="72"/>
      <c r="AO3890" s="72"/>
      <c r="AP3890" s="72"/>
      <c r="AQ3890" s="72"/>
    </row>
    <row r="3891" spans="35:43" x14ac:dyDescent="0.25">
      <c r="AI3891" s="72"/>
      <c r="AJ3891" s="72"/>
      <c r="AK3891" s="72"/>
      <c r="AL3891" s="72"/>
      <c r="AM3891" s="158"/>
      <c r="AN3891" s="72"/>
      <c r="AO3891" s="72"/>
      <c r="AP3891" s="72"/>
      <c r="AQ3891" s="72"/>
    </row>
    <row r="3892" spans="35:43" x14ac:dyDescent="0.25">
      <c r="AI3892" s="72"/>
      <c r="AJ3892" s="72"/>
      <c r="AK3892" s="72"/>
      <c r="AL3892" s="72"/>
      <c r="AM3892" s="158"/>
      <c r="AN3892" s="72"/>
      <c r="AO3892" s="72"/>
      <c r="AP3892" s="72"/>
      <c r="AQ3892" s="72"/>
    </row>
    <row r="3893" spans="35:43" x14ac:dyDescent="0.25">
      <c r="AI3893" s="72"/>
      <c r="AJ3893" s="72"/>
      <c r="AK3893" s="72"/>
      <c r="AL3893" s="72"/>
      <c r="AM3893" s="158"/>
      <c r="AN3893" s="72"/>
      <c r="AO3893" s="72"/>
      <c r="AP3893" s="72"/>
      <c r="AQ3893" s="72"/>
    </row>
    <row r="3894" spans="35:43" x14ac:dyDescent="0.25">
      <c r="AI3894" s="72"/>
      <c r="AJ3894" s="72"/>
      <c r="AK3894" s="72"/>
      <c r="AL3894" s="72"/>
      <c r="AM3894" s="158"/>
      <c r="AN3894" s="72"/>
      <c r="AO3894" s="72"/>
      <c r="AP3894" s="72"/>
      <c r="AQ3894" s="72"/>
    </row>
    <row r="3895" spans="35:43" x14ac:dyDescent="0.25">
      <c r="AI3895" s="72"/>
      <c r="AJ3895" s="72"/>
      <c r="AK3895" s="72"/>
      <c r="AL3895" s="72"/>
      <c r="AM3895" s="158"/>
      <c r="AN3895" s="72"/>
      <c r="AO3895" s="72"/>
      <c r="AP3895" s="72"/>
      <c r="AQ3895" s="72"/>
    </row>
    <row r="3896" spans="35:43" x14ac:dyDescent="0.25">
      <c r="AI3896" s="72"/>
      <c r="AJ3896" s="72"/>
      <c r="AK3896" s="72"/>
      <c r="AL3896" s="72"/>
      <c r="AM3896" s="158"/>
      <c r="AN3896" s="72"/>
      <c r="AO3896" s="72"/>
      <c r="AP3896" s="72"/>
      <c r="AQ3896" s="72"/>
    </row>
    <row r="3897" spans="35:43" x14ac:dyDescent="0.25">
      <c r="AI3897" s="72"/>
      <c r="AJ3897" s="72"/>
      <c r="AK3897" s="72"/>
      <c r="AL3897" s="72"/>
      <c r="AM3897" s="158"/>
      <c r="AN3897" s="72"/>
      <c r="AO3897" s="72"/>
      <c r="AP3897" s="72"/>
      <c r="AQ3897" s="72"/>
    </row>
    <row r="3898" spans="35:43" x14ac:dyDescent="0.25">
      <c r="AI3898" s="72"/>
      <c r="AJ3898" s="72"/>
      <c r="AK3898" s="72"/>
      <c r="AL3898" s="72"/>
      <c r="AM3898" s="158"/>
      <c r="AN3898" s="72"/>
      <c r="AO3898" s="72"/>
      <c r="AP3898" s="72"/>
      <c r="AQ3898" s="72"/>
    </row>
    <row r="3899" spans="35:43" x14ac:dyDescent="0.25">
      <c r="AI3899" s="72"/>
      <c r="AJ3899" s="72"/>
      <c r="AK3899" s="72"/>
      <c r="AL3899" s="72"/>
      <c r="AM3899" s="158"/>
      <c r="AN3899" s="72"/>
      <c r="AO3899" s="72"/>
      <c r="AP3899" s="72"/>
      <c r="AQ3899" s="72"/>
    </row>
    <row r="3900" spans="35:43" x14ac:dyDescent="0.25">
      <c r="AI3900" s="72"/>
      <c r="AJ3900" s="72"/>
      <c r="AK3900" s="72"/>
      <c r="AL3900" s="72"/>
      <c r="AM3900" s="158"/>
      <c r="AN3900" s="72"/>
      <c r="AO3900" s="72"/>
      <c r="AP3900" s="72"/>
      <c r="AQ3900" s="72"/>
    </row>
    <row r="3901" spans="35:43" x14ac:dyDescent="0.25">
      <c r="AI3901" s="72"/>
      <c r="AJ3901" s="72"/>
      <c r="AK3901" s="72"/>
      <c r="AL3901" s="72"/>
      <c r="AM3901" s="158"/>
      <c r="AN3901" s="72"/>
      <c r="AO3901" s="72"/>
      <c r="AP3901" s="72"/>
      <c r="AQ3901" s="72"/>
    </row>
    <row r="3902" spans="35:43" x14ac:dyDescent="0.25">
      <c r="AI3902" s="72"/>
      <c r="AJ3902" s="72"/>
      <c r="AK3902" s="72"/>
      <c r="AL3902" s="72"/>
      <c r="AM3902" s="158"/>
      <c r="AN3902" s="72"/>
      <c r="AO3902" s="72"/>
      <c r="AP3902" s="72"/>
      <c r="AQ3902" s="72"/>
    </row>
    <row r="3903" spans="35:43" x14ac:dyDescent="0.25">
      <c r="AI3903" s="72"/>
      <c r="AJ3903" s="72"/>
      <c r="AK3903" s="72"/>
      <c r="AL3903" s="72"/>
      <c r="AM3903" s="158"/>
      <c r="AN3903" s="72"/>
      <c r="AO3903" s="72"/>
      <c r="AP3903" s="72"/>
      <c r="AQ3903" s="72"/>
    </row>
    <row r="3904" spans="35:43" x14ac:dyDescent="0.25">
      <c r="AI3904" s="72"/>
      <c r="AJ3904" s="72"/>
      <c r="AK3904" s="72"/>
      <c r="AL3904" s="72"/>
      <c r="AM3904" s="158"/>
      <c r="AN3904" s="72"/>
      <c r="AO3904" s="72"/>
      <c r="AP3904" s="72"/>
      <c r="AQ3904" s="72"/>
    </row>
    <row r="3905" spans="35:43" x14ac:dyDescent="0.25">
      <c r="AI3905" s="72"/>
      <c r="AJ3905" s="72"/>
      <c r="AK3905" s="72"/>
      <c r="AL3905" s="72"/>
      <c r="AM3905" s="158"/>
      <c r="AN3905" s="72"/>
      <c r="AO3905" s="72"/>
      <c r="AP3905" s="72"/>
      <c r="AQ3905" s="72"/>
    </row>
    <row r="3906" spans="35:43" x14ac:dyDescent="0.25">
      <c r="AI3906" s="72"/>
      <c r="AJ3906" s="72"/>
      <c r="AK3906" s="72"/>
      <c r="AL3906" s="72"/>
      <c r="AM3906" s="158"/>
      <c r="AN3906" s="72"/>
      <c r="AO3906" s="72"/>
      <c r="AP3906" s="72"/>
      <c r="AQ3906" s="72"/>
    </row>
    <row r="3907" spans="35:43" x14ac:dyDescent="0.25">
      <c r="AI3907" s="72"/>
      <c r="AJ3907" s="72"/>
      <c r="AK3907" s="72"/>
      <c r="AL3907" s="72"/>
      <c r="AM3907" s="158"/>
      <c r="AN3907" s="72"/>
      <c r="AO3907" s="72"/>
      <c r="AP3907" s="72"/>
      <c r="AQ3907" s="72"/>
    </row>
    <row r="3908" spans="35:43" x14ac:dyDescent="0.25">
      <c r="AI3908" s="72"/>
      <c r="AJ3908" s="72"/>
      <c r="AK3908" s="72"/>
      <c r="AL3908" s="72"/>
      <c r="AM3908" s="158"/>
      <c r="AN3908" s="72"/>
      <c r="AO3908" s="72"/>
      <c r="AP3908" s="72"/>
      <c r="AQ3908" s="72"/>
    </row>
    <row r="3909" spans="35:43" x14ac:dyDescent="0.25">
      <c r="AI3909" s="72"/>
      <c r="AJ3909" s="72"/>
      <c r="AK3909" s="72"/>
      <c r="AL3909" s="72"/>
      <c r="AM3909" s="158"/>
      <c r="AN3909" s="72"/>
      <c r="AO3909" s="72"/>
      <c r="AP3909" s="72"/>
      <c r="AQ3909" s="72"/>
    </row>
    <row r="3910" spans="35:43" x14ac:dyDescent="0.25">
      <c r="AI3910" s="72"/>
      <c r="AJ3910" s="72"/>
      <c r="AK3910" s="72"/>
      <c r="AL3910" s="72"/>
      <c r="AM3910" s="158"/>
      <c r="AN3910" s="72"/>
      <c r="AO3910" s="72"/>
      <c r="AP3910" s="72"/>
      <c r="AQ3910" s="72"/>
    </row>
    <row r="3911" spans="35:43" x14ac:dyDescent="0.25">
      <c r="AI3911" s="72"/>
      <c r="AJ3911" s="72"/>
      <c r="AK3911" s="72"/>
      <c r="AL3911" s="72"/>
      <c r="AM3911" s="158"/>
      <c r="AN3911" s="72"/>
      <c r="AO3911" s="72"/>
      <c r="AP3911" s="72"/>
      <c r="AQ3911" s="72"/>
    </row>
    <row r="3912" spans="35:43" x14ac:dyDescent="0.25">
      <c r="AI3912" s="72"/>
      <c r="AJ3912" s="72"/>
      <c r="AK3912" s="72"/>
      <c r="AL3912" s="72"/>
      <c r="AM3912" s="158"/>
      <c r="AN3912" s="72"/>
      <c r="AO3912" s="72"/>
      <c r="AP3912" s="72"/>
      <c r="AQ3912" s="72"/>
    </row>
    <row r="3913" spans="35:43" x14ac:dyDescent="0.25">
      <c r="AI3913" s="72"/>
      <c r="AJ3913" s="72"/>
      <c r="AK3913" s="72"/>
      <c r="AL3913" s="72"/>
      <c r="AM3913" s="158"/>
      <c r="AN3913" s="72"/>
      <c r="AO3913" s="72"/>
      <c r="AP3913" s="72"/>
      <c r="AQ3913" s="72"/>
    </row>
    <row r="3914" spans="35:43" x14ac:dyDescent="0.25">
      <c r="AI3914" s="72"/>
      <c r="AJ3914" s="72"/>
      <c r="AK3914" s="72"/>
      <c r="AL3914" s="72"/>
      <c r="AM3914" s="158"/>
      <c r="AN3914" s="72"/>
      <c r="AO3914" s="72"/>
      <c r="AP3914" s="72"/>
      <c r="AQ3914" s="72"/>
    </row>
    <row r="3915" spans="35:43" x14ac:dyDescent="0.25">
      <c r="AI3915" s="72"/>
      <c r="AJ3915" s="72"/>
      <c r="AK3915" s="72"/>
      <c r="AL3915" s="72"/>
      <c r="AM3915" s="158"/>
      <c r="AN3915" s="72"/>
      <c r="AO3915" s="72"/>
      <c r="AP3915" s="72"/>
      <c r="AQ3915" s="72"/>
    </row>
    <row r="3916" spans="35:43" x14ac:dyDescent="0.25">
      <c r="AI3916" s="72"/>
      <c r="AJ3916" s="72"/>
      <c r="AK3916" s="72"/>
      <c r="AL3916" s="72"/>
      <c r="AM3916" s="158"/>
      <c r="AN3916" s="72"/>
      <c r="AO3916" s="72"/>
      <c r="AP3916" s="72"/>
      <c r="AQ3916" s="72"/>
    </row>
    <row r="3917" spans="35:43" x14ac:dyDescent="0.25">
      <c r="AI3917" s="72"/>
      <c r="AJ3917" s="72"/>
      <c r="AK3917" s="72"/>
      <c r="AL3917" s="72"/>
      <c r="AM3917" s="158"/>
      <c r="AN3917" s="72"/>
      <c r="AO3917" s="72"/>
      <c r="AP3917" s="72"/>
      <c r="AQ3917" s="72"/>
    </row>
    <row r="3918" spans="35:43" x14ac:dyDescent="0.25">
      <c r="AI3918" s="72"/>
      <c r="AJ3918" s="72"/>
      <c r="AK3918" s="72"/>
      <c r="AL3918" s="72"/>
      <c r="AM3918" s="158"/>
      <c r="AN3918" s="72"/>
      <c r="AO3918" s="72"/>
      <c r="AP3918" s="72"/>
      <c r="AQ3918" s="72"/>
    </row>
    <row r="3919" spans="35:43" x14ac:dyDescent="0.25">
      <c r="AI3919" s="72"/>
      <c r="AJ3919" s="72"/>
      <c r="AK3919" s="72"/>
      <c r="AL3919" s="72"/>
      <c r="AM3919" s="158"/>
      <c r="AN3919" s="72"/>
      <c r="AO3919" s="72"/>
      <c r="AP3919" s="72"/>
      <c r="AQ3919" s="72"/>
    </row>
    <row r="3920" spans="35:43" x14ac:dyDescent="0.25">
      <c r="AI3920" s="72"/>
      <c r="AJ3920" s="72"/>
      <c r="AK3920" s="72"/>
      <c r="AL3920" s="72"/>
      <c r="AM3920" s="158"/>
      <c r="AN3920" s="72"/>
      <c r="AO3920" s="72"/>
      <c r="AP3920" s="72"/>
      <c r="AQ3920" s="72"/>
    </row>
    <row r="3921" spans="35:43" x14ac:dyDescent="0.25">
      <c r="AI3921" s="72"/>
      <c r="AJ3921" s="72"/>
      <c r="AK3921" s="72"/>
      <c r="AL3921" s="72"/>
      <c r="AM3921" s="158"/>
      <c r="AN3921" s="72"/>
      <c r="AO3921" s="72"/>
      <c r="AP3921" s="72"/>
      <c r="AQ3921" s="72"/>
    </row>
    <row r="3922" spans="35:43" x14ac:dyDescent="0.25">
      <c r="AI3922" s="72"/>
      <c r="AJ3922" s="72"/>
      <c r="AK3922" s="72"/>
      <c r="AL3922" s="72"/>
      <c r="AM3922" s="158"/>
      <c r="AN3922" s="72"/>
      <c r="AO3922" s="72"/>
      <c r="AP3922" s="72"/>
      <c r="AQ3922" s="72"/>
    </row>
    <row r="3923" spans="35:43" x14ac:dyDescent="0.25">
      <c r="AI3923" s="72"/>
      <c r="AJ3923" s="72"/>
      <c r="AK3923" s="72"/>
      <c r="AL3923" s="72"/>
      <c r="AM3923" s="158"/>
      <c r="AN3923" s="72"/>
      <c r="AO3923" s="72"/>
      <c r="AP3923" s="72"/>
      <c r="AQ3923" s="72"/>
    </row>
    <row r="3924" spans="35:43" x14ac:dyDescent="0.25">
      <c r="AI3924" s="72"/>
      <c r="AJ3924" s="72"/>
      <c r="AK3924" s="72"/>
      <c r="AL3924" s="72"/>
      <c r="AM3924" s="158"/>
      <c r="AN3924" s="72"/>
      <c r="AO3924" s="72"/>
      <c r="AP3924" s="72"/>
      <c r="AQ3924" s="72"/>
    </row>
    <row r="3925" spans="35:43" x14ac:dyDescent="0.25">
      <c r="AI3925" s="72"/>
      <c r="AJ3925" s="72"/>
      <c r="AK3925" s="72"/>
      <c r="AL3925" s="72"/>
      <c r="AM3925" s="158"/>
      <c r="AN3925" s="72"/>
      <c r="AO3925" s="72"/>
      <c r="AP3925" s="72"/>
      <c r="AQ3925" s="72"/>
    </row>
    <row r="3926" spans="35:43" x14ac:dyDescent="0.25">
      <c r="AI3926" s="72"/>
      <c r="AJ3926" s="72"/>
      <c r="AK3926" s="72"/>
      <c r="AL3926" s="72"/>
      <c r="AM3926" s="158"/>
      <c r="AN3926" s="72"/>
      <c r="AO3926" s="72"/>
      <c r="AP3926" s="72"/>
      <c r="AQ3926" s="72"/>
    </row>
    <row r="3927" spans="35:43" x14ac:dyDescent="0.25">
      <c r="AI3927" s="72"/>
      <c r="AJ3927" s="72"/>
      <c r="AK3927" s="72"/>
      <c r="AL3927" s="72"/>
      <c r="AM3927" s="158"/>
      <c r="AN3927" s="72"/>
      <c r="AO3927" s="72"/>
      <c r="AP3927" s="72"/>
      <c r="AQ3927" s="72"/>
    </row>
    <row r="3928" spans="35:43" x14ac:dyDescent="0.25">
      <c r="AI3928" s="72"/>
      <c r="AJ3928" s="72"/>
      <c r="AK3928" s="72"/>
      <c r="AL3928" s="72"/>
      <c r="AM3928" s="158"/>
      <c r="AN3928" s="72"/>
      <c r="AO3928" s="72"/>
      <c r="AP3928" s="72"/>
      <c r="AQ3928" s="72"/>
    </row>
    <row r="3929" spans="35:43" x14ac:dyDescent="0.25">
      <c r="AI3929" s="72"/>
      <c r="AJ3929" s="72"/>
      <c r="AK3929" s="72"/>
      <c r="AL3929" s="72"/>
      <c r="AM3929" s="158"/>
      <c r="AN3929" s="72"/>
      <c r="AO3929" s="72"/>
      <c r="AP3929" s="72"/>
      <c r="AQ3929" s="72"/>
    </row>
    <row r="3930" spans="35:43" x14ac:dyDescent="0.25">
      <c r="AI3930" s="72"/>
      <c r="AJ3930" s="72"/>
      <c r="AK3930" s="72"/>
      <c r="AL3930" s="72"/>
      <c r="AM3930" s="158"/>
      <c r="AN3930" s="72"/>
      <c r="AO3930" s="72"/>
      <c r="AP3930" s="72"/>
      <c r="AQ3930" s="72"/>
    </row>
    <row r="3931" spans="35:43" x14ac:dyDescent="0.25">
      <c r="AI3931" s="72"/>
      <c r="AJ3931" s="72"/>
      <c r="AK3931" s="72"/>
      <c r="AL3931" s="72"/>
      <c r="AM3931" s="158"/>
      <c r="AN3931" s="72"/>
      <c r="AO3931" s="72"/>
      <c r="AP3931" s="72"/>
      <c r="AQ3931" s="72"/>
    </row>
    <row r="3932" spans="35:43" x14ac:dyDescent="0.25">
      <c r="AI3932" s="72"/>
      <c r="AJ3932" s="72"/>
      <c r="AK3932" s="72"/>
      <c r="AL3932" s="72"/>
      <c r="AM3932" s="158"/>
      <c r="AN3932" s="72"/>
      <c r="AO3932" s="72"/>
      <c r="AP3932" s="72"/>
      <c r="AQ3932" s="72"/>
    </row>
    <row r="3933" spans="35:43" x14ac:dyDescent="0.25">
      <c r="AI3933" s="72"/>
      <c r="AJ3933" s="72"/>
      <c r="AK3933" s="72"/>
      <c r="AL3933" s="72"/>
      <c r="AM3933" s="158"/>
      <c r="AN3933" s="72"/>
      <c r="AO3933" s="72"/>
      <c r="AP3933" s="72"/>
      <c r="AQ3933" s="72"/>
    </row>
    <row r="3934" spans="35:43" x14ac:dyDescent="0.25">
      <c r="AI3934" s="72"/>
      <c r="AJ3934" s="72"/>
      <c r="AK3934" s="72"/>
      <c r="AL3934" s="72"/>
      <c r="AM3934" s="158"/>
      <c r="AN3934" s="72"/>
      <c r="AO3934" s="72"/>
      <c r="AP3934" s="72"/>
      <c r="AQ3934" s="72"/>
    </row>
    <row r="3935" spans="35:43" x14ac:dyDescent="0.25">
      <c r="AI3935" s="72"/>
      <c r="AJ3935" s="72"/>
      <c r="AK3935" s="72"/>
      <c r="AL3935" s="72"/>
      <c r="AM3935" s="158"/>
      <c r="AN3935" s="72"/>
      <c r="AO3935" s="72"/>
      <c r="AP3935" s="72"/>
      <c r="AQ3935" s="72"/>
    </row>
    <row r="3936" spans="35:43" x14ac:dyDescent="0.25">
      <c r="AI3936" s="72"/>
      <c r="AJ3936" s="72"/>
      <c r="AK3936" s="72"/>
      <c r="AL3936" s="72"/>
      <c r="AM3936" s="158"/>
      <c r="AN3936" s="72"/>
      <c r="AO3936" s="72"/>
      <c r="AP3936" s="72"/>
      <c r="AQ3936" s="72"/>
    </row>
    <row r="3937" spans="35:43" x14ac:dyDescent="0.25">
      <c r="AI3937" s="72"/>
      <c r="AJ3937" s="72"/>
      <c r="AK3937" s="72"/>
      <c r="AL3937" s="72"/>
      <c r="AM3937" s="158"/>
      <c r="AN3937" s="72"/>
      <c r="AO3937" s="72"/>
      <c r="AP3937" s="72"/>
      <c r="AQ3937" s="72"/>
    </row>
    <row r="3938" spans="35:43" x14ac:dyDescent="0.25">
      <c r="AI3938" s="72"/>
      <c r="AJ3938" s="72"/>
      <c r="AK3938" s="72"/>
      <c r="AL3938" s="72"/>
      <c r="AM3938" s="158"/>
      <c r="AN3938" s="72"/>
      <c r="AO3938" s="72"/>
      <c r="AP3938" s="72"/>
      <c r="AQ3938" s="72"/>
    </row>
    <row r="3939" spans="35:43" x14ac:dyDescent="0.25">
      <c r="AI3939" s="72"/>
      <c r="AJ3939" s="72"/>
      <c r="AK3939" s="72"/>
      <c r="AL3939" s="72"/>
      <c r="AM3939" s="158"/>
      <c r="AN3939" s="72"/>
      <c r="AO3939" s="72"/>
      <c r="AP3939" s="72"/>
      <c r="AQ3939" s="72"/>
    </row>
    <row r="3940" spans="35:43" x14ac:dyDescent="0.25">
      <c r="AI3940" s="72"/>
      <c r="AJ3940" s="72"/>
      <c r="AK3940" s="72"/>
      <c r="AL3940" s="72"/>
      <c r="AM3940" s="158"/>
      <c r="AN3940" s="72"/>
      <c r="AO3940" s="72"/>
      <c r="AP3940" s="72"/>
      <c r="AQ3940" s="72"/>
    </row>
    <row r="3941" spans="35:43" x14ac:dyDescent="0.25">
      <c r="AI3941" s="72"/>
      <c r="AJ3941" s="72"/>
      <c r="AK3941" s="72"/>
      <c r="AL3941" s="72"/>
      <c r="AM3941" s="158"/>
      <c r="AN3941" s="72"/>
      <c r="AO3941" s="72"/>
      <c r="AP3941" s="72"/>
      <c r="AQ3941" s="72"/>
    </row>
    <row r="3942" spans="35:43" x14ac:dyDescent="0.25">
      <c r="AI3942" s="72"/>
      <c r="AJ3942" s="72"/>
      <c r="AK3942" s="72"/>
      <c r="AL3942" s="72"/>
      <c r="AM3942" s="158"/>
      <c r="AN3942" s="72"/>
      <c r="AO3942" s="72"/>
      <c r="AP3942" s="72"/>
      <c r="AQ3942" s="72"/>
    </row>
    <row r="3943" spans="35:43" x14ac:dyDescent="0.25">
      <c r="AI3943" s="72"/>
      <c r="AJ3943" s="72"/>
      <c r="AK3943" s="72"/>
      <c r="AL3943" s="72"/>
      <c r="AM3943" s="158"/>
      <c r="AN3943" s="72"/>
      <c r="AO3943" s="72"/>
      <c r="AP3943" s="72"/>
      <c r="AQ3943" s="72"/>
    </row>
    <row r="3944" spans="35:43" x14ac:dyDescent="0.25">
      <c r="AI3944" s="72"/>
      <c r="AJ3944" s="72"/>
      <c r="AK3944" s="72"/>
      <c r="AL3944" s="72"/>
      <c r="AM3944" s="158"/>
      <c r="AN3944" s="72"/>
      <c r="AO3944" s="72"/>
      <c r="AP3944" s="72"/>
      <c r="AQ3944" s="72"/>
    </row>
    <row r="3945" spans="35:43" x14ac:dyDescent="0.25">
      <c r="AI3945" s="72"/>
      <c r="AJ3945" s="72"/>
      <c r="AK3945" s="72"/>
      <c r="AL3945" s="72"/>
      <c r="AM3945" s="158"/>
      <c r="AN3945" s="72"/>
      <c r="AO3945" s="72"/>
      <c r="AP3945" s="72"/>
      <c r="AQ3945" s="72"/>
    </row>
    <row r="3946" spans="35:43" x14ac:dyDescent="0.25">
      <c r="AI3946" s="72"/>
      <c r="AJ3946" s="72"/>
      <c r="AK3946" s="72"/>
      <c r="AL3946" s="72"/>
      <c r="AM3946" s="158"/>
      <c r="AN3946" s="72"/>
      <c r="AO3946" s="72"/>
      <c r="AP3946" s="72"/>
      <c r="AQ3946" s="72"/>
    </row>
    <row r="3947" spans="35:43" x14ac:dyDescent="0.25">
      <c r="AI3947" s="72"/>
      <c r="AJ3947" s="72"/>
      <c r="AK3947" s="72"/>
      <c r="AL3947" s="72"/>
      <c r="AM3947" s="158"/>
      <c r="AN3947" s="72"/>
      <c r="AO3947" s="72"/>
      <c r="AP3947" s="72"/>
      <c r="AQ3947" s="72"/>
    </row>
    <row r="3948" spans="35:43" x14ac:dyDescent="0.25">
      <c r="AI3948" s="72"/>
      <c r="AJ3948" s="72"/>
      <c r="AK3948" s="72"/>
      <c r="AL3948" s="72"/>
      <c r="AM3948" s="158"/>
      <c r="AN3948" s="72"/>
      <c r="AO3948" s="72"/>
      <c r="AP3948" s="72"/>
      <c r="AQ3948" s="72"/>
    </row>
    <row r="3949" spans="35:43" x14ac:dyDescent="0.25">
      <c r="AI3949" s="72"/>
      <c r="AJ3949" s="72"/>
      <c r="AK3949" s="72"/>
      <c r="AL3949" s="72"/>
      <c r="AM3949" s="158"/>
      <c r="AN3949" s="72"/>
      <c r="AO3949" s="72"/>
      <c r="AP3949" s="72"/>
      <c r="AQ3949" s="72"/>
    </row>
    <row r="3950" spans="35:43" x14ac:dyDescent="0.25">
      <c r="AI3950" s="72"/>
      <c r="AJ3950" s="72"/>
      <c r="AK3950" s="72"/>
      <c r="AL3950" s="72"/>
      <c r="AM3950" s="158"/>
      <c r="AN3950" s="72"/>
      <c r="AO3950" s="72"/>
      <c r="AP3950" s="72"/>
      <c r="AQ3950" s="72"/>
    </row>
    <row r="3951" spans="35:43" x14ac:dyDescent="0.25">
      <c r="AI3951" s="72"/>
      <c r="AJ3951" s="72"/>
      <c r="AK3951" s="72"/>
      <c r="AL3951" s="72"/>
      <c r="AM3951" s="158"/>
      <c r="AN3951" s="72"/>
      <c r="AO3951" s="72"/>
      <c r="AP3951" s="72"/>
      <c r="AQ3951" s="72"/>
    </row>
    <row r="3952" spans="35:43" x14ac:dyDescent="0.25">
      <c r="AI3952" s="72"/>
      <c r="AJ3952" s="72"/>
      <c r="AK3952" s="72"/>
      <c r="AL3952" s="72"/>
      <c r="AM3952" s="158"/>
      <c r="AN3952" s="72"/>
      <c r="AO3952" s="72"/>
      <c r="AP3952" s="72"/>
      <c r="AQ3952" s="72"/>
    </row>
    <row r="3953" spans="35:43" x14ac:dyDescent="0.25">
      <c r="AI3953" s="72"/>
      <c r="AJ3953" s="72"/>
      <c r="AK3953" s="72"/>
      <c r="AL3953" s="72"/>
      <c r="AM3953" s="158"/>
      <c r="AN3953" s="72"/>
      <c r="AO3953" s="72"/>
      <c r="AP3953" s="72"/>
      <c r="AQ3953" s="72"/>
    </row>
    <row r="3954" spans="35:43" x14ac:dyDescent="0.25">
      <c r="AI3954" s="72"/>
      <c r="AJ3954" s="72"/>
      <c r="AK3954" s="72"/>
      <c r="AL3954" s="72"/>
      <c r="AM3954" s="158"/>
      <c r="AN3954" s="72"/>
      <c r="AO3954" s="72"/>
      <c r="AP3954" s="72"/>
      <c r="AQ3954" s="72"/>
    </row>
    <row r="3955" spans="35:43" x14ac:dyDescent="0.25">
      <c r="AI3955" s="72"/>
      <c r="AJ3955" s="72"/>
      <c r="AK3955" s="72"/>
      <c r="AL3955" s="72"/>
      <c r="AM3955" s="158"/>
      <c r="AN3955" s="72"/>
      <c r="AO3955" s="72"/>
      <c r="AP3955" s="72"/>
      <c r="AQ3955" s="72"/>
    </row>
    <row r="3956" spans="35:43" x14ac:dyDescent="0.25">
      <c r="AI3956" s="72"/>
      <c r="AJ3956" s="72"/>
      <c r="AK3956" s="72"/>
      <c r="AL3956" s="72"/>
      <c r="AM3956" s="158"/>
      <c r="AN3956" s="72"/>
      <c r="AO3956" s="72"/>
      <c r="AP3956" s="72"/>
      <c r="AQ3956" s="72"/>
    </row>
    <row r="3957" spans="35:43" x14ac:dyDescent="0.25">
      <c r="AI3957" s="72"/>
      <c r="AJ3957" s="72"/>
      <c r="AK3957" s="72"/>
      <c r="AL3957" s="72"/>
      <c r="AM3957" s="158"/>
      <c r="AN3957" s="72"/>
      <c r="AO3957" s="72"/>
      <c r="AP3957" s="72"/>
      <c r="AQ3957" s="72"/>
    </row>
    <row r="3958" spans="35:43" x14ac:dyDescent="0.25">
      <c r="AI3958" s="72"/>
      <c r="AJ3958" s="72"/>
      <c r="AK3958" s="72"/>
      <c r="AL3958" s="72"/>
      <c r="AM3958" s="158"/>
      <c r="AN3958" s="72"/>
      <c r="AO3958" s="72"/>
      <c r="AP3958" s="72"/>
      <c r="AQ3958" s="72"/>
    </row>
    <row r="3959" spans="35:43" x14ac:dyDescent="0.25">
      <c r="AI3959" s="72"/>
      <c r="AJ3959" s="72"/>
      <c r="AK3959" s="72"/>
      <c r="AL3959" s="72"/>
      <c r="AM3959" s="158"/>
      <c r="AN3959" s="72"/>
      <c r="AO3959" s="72"/>
      <c r="AP3959" s="72"/>
      <c r="AQ3959" s="72"/>
    </row>
    <row r="3960" spans="35:43" x14ac:dyDescent="0.25">
      <c r="AI3960" s="72"/>
      <c r="AJ3960" s="72"/>
      <c r="AK3960" s="72"/>
      <c r="AL3960" s="72"/>
      <c r="AM3960" s="158"/>
      <c r="AN3960" s="72"/>
      <c r="AO3960" s="72"/>
      <c r="AP3960" s="72"/>
      <c r="AQ3960" s="72"/>
    </row>
    <row r="3961" spans="35:43" x14ac:dyDescent="0.25">
      <c r="AI3961" s="72"/>
      <c r="AJ3961" s="72"/>
      <c r="AK3961" s="72"/>
      <c r="AL3961" s="72"/>
      <c r="AM3961" s="158"/>
      <c r="AN3961" s="72"/>
      <c r="AO3961" s="72"/>
      <c r="AP3961" s="72"/>
      <c r="AQ3961" s="72"/>
    </row>
    <row r="3962" spans="35:43" x14ac:dyDescent="0.25">
      <c r="AI3962" s="72"/>
      <c r="AJ3962" s="72"/>
      <c r="AK3962" s="72"/>
      <c r="AL3962" s="72"/>
      <c r="AM3962" s="158"/>
      <c r="AN3962" s="72"/>
      <c r="AO3962" s="72"/>
      <c r="AP3962" s="72"/>
      <c r="AQ3962" s="72"/>
    </row>
    <row r="3963" spans="35:43" x14ac:dyDescent="0.25">
      <c r="AI3963" s="72"/>
      <c r="AJ3963" s="72"/>
      <c r="AK3963" s="72"/>
      <c r="AL3963" s="72"/>
      <c r="AM3963" s="158"/>
      <c r="AN3963" s="72"/>
      <c r="AO3963" s="72"/>
      <c r="AP3963" s="72"/>
      <c r="AQ3963" s="72"/>
    </row>
    <row r="3964" spans="35:43" x14ac:dyDescent="0.25">
      <c r="AI3964" s="72"/>
      <c r="AJ3964" s="72"/>
      <c r="AK3964" s="72"/>
      <c r="AL3964" s="72"/>
      <c r="AM3964" s="158"/>
      <c r="AN3964" s="72"/>
      <c r="AO3964" s="72"/>
      <c r="AP3964" s="72"/>
      <c r="AQ3964" s="72"/>
    </row>
    <row r="3965" spans="35:43" x14ac:dyDescent="0.25">
      <c r="AI3965" s="72"/>
      <c r="AJ3965" s="72"/>
      <c r="AK3965" s="72"/>
      <c r="AL3965" s="72"/>
      <c r="AM3965" s="158"/>
      <c r="AN3965" s="72"/>
      <c r="AO3965" s="72"/>
      <c r="AP3965" s="72"/>
      <c r="AQ3965" s="72"/>
    </row>
    <row r="3966" spans="35:43" x14ac:dyDescent="0.25">
      <c r="AI3966" s="72"/>
      <c r="AJ3966" s="72"/>
      <c r="AK3966" s="72"/>
      <c r="AL3966" s="72"/>
      <c r="AM3966" s="158"/>
      <c r="AN3966" s="72"/>
      <c r="AO3966" s="72"/>
      <c r="AP3966" s="72"/>
      <c r="AQ3966" s="72"/>
    </row>
    <row r="3967" spans="35:43" x14ac:dyDescent="0.25">
      <c r="AI3967" s="72"/>
      <c r="AJ3967" s="72"/>
      <c r="AK3967" s="72"/>
      <c r="AL3967" s="72"/>
      <c r="AM3967" s="158"/>
      <c r="AN3967" s="72"/>
      <c r="AO3967" s="72"/>
      <c r="AP3967" s="72"/>
      <c r="AQ3967" s="72"/>
    </row>
    <row r="3968" spans="35:43" x14ac:dyDescent="0.25">
      <c r="AI3968" s="72"/>
      <c r="AJ3968" s="72"/>
      <c r="AK3968" s="72"/>
      <c r="AL3968" s="72"/>
      <c r="AM3968" s="158"/>
      <c r="AN3968" s="72"/>
      <c r="AO3968" s="72"/>
      <c r="AP3968" s="72"/>
      <c r="AQ3968" s="72"/>
    </row>
    <row r="3969" spans="35:43" x14ac:dyDescent="0.25">
      <c r="AI3969" s="72"/>
      <c r="AJ3969" s="72"/>
      <c r="AK3969" s="72"/>
      <c r="AL3969" s="72"/>
      <c r="AM3969" s="158"/>
      <c r="AN3969" s="72"/>
      <c r="AO3969" s="72"/>
      <c r="AP3969" s="72"/>
      <c r="AQ3969" s="72"/>
    </row>
    <row r="3970" spans="35:43" x14ac:dyDescent="0.25">
      <c r="AI3970" s="72"/>
      <c r="AJ3970" s="72"/>
      <c r="AK3970" s="72"/>
      <c r="AL3970" s="72"/>
      <c r="AM3970" s="158"/>
      <c r="AN3970" s="72"/>
      <c r="AO3970" s="72"/>
      <c r="AP3970" s="72"/>
      <c r="AQ3970" s="72"/>
    </row>
    <row r="3971" spans="35:43" x14ac:dyDescent="0.25">
      <c r="AI3971" s="72"/>
      <c r="AJ3971" s="72"/>
      <c r="AK3971" s="72"/>
      <c r="AL3971" s="72"/>
      <c r="AM3971" s="158"/>
      <c r="AN3971" s="72"/>
      <c r="AO3971" s="72"/>
      <c r="AP3971" s="72"/>
      <c r="AQ3971" s="72"/>
    </row>
    <row r="3972" spans="35:43" x14ac:dyDescent="0.25">
      <c r="AI3972" s="72"/>
      <c r="AJ3972" s="72"/>
      <c r="AK3972" s="72"/>
      <c r="AL3972" s="72"/>
      <c r="AM3972" s="158"/>
      <c r="AN3972" s="72"/>
      <c r="AO3972" s="72"/>
      <c r="AP3972" s="72"/>
      <c r="AQ3972" s="72"/>
    </row>
    <row r="3973" spans="35:43" x14ac:dyDescent="0.25">
      <c r="AI3973" s="72"/>
      <c r="AJ3973" s="72"/>
      <c r="AK3973" s="72"/>
      <c r="AL3973" s="72"/>
      <c r="AM3973" s="158"/>
      <c r="AN3973" s="72"/>
      <c r="AO3973" s="72"/>
      <c r="AP3973" s="72"/>
      <c r="AQ3973" s="72"/>
    </row>
    <row r="3974" spans="35:43" x14ac:dyDescent="0.25">
      <c r="AI3974" s="72"/>
      <c r="AJ3974" s="72"/>
      <c r="AK3974" s="72"/>
      <c r="AL3974" s="72"/>
      <c r="AM3974" s="158"/>
      <c r="AN3974" s="72"/>
      <c r="AO3974" s="72"/>
      <c r="AP3974" s="72"/>
      <c r="AQ3974" s="72"/>
    </row>
    <row r="3975" spans="35:43" x14ac:dyDescent="0.25">
      <c r="AI3975" s="72"/>
      <c r="AJ3975" s="72"/>
      <c r="AK3975" s="72"/>
      <c r="AL3975" s="72"/>
      <c r="AM3975" s="158"/>
      <c r="AN3975" s="72"/>
      <c r="AO3975" s="72"/>
      <c r="AP3975" s="72"/>
      <c r="AQ3975" s="72"/>
    </row>
    <row r="3976" spans="35:43" x14ac:dyDescent="0.25">
      <c r="AI3976" s="72"/>
      <c r="AJ3976" s="72"/>
      <c r="AK3976" s="72"/>
      <c r="AL3976" s="72"/>
      <c r="AM3976" s="158"/>
      <c r="AN3976" s="72"/>
      <c r="AO3976" s="72"/>
      <c r="AP3976" s="72"/>
      <c r="AQ3976" s="72"/>
    </row>
    <row r="3977" spans="35:43" x14ac:dyDescent="0.25">
      <c r="AI3977" s="72"/>
      <c r="AJ3977" s="72"/>
      <c r="AK3977" s="72"/>
      <c r="AL3977" s="72"/>
      <c r="AM3977" s="158"/>
      <c r="AN3977" s="72"/>
      <c r="AO3977" s="72"/>
      <c r="AP3977" s="72"/>
      <c r="AQ3977" s="72"/>
    </row>
    <row r="3978" spans="35:43" x14ac:dyDescent="0.25">
      <c r="AI3978" s="72"/>
      <c r="AJ3978" s="72"/>
      <c r="AK3978" s="72"/>
      <c r="AL3978" s="72"/>
      <c r="AM3978" s="158"/>
      <c r="AN3978" s="72"/>
      <c r="AO3978" s="72"/>
      <c r="AP3978" s="72"/>
      <c r="AQ3978" s="72"/>
    </row>
    <row r="3979" spans="35:43" x14ac:dyDescent="0.25">
      <c r="AI3979" s="72"/>
      <c r="AJ3979" s="72"/>
      <c r="AK3979" s="72"/>
      <c r="AL3979" s="72"/>
      <c r="AM3979" s="158"/>
      <c r="AN3979" s="72"/>
      <c r="AO3979" s="72"/>
      <c r="AP3979" s="72"/>
      <c r="AQ3979" s="72"/>
    </row>
    <row r="3980" spans="35:43" x14ac:dyDescent="0.25">
      <c r="AI3980" s="72"/>
      <c r="AJ3980" s="72"/>
      <c r="AK3980" s="72"/>
      <c r="AL3980" s="72"/>
      <c r="AM3980" s="158"/>
      <c r="AN3980" s="72"/>
      <c r="AO3980" s="72"/>
      <c r="AP3980" s="72"/>
      <c r="AQ3980" s="72"/>
    </row>
    <row r="3981" spans="35:43" x14ac:dyDescent="0.25">
      <c r="AI3981" s="72"/>
      <c r="AJ3981" s="72"/>
      <c r="AK3981" s="72"/>
      <c r="AL3981" s="72"/>
      <c r="AM3981" s="158"/>
      <c r="AN3981" s="72"/>
      <c r="AO3981" s="72"/>
      <c r="AP3981" s="72"/>
      <c r="AQ3981" s="72"/>
    </row>
    <row r="3982" spans="35:43" x14ac:dyDescent="0.25">
      <c r="AI3982" s="72"/>
      <c r="AJ3982" s="72"/>
      <c r="AK3982" s="72"/>
      <c r="AL3982" s="72"/>
      <c r="AM3982" s="158"/>
      <c r="AN3982" s="72"/>
      <c r="AO3982" s="72"/>
      <c r="AP3982" s="72"/>
      <c r="AQ3982" s="72"/>
    </row>
    <row r="3983" spans="35:43" x14ac:dyDescent="0.25">
      <c r="AI3983" s="72"/>
      <c r="AJ3983" s="72"/>
      <c r="AK3983" s="72"/>
      <c r="AL3983" s="72"/>
      <c r="AM3983" s="158"/>
      <c r="AN3983" s="72"/>
      <c r="AO3983" s="72"/>
      <c r="AP3983" s="72"/>
      <c r="AQ3983" s="72"/>
    </row>
    <row r="3984" spans="35:43" x14ac:dyDescent="0.25">
      <c r="AI3984" s="72"/>
      <c r="AJ3984" s="72"/>
      <c r="AK3984" s="72"/>
      <c r="AL3984" s="72"/>
      <c r="AM3984" s="158"/>
      <c r="AN3984" s="72"/>
      <c r="AO3984" s="72"/>
      <c r="AP3984" s="72"/>
      <c r="AQ3984" s="72"/>
    </row>
    <row r="3985" spans="35:43" x14ac:dyDescent="0.25">
      <c r="AI3985" s="72"/>
      <c r="AJ3985" s="72"/>
      <c r="AK3985" s="72"/>
      <c r="AL3985" s="72"/>
      <c r="AM3985" s="158"/>
      <c r="AN3985" s="72"/>
      <c r="AO3985" s="72"/>
      <c r="AP3985" s="72"/>
      <c r="AQ3985" s="72"/>
    </row>
    <row r="3986" spans="35:43" x14ac:dyDescent="0.25">
      <c r="AI3986" s="72"/>
      <c r="AJ3986" s="72"/>
      <c r="AK3986" s="72"/>
      <c r="AL3986" s="72"/>
      <c r="AM3986" s="158"/>
      <c r="AN3986" s="72"/>
      <c r="AO3986" s="72"/>
      <c r="AP3986" s="72"/>
      <c r="AQ3986" s="72"/>
    </row>
    <row r="3987" spans="35:43" x14ac:dyDescent="0.25">
      <c r="AI3987" s="72"/>
      <c r="AJ3987" s="72"/>
      <c r="AK3987" s="72"/>
      <c r="AL3987" s="72"/>
      <c r="AM3987" s="158"/>
      <c r="AN3987" s="72"/>
      <c r="AO3987" s="72"/>
      <c r="AP3987" s="72"/>
      <c r="AQ3987" s="72"/>
    </row>
    <row r="3988" spans="35:43" x14ac:dyDescent="0.25">
      <c r="AI3988" s="72"/>
      <c r="AJ3988" s="72"/>
      <c r="AK3988" s="72"/>
      <c r="AL3988" s="72"/>
      <c r="AM3988" s="158"/>
      <c r="AN3988" s="72"/>
      <c r="AO3988" s="72"/>
      <c r="AP3988" s="72"/>
      <c r="AQ3988" s="72"/>
    </row>
    <row r="3989" spans="35:43" x14ac:dyDescent="0.25">
      <c r="AI3989" s="72"/>
      <c r="AJ3989" s="72"/>
      <c r="AK3989" s="72"/>
      <c r="AL3989" s="72"/>
      <c r="AM3989" s="158"/>
      <c r="AN3989" s="72"/>
      <c r="AO3989" s="72"/>
      <c r="AP3989" s="72"/>
      <c r="AQ3989" s="72"/>
    </row>
    <row r="3990" spans="35:43" x14ac:dyDescent="0.25">
      <c r="AI3990" s="72"/>
      <c r="AJ3990" s="72"/>
      <c r="AK3990" s="72"/>
      <c r="AL3990" s="72"/>
      <c r="AM3990" s="158"/>
      <c r="AN3990" s="72"/>
      <c r="AO3990" s="72"/>
      <c r="AP3990" s="72"/>
      <c r="AQ3990" s="72"/>
    </row>
    <row r="3991" spans="35:43" x14ac:dyDescent="0.25">
      <c r="AI3991" s="72"/>
      <c r="AJ3991" s="72"/>
      <c r="AK3991" s="72"/>
      <c r="AL3991" s="72"/>
      <c r="AM3991" s="158"/>
      <c r="AN3991" s="72"/>
      <c r="AO3991" s="72"/>
      <c r="AP3991" s="72"/>
      <c r="AQ3991" s="72"/>
    </row>
    <row r="3992" spans="35:43" x14ac:dyDescent="0.25">
      <c r="AI3992" s="72"/>
      <c r="AJ3992" s="72"/>
      <c r="AK3992" s="72"/>
      <c r="AL3992" s="72"/>
      <c r="AM3992" s="158"/>
      <c r="AN3992" s="72"/>
      <c r="AO3992" s="72"/>
      <c r="AP3992" s="72"/>
      <c r="AQ3992" s="72"/>
    </row>
    <row r="3993" spans="35:43" x14ac:dyDescent="0.25">
      <c r="AI3993" s="72"/>
      <c r="AJ3993" s="72"/>
      <c r="AK3993" s="72"/>
      <c r="AL3993" s="72"/>
      <c r="AM3993" s="158"/>
      <c r="AN3993" s="72"/>
      <c r="AO3993" s="72"/>
      <c r="AP3993" s="72"/>
      <c r="AQ3993" s="72"/>
    </row>
    <row r="3994" spans="35:43" x14ac:dyDescent="0.25">
      <c r="AI3994" s="72"/>
      <c r="AJ3994" s="72"/>
      <c r="AK3994" s="72"/>
      <c r="AL3994" s="72"/>
      <c r="AM3994" s="158"/>
      <c r="AN3994" s="72"/>
      <c r="AO3994" s="72"/>
      <c r="AP3994" s="72"/>
      <c r="AQ3994" s="72"/>
    </row>
    <row r="3995" spans="35:43" x14ac:dyDescent="0.25">
      <c r="AI3995" s="72"/>
      <c r="AJ3995" s="72"/>
      <c r="AK3995" s="72"/>
      <c r="AL3995" s="72"/>
      <c r="AM3995" s="158"/>
      <c r="AN3995" s="72"/>
      <c r="AO3995" s="72"/>
      <c r="AP3995" s="72"/>
      <c r="AQ3995" s="72"/>
    </row>
    <row r="3996" spans="35:43" x14ac:dyDescent="0.25">
      <c r="AI3996" s="72"/>
      <c r="AJ3996" s="72"/>
      <c r="AK3996" s="72"/>
      <c r="AL3996" s="72"/>
      <c r="AM3996" s="158"/>
      <c r="AN3996" s="72"/>
      <c r="AO3996" s="72"/>
      <c r="AP3996" s="72"/>
      <c r="AQ3996" s="72"/>
    </row>
    <row r="3997" spans="35:43" x14ac:dyDescent="0.25">
      <c r="AI3997" s="72"/>
      <c r="AJ3997" s="72"/>
      <c r="AK3997" s="72"/>
      <c r="AL3997" s="72"/>
      <c r="AM3997" s="158"/>
      <c r="AN3997" s="72"/>
      <c r="AO3997" s="72"/>
      <c r="AP3997" s="72"/>
      <c r="AQ3997" s="72"/>
    </row>
    <row r="3998" spans="35:43" x14ac:dyDescent="0.25">
      <c r="AI3998" s="72"/>
      <c r="AJ3998" s="72"/>
      <c r="AK3998" s="72"/>
      <c r="AL3998" s="72"/>
      <c r="AM3998" s="158"/>
      <c r="AN3998" s="72"/>
      <c r="AO3998" s="72"/>
      <c r="AP3998" s="72"/>
      <c r="AQ3998" s="72"/>
    </row>
    <row r="3999" spans="35:43" x14ac:dyDescent="0.25">
      <c r="AI3999" s="72"/>
      <c r="AJ3999" s="72"/>
      <c r="AK3999" s="72"/>
      <c r="AL3999" s="72"/>
      <c r="AM3999" s="158"/>
      <c r="AN3999" s="72"/>
      <c r="AO3999" s="72"/>
      <c r="AP3999" s="72"/>
      <c r="AQ3999" s="72"/>
    </row>
    <row r="4000" spans="35:43" x14ac:dyDescent="0.25">
      <c r="AI4000" s="72"/>
      <c r="AJ4000" s="72"/>
      <c r="AK4000" s="72"/>
      <c r="AL4000" s="72"/>
      <c r="AM4000" s="158"/>
      <c r="AN4000" s="72"/>
      <c r="AO4000" s="72"/>
      <c r="AP4000" s="72"/>
      <c r="AQ4000" s="72"/>
    </row>
    <row r="4001" spans="35:43" x14ac:dyDescent="0.25">
      <c r="AI4001" s="72"/>
      <c r="AJ4001" s="72"/>
      <c r="AK4001" s="72"/>
      <c r="AL4001" s="72"/>
      <c r="AM4001" s="158"/>
      <c r="AN4001" s="72"/>
      <c r="AO4001" s="72"/>
      <c r="AP4001" s="72"/>
      <c r="AQ4001" s="72"/>
    </row>
    <row r="4002" spans="35:43" x14ac:dyDescent="0.25">
      <c r="AI4002" s="72"/>
      <c r="AJ4002" s="72"/>
      <c r="AK4002" s="72"/>
      <c r="AL4002" s="72"/>
      <c r="AM4002" s="158"/>
      <c r="AN4002" s="72"/>
      <c r="AO4002" s="72"/>
      <c r="AP4002" s="72"/>
      <c r="AQ4002" s="72"/>
    </row>
    <row r="4003" spans="35:43" x14ac:dyDescent="0.25">
      <c r="AI4003" s="72"/>
      <c r="AJ4003" s="72"/>
      <c r="AK4003" s="72"/>
      <c r="AL4003" s="72"/>
      <c r="AM4003" s="158"/>
      <c r="AN4003" s="72"/>
      <c r="AO4003" s="72"/>
      <c r="AP4003" s="72"/>
      <c r="AQ4003" s="72"/>
    </row>
    <row r="4004" spans="35:43" x14ac:dyDescent="0.25">
      <c r="AI4004" s="72"/>
      <c r="AJ4004" s="72"/>
      <c r="AK4004" s="72"/>
      <c r="AL4004" s="72"/>
      <c r="AM4004" s="158"/>
      <c r="AN4004" s="72"/>
      <c r="AO4004" s="72"/>
      <c r="AP4004" s="72"/>
      <c r="AQ4004" s="72"/>
    </row>
    <row r="4005" spans="35:43" x14ac:dyDescent="0.25">
      <c r="AI4005" s="72"/>
      <c r="AJ4005" s="72"/>
      <c r="AK4005" s="72"/>
      <c r="AL4005" s="72"/>
      <c r="AM4005" s="158"/>
      <c r="AN4005" s="72"/>
      <c r="AO4005" s="72"/>
      <c r="AP4005" s="72"/>
      <c r="AQ4005" s="72"/>
    </row>
    <row r="4006" spans="35:43" x14ac:dyDescent="0.25">
      <c r="AI4006" s="72"/>
      <c r="AJ4006" s="72"/>
      <c r="AK4006" s="72"/>
      <c r="AL4006" s="72"/>
      <c r="AM4006" s="158"/>
      <c r="AN4006" s="72"/>
      <c r="AO4006" s="72"/>
      <c r="AP4006" s="72"/>
      <c r="AQ4006" s="72"/>
    </row>
    <row r="4007" spans="35:43" x14ac:dyDescent="0.25">
      <c r="AI4007" s="72"/>
      <c r="AJ4007" s="72"/>
      <c r="AK4007" s="72"/>
      <c r="AL4007" s="72"/>
      <c r="AM4007" s="158"/>
      <c r="AN4007" s="72"/>
      <c r="AO4007" s="72"/>
      <c r="AP4007" s="72"/>
      <c r="AQ4007" s="72"/>
    </row>
    <row r="4008" spans="35:43" x14ac:dyDescent="0.25">
      <c r="AI4008" s="72"/>
      <c r="AJ4008" s="72"/>
      <c r="AK4008" s="72"/>
      <c r="AL4008" s="72"/>
      <c r="AM4008" s="158"/>
      <c r="AN4008" s="72"/>
      <c r="AO4008" s="72"/>
      <c r="AP4008" s="72"/>
      <c r="AQ4008" s="72"/>
    </row>
    <row r="4009" spans="35:43" x14ac:dyDescent="0.25">
      <c r="AI4009" s="72"/>
      <c r="AJ4009" s="72"/>
      <c r="AK4009" s="72"/>
      <c r="AL4009" s="72"/>
      <c r="AM4009" s="158"/>
      <c r="AN4009" s="72"/>
      <c r="AO4009" s="72"/>
      <c r="AP4009" s="72"/>
      <c r="AQ4009" s="72"/>
    </row>
    <row r="4010" spans="35:43" x14ac:dyDescent="0.25">
      <c r="AI4010" s="72"/>
      <c r="AJ4010" s="72"/>
      <c r="AK4010" s="72"/>
      <c r="AL4010" s="72"/>
      <c r="AM4010" s="158"/>
      <c r="AN4010" s="72"/>
      <c r="AO4010" s="72"/>
      <c r="AP4010" s="72"/>
      <c r="AQ4010" s="72"/>
    </row>
    <row r="4011" spans="35:43" x14ac:dyDescent="0.25">
      <c r="AI4011" s="72"/>
      <c r="AJ4011" s="72"/>
      <c r="AK4011" s="72"/>
      <c r="AL4011" s="72"/>
      <c r="AM4011" s="158"/>
      <c r="AN4011" s="72"/>
      <c r="AO4011" s="72"/>
      <c r="AP4011" s="72"/>
      <c r="AQ4011" s="72"/>
    </row>
    <row r="4012" spans="35:43" x14ac:dyDescent="0.25">
      <c r="AI4012" s="72"/>
      <c r="AJ4012" s="72"/>
      <c r="AK4012" s="72"/>
      <c r="AL4012" s="72"/>
      <c r="AM4012" s="158"/>
      <c r="AN4012" s="72"/>
      <c r="AO4012" s="72"/>
      <c r="AP4012" s="72"/>
      <c r="AQ4012" s="72"/>
    </row>
    <row r="4013" spans="35:43" x14ac:dyDescent="0.25">
      <c r="AI4013" s="72"/>
      <c r="AJ4013" s="72"/>
      <c r="AK4013" s="72"/>
      <c r="AL4013" s="72"/>
      <c r="AM4013" s="158"/>
      <c r="AN4013" s="72"/>
      <c r="AO4013" s="72"/>
      <c r="AP4013" s="72"/>
      <c r="AQ4013" s="72"/>
    </row>
    <row r="4014" spans="35:43" x14ac:dyDescent="0.25">
      <c r="AI4014" s="72"/>
      <c r="AJ4014" s="72"/>
      <c r="AK4014" s="72"/>
      <c r="AL4014" s="72"/>
      <c r="AM4014" s="158"/>
      <c r="AN4014" s="72"/>
      <c r="AO4014" s="72"/>
      <c r="AP4014" s="72"/>
      <c r="AQ4014" s="72"/>
    </row>
    <row r="4015" spans="35:43" x14ac:dyDescent="0.25">
      <c r="AI4015" s="72"/>
      <c r="AJ4015" s="72"/>
      <c r="AK4015" s="72"/>
      <c r="AL4015" s="72"/>
      <c r="AM4015" s="158"/>
      <c r="AN4015" s="72"/>
      <c r="AO4015" s="72"/>
      <c r="AP4015" s="72"/>
      <c r="AQ4015" s="72"/>
    </row>
    <row r="4016" spans="35:43" x14ac:dyDescent="0.25">
      <c r="AI4016" s="72"/>
      <c r="AJ4016" s="72"/>
      <c r="AK4016" s="72"/>
      <c r="AL4016" s="72"/>
      <c r="AM4016" s="158"/>
      <c r="AN4016" s="72"/>
      <c r="AO4016" s="72"/>
      <c r="AP4016" s="72"/>
      <c r="AQ4016" s="72"/>
    </row>
    <row r="4017" spans="35:43" x14ac:dyDescent="0.25">
      <c r="AI4017" s="72"/>
      <c r="AJ4017" s="72"/>
      <c r="AK4017" s="72"/>
      <c r="AL4017" s="72"/>
      <c r="AM4017" s="158"/>
      <c r="AN4017" s="72"/>
      <c r="AO4017" s="72"/>
      <c r="AP4017" s="72"/>
      <c r="AQ4017" s="72"/>
    </row>
    <row r="4018" spans="35:43" x14ac:dyDescent="0.25">
      <c r="AI4018" s="72"/>
      <c r="AJ4018" s="72"/>
      <c r="AK4018" s="72"/>
      <c r="AL4018" s="72"/>
      <c r="AM4018" s="158"/>
      <c r="AN4018" s="72"/>
      <c r="AO4018" s="72"/>
      <c r="AP4018" s="72"/>
      <c r="AQ4018" s="72"/>
    </row>
    <row r="4019" spans="35:43" x14ac:dyDescent="0.25">
      <c r="AI4019" s="72"/>
      <c r="AJ4019" s="72"/>
      <c r="AK4019" s="72"/>
      <c r="AL4019" s="72"/>
      <c r="AM4019" s="158"/>
      <c r="AN4019" s="72"/>
      <c r="AO4019" s="72"/>
      <c r="AP4019" s="72"/>
      <c r="AQ4019" s="72"/>
    </row>
    <row r="4020" spans="35:43" x14ac:dyDescent="0.25">
      <c r="AI4020" s="72"/>
      <c r="AJ4020" s="72"/>
      <c r="AK4020" s="72"/>
      <c r="AL4020" s="72"/>
      <c r="AM4020" s="158"/>
      <c r="AN4020" s="72"/>
      <c r="AO4020" s="72"/>
      <c r="AP4020" s="72"/>
      <c r="AQ4020" s="72"/>
    </row>
    <row r="4021" spans="35:43" x14ac:dyDescent="0.25">
      <c r="AI4021" s="72"/>
      <c r="AJ4021" s="72"/>
      <c r="AK4021" s="72"/>
      <c r="AL4021" s="72"/>
      <c r="AM4021" s="158"/>
      <c r="AN4021" s="72"/>
      <c r="AO4021" s="72"/>
      <c r="AP4021" s="72"/>
      <c r="AQ4021" s="72"/>
    </row>
    <row r="4022" spans="35:43" x14ac:dyDescent="0.25">
      <c r="AI4022" s="72"/>
      <c r="AJ4022" s="72"/>
      <c r="AK4022" s="72"/>
      <c r="AL4022" s="72"/>
      <c r="AM4022" s="158"/>
      <c r="AN4022" s="72"/>
      <c r="AO4022" s="72"/>
      <c r="AP4022" s="72"/>
      <c r="AQ4022" s="72"/>
    </row>
    <row r="4023" spans="35:43" x14ac:dyDescent="0.25">
      <c r="AI4023" s="72"/>
      <c r="AJ4023" s="72"/>
      <c r="AK4023" s="72"/>
      <c r="AL4023" s="72"/>
      <c r="AM4023" s="158"/>
      <c r="AN4023" s="72"/>
      <c r="AO4023" s="72"/>
      <c r="AP4023" s="72"/>
      <c r="AQ4023" s="72"/>
    </row>
    <row r="4024" spans="35:43" x14ac:dyDescent="0.25">
      <c r="AI4024" s="72"/>
      <c r="AJ4024" s="72"/>
      <c r="AK4024" s="72"/>
      <c r="AL4024" s="72"/>
      <c r="AM4024" s="158"/>
      <c r="AN4024" s="72"/>
      <c r="AO4024" s="72"/>
      <c r="AP4024" s="72"/>
      <c r="AQ4024" s="72"/>
    </row>
    <row r="4025" spans="35:43" x14ac:dyDescent="0.25">
      <c r="AI4025" s="72"/>
      <c r="AJ4025" s="72"/>
      <c r="AK4025" s="72"/>
      <c r="AL4025" s="72"/>
      <c r="AM4025" s="158"/>
      <c r="AN4025" s="72"/>
      <c r="AO4025" s="72"/>
      <c r="AP4025" s="72"/>
      <c r="AQ4025" s="72"/>
    </row>
    <row r="4026" spans="35:43" x14ac:dyDescent="0.25">
      <c r="AI4026" s="72"/>
      <c r="AJ4026" s="72"/>
      <c r="AK4026" s="72"/>
      <c r="AL4026" s="72"/>
      <c r="AM4026" s="158"/>
      <c r="AN4026" s="72"/>
      <c r="AO4026" s="72"/>
      <c r="AP4026" s="72"/>
      <c r="AQ4026" s="72"/>
    </row>
    <row r="4027" spans="35:43" x14ac:dyDescent="0.25">
      <c r="AI4027" s="72"/>
      <c r="AJ4027" s="72"/>
      <c r="AK4027" s="72"/>
      <c r="AL4027" s="72"/>
      <c r="AM4027" s="158"/>
      <c r="AN4027" s="72"/>
      <c r="AO4027" s="72"/>
      <c r="AP4027" s="72"/>
      <c r="AQ4027" s="72"/>
    </row>
    <row r="4028" spans="35:43" x14ac:dyDescent="0.25">
      <c r="AI4028" s="72"/>
      <c r="AJ4028" s="72"/>
      <c r="AK4028" s="72"/>
      <c r="AL4028" s="72"/>
      <c r="AM4028" s="158"/>
      <c r="AN4028" s="72"/>
      <c r="AO4028" s="72"/>
      <c r="AP4028" s="72"/>
      <c r="AQ4028" s="72"/>
    </row>
    <row r="4029" spans="35:43" x14ac:dyDescent="0.25">
      <c r="AI4029" s="72"/>
      <c r="AJ4029" s="72"/>
      <c r="AK4029" s="72"/>
      <c r="AL4029" s="72"/>
      <c r="AM4029" s="158"/>
      <c r="AN4029" s="72"/>
      <c r="AO4029" s="72"/>
      <c r="AP4029" s="72"/>
      <c r="AQ4029" s="72"/>
    </row>
    <row r="4030" spans="35:43" x14ac:dyDescent="0.25">
      <c r="AI4030" s="72"/>
      <c r="AJ4030" s="72"/>
      <c r="AK4030" s="72"/>
      <c r="AL4030" s="72"/>
      <c r="AM4030" s="158"/>
      <c r="AN4030" s="72"/>
      <c r="AO4030" s="72"/>
      <c r="AP4030" s="72"/>
      <c r="AQ4030" s="72"/>
    </row>
    <row r="4031" spans="35:43" x14ac:dyDescent="0.25">
      <c r="AI4031" s="72"/>
      <c r="AJ4031" s="72"/>
      <c r="AK4031" s="72"/>
      <c r="AL4031" s="72"/>
      <c r="AM4031" s="158"/>
      <c r="AN4031" s="72"/>
      <c r="AO4031" s="72"/>
      <c r="AP4031" s="72"/>
      <c r="AQ4031" s="72"/>
    </row>
    <row r="4032" spans="35:43" x14ac:dyDescent="0.25">
      <c r="AI4032" s="72"/>
      <c r="AJ4032" s="72"/>
      <c r="AK4032" s="72"/>
      <c r="AL4032" s="72"/>
      <c r="AM4032" s="158"/>
      <c r="AN4032" s="72"/>
      <c r="AO4032" s="72"/>
      <c r="AP4032" s="72"/>
      <c r="AQ4032" s="72"/>
    </row>
    <row r="4033" spans="35:43" x14ac:dyDescent="0.25">
      <c r="AI4033" s="72"/>
      <c r="AJ4033" s="72"/>
      <c r="AK4033" s="72"/>
      <c r="AL4033" s="72"/>
      <c r="AM4033" s="158"/>
      <c r="AN4033" s="72"/>
      <c r="AO4033" s="72"/>
      <c r="AP4033" s="72"/>
      <c r="AQ4033" s="72"/>
    </row>
    <row r="4034" spans="35:43" x14ac:dyDescent="0.25">
      <c r="AI4034" s="72"/>
      <c r="AJ4034" s="72"/>
      <c r="AK4034" s="72"/>
      <c r="AL4034" s="72"/>
      <c r="AM4034" s="158"/>
      <c r="AN4034" s="72"/>
      <c r="AO4034" s="72"/>
      <c r="AP4034" s="72"/>
      <c r="AQ4034" s="72"/>
    </row>
    <row r="4035" spans="35:43" x14ac:dyDescent="0.25">
      <c r="AI4035" s="72"/>
      <c r="AJ4035" s="72"/>
      <c r="AK4035" s="72"/>
      <c r="AL4035" s="72"/>
      <c r="AM4035" s="158"/>
      <c r="AN4035" s="72"/>
      <c r="AO4035" s="72"/>
      <c r="AP4035" s="72"/>
      <c r="AQ4035" s="72"/>
    </row>
    <row r="4036" spans="35:43" x14ac:dyDescent="0.25">
      <c r="AI4036" s="72"/>
      <c r="AJ4036" s="72"/>
      <c r="AK4036" s="72"/>
      <c r="AL4036" s="72"/>
      <c r="AM4036" s="158"/>
      <c r="AN4036" s="72"/>
      <c r="AO4036" s="72"/>
      <c r="AP4036" s="72"/>
      <c r="AQ4036" s="72"/>
    </row>
    <row r="4037" spans="35:43" x14ac:dyDescent="0.25">
      <c r="AI4037" s="72"/>
      <c r="AJ4037" s="72"/>
      <c r="AK4037" s="72"/>
      <c r="AL4037" s="72"/>
      <c r="AM4037" s="158"/>
      <c r="AN4037" s="72"/>
      <c r="AO4037" s="72"/>
      <c r="AP4037" s="72"/>
      <c r="AQ4037" s="72"/>
    </row>
    <row r="4038" spans="35:43" x14ac:dyDescent="0.25">
      <c r="AI4038" s="72"/>
      <c r="AJ4038" s="72"/>
      <c r="AK4038" s="72"/>
      <c r="AL4038" s="72"/>
      <c r="AM4038" s="158"/>
      <c r="AN4038" s="72"/>
      <c r="AO4038" s="72"/>
      <c r="AP4038" s="72"/>
      <c r="AQ4038" s="72"/>
    </row>
    <row r="4039" spans="35:43" x14ac:dyDescent="0.25">
      <c r="AI4039" s="72"/>
      <c r="AJ4039" s="72"/>
      <c r="AK4039" s="72"/>
      <c r="AL4039" s="72"/>
      <c r="AM4039" s="158"/>
      <c r="AN4039" s="72"/>
      <c r="AO4039" s="72"/>
      <c r="AP4039" s="72"/>
      <c r="AQ4039" s="72"/>
    </row>
    <row r="4040" spans="35:43" x14ac:dyDescent="0.25">
      <c r="AI4040" s="72"/>
      <c r="AJ4040" s="72"/>
      <c r="AK4040" s="72"/>
      <c r="AL4040" s="72"/>
      <c r="AM4040" s="158"/>
      <c r="AN4040" s="72"/>
      <c r="AO4040" s="72"/>
      <c r="AP4040" s="72"/>
      <c r="AQ4040" s="72"/>
    </row>
    <row r="4041" spans="35:43" x14ac:dyDescent="0.25">
      <c r="AI4041" s="72"/>
      <c r="AJ4041" s="72"/>
      <c r="AK4041" s="72"/>
      <c r="AL4041" s="72"/>
      <c r="AM4041" s="158"/>
      <c r="AN4041" s="72"/>
      <c r="AO4041" s="72"/>
      <c r="AP4041" s="72"/>
      <c r="AQ4041" s="72"/>
    </row>
    <row r="4042" spans="35:43" x14ac:dyDescent="0.25">
      <c r="AI4042" s="72"/>
      <c r="AJ4042" s="72"/>
      <c r="AK4042" s="72"/>
      <c r="AL4042" s="72"/>
      <c r="AM4042" s="158"/>
      <c r="AN4042" s="72"/>
      <c r="AO4042" s="72"/>
      <c r="AP4042" s="72"/>
      <c r="AQ4042" s="72"/>
    </row>
    <row r="4043" spans="35:43" x14ac:dyDescent="0.25">
      <c r="AI4043" s="72"/>
      <c r="AJ4043" s="72"/>
      <c r="AK4043" s="72"/>
      <c r="AL4043" s="72"/>
      <c r="AM4043" s="158"/>
      <c r="AN4043" s="72"/>
      <c r="AO4043" s="72"/>
      <c r="AP4043" s="72"/>
      <c r="AQ4043" s="72"/>
    </row>
    <row r="4044" spans="35:43" x14ac:dyDescent="0.25">
      <c r="AI4044" s="72"/>
      <c r="AJ4044" s="72"/>
      <c r="AK4044" s="72"/>
      <c r="AL4044" s="72"/>
      <c r="AM4044" s="158"/>
      <c r="AN4044" s="72"/>
      <c r="AO4044" s="72"/>
      <c r="AP4044" s="72"/>
      <c r="AQ4044" s="72"/>
    </row>
    <row r="4045" spans="35:43" x14ac:dyDescent="0.25">
      <c r="AI4045" s="72"/>
      <c r="AJ4045" s="72"/>
      <c r="AK4045" s="72"/>
      <c r="AL4045" s="72"/>
      <c r="AM4045" s="158"/>
      <c r="AN4045" s="72"/>
      <c r="AO4045" s="72"/>
      <c r="AP4045" s="72"/>
      <c r="AQ4045" s="72"/>
    </row>
    <row r="4046" spans="35:43" x14ac:dyDescent="0.25">
      <c r="AI4046" s="72"/>
      <c r="AJ4046" s="72"/>
      <c r="AK4046" s="72"/>
      <c r="AL4046" s="72"/>
      <c r="AM4046" s="158"/>
      <c r="AN4046" s="72"/>
      <c r="AO4046" s="72"/>
      <c r="AP4046" s="72"/>
      <c r="AQ4046" s="72"/>
    </row>
    <row r="4047" spans="35:43" x14ac:dyDescent="0.25">
      <c r="AI4047" s="72"/>
      <c r="AJ4047" s="72"/>
      <c r="AK4047" s="72"/>
      <c r="AL4047" s="72"/>
      <c r="AM4047" s="158"/>
      <c r="AN4047" s="72"/>
      <c r="AO4047" s="72"/>
      <c r="AP4047" s="72"/>
      <c r="AQ4047" s="72"/>
    </row>
    <row r="4048" spans="35:43" x14ac:dyDescent="0.25">
      <c r="AI4048" s="72"/>
      <c r="AJ4048" s="72"/>
      <c r="AK4048" s="72"/>
      <c r="AL4048" s="72"/>
      <c r="AM4048" s="158"/>
      <c r="AN4048" s="72"/>
      <c r="AO4048" s="72"/>
      <c r="AP4048" s="72"/>
      <c r="AQ4048" s="72"/>
    </row>
    <row r="4049" spans="35:43" x14ac:dyDescent="0.25">
      <c r="AI4049" s="72"/>
      <c r="AJ4049" s="72"/>
      <c r="AK4049" s="72"/>
      <c r="AL4049" s="72"/>
      <c r="AM4049" s="158"/>
      <c r="AN4049" s="72"/>
      <c r="AO4049" s="72"/>
      <c r="AP4049" s="72"/>
      <c r="AQ4049" s="72"/>
    </row>
    <row r="4050" spans="35:43" x14ac:dyDescent="0.25">
      <c r="AI4050" s="72"/>
      <c r="AJ4050" s="72"/>
      <c r="AK4050" s="72"/>
      <c r="AL4050" s="72"/>
      <c r="AM4050" s="158"/>
      <c r="AN4050" s="72"/>
      <c r="AO4050" s="72"/>
      <c r="AP4050" s="72"/>
      <c r="AQ4050" s="72"/>
    </row>
    <row r="4051" spans="35:43" x14ac:dyDescent="0.25">
      <c r="AI4051" s="72"/>
      <c r="AJ4051" s="72"/>
      <c r="AK4051" s="72"/>
      <c r="AL4051" s="72"/>
      <c r="AM4051" s="158"/>
      <c r="AN4051" s="72"/>
      <c r="AO4051" s="72"/>
      <c r="AP4051" s="72"/>
      <c r="AQ4051" s="72"/>
    </row>
    <row r="4052" spans="35:43" x14ac:dyDescent="0.25">
      <c r="AI4052" s="72"/>
      <c r="AJ4052" s="72"/>
      <c r="AK4052" s="72"/>
      <c r="AL4052" s="72"/>
      <c r="AM4052" s="158"/>
      <c r="AN4052" s="72"/>
      <c r="AO4052" s="72"/>
      <c r="AP4052" s="72"/>
      <c r="AQ4052" s="72"/>
    </row>
    <row r="4053" spans="35:43" x14ac:dyDescent="0.25">
      <c r="AI4053" s="72"/>
      <c r="AJ4053" s="72"/>
      <c r="AK4053" s="72"/>
      <c r="AL4053" s="72"/>
      <c r="AM4053" s="158"/>
      <c r="AN4053" s="72"/>
      <c r="AO4053" s="72"/>
      <c r="AP4053" s="72"/>
      <c r="AQ4053" s="72"/>
    </row>
    <row r="4054" spans="35:43" x14ac:dyDescent="0.25">
      <c r="AI4054" s="72"/>
      <c r="AJ4054" s="72"/>
      <c r="AK4054" s="72"/>
      <c r="AL4054" s="72"/>
      <c r="AM4054" s="158"/>
      <c r="AN4054" s="72"/>
      <c r="AO4054" s="72"/>
      <c r="AP4054" s="72"/>
      <c r="AQ4054" s="72"/>
    </row>
    <row r="4055" spans="35:43" x14ac:dyDescent="0.25">
      <c r="AI4055" s="72"/>
      <c r="AJ4055" s="72"/>
      <c r="AK4055" s="72"/>
      <c r="AL4055" s="72"/>
      <c r="AM4055" s="158"/>
      <c r="AN4055" s="72"/>
      <c r="AO4055" s="72"/>
      <c r="AP4055" s="72"/>
      <c r="AQ4055" s="72"/>
    </row>
    <row r="4056" spans="35:43" x14ac:dyDescent="0.25">
      <c r="AI4056" s="72"/>
      <c r="AJ4056" s="72"/>
      <c r="AK4056" s="72"/>
      <c r="AL4056" s="72"/>
      <c r="AM4056" s="158"/>
      <c r="AN4056" s="72"/>
      <c r="AO4056" s="72"/>
      <c r="AP4056" s="72"/>
      <c r="AQ4056" s="72"/>
    </row>
    <row r="4057" spans="35:43" x14ac:dyDescent="0.25">
      <c r="AI4057" s="72"/>
      <c r="AJ4057" s="72"/>
      <c r="AK4057" s="72"/>
      <c r="AL4057" s="72"/>
      <c r="AM4057" s="158"/>
      <c r="AN4057" s="72"/>
      <c r="AO4057" s="72"/>
      <c r="AP4057" s="72"/>
      <c r="AQ4057" s="72"/>
    </row>
    <row r="4058" spans="35:43" x14ac:dyDescent="0.25">
      <c r="AI4058" s="72"/>
      <c r="AJ4058" s="72"/>
      <c r="AK4058" s="72"/>
      <c r="AL4058" s="72"/>
      <c r="AM4058" s="158"/>
      <c r="AN4058" s="72"/>
      <c r="AO4058" s="72"/>
      <c r="AP4058" s="72"/>
      <c r="AQ4058" s="72"/>
    </row>
    <row r="4059" spans="35:43" x14ac:dyDescent="0.25">
      <c r="AI4059" s="72"/>
      <c r="AJ4059" s="72"/>
      <c r="AK4059" s="72"/>
      <c r="AL4059" s="72"/>
      <c r="AM4059" s="158"/>
      <c r="AN4059" s="72"/>
      <c r="AO4059" s="72"/>
      <c r="AP4059" s="72"/>
      <c r="AQ4059" s="72"/>
    </row>
  </sheetData>
  <conditionalFormatting sqref="C7 F7">
    <cfRule type="cellIs" dxfId="1" priority="41" stopIfTrue="1" operator="equal">
      <formula>"NOT OK!"</formula>
    </cfRule>
    <cfRule type="cellIs" dxfId="0" priority="42" stopIfTrue="1" operator="equal">
      <formula>"OK!"</formula>
    </cfRule>
  </conditionalFormatting>
  <pageMargins left="0" right="0" top="0" bottom="0.5" header="0.3" footer="0.3"/>
  <pageSetup paperSize="17" scale="70" orientation="landscape" r:id="rId1"/>
  <headerFooter>
    <oddFooter>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86"/>
  <sheetViews>
    <sheetView zoomScale="90" zoomScaleNormal="90" workbookViewId="0">
      <pane xSplit="4" ySplit="8" topLeftCell="E69" activePane="bottomRight" state="frozen"/>
      <selection activeCell="I51" sqref="I51"/>
      <selection pane="topRight" activeCell="I51" sqref="I51"/>
      <selection pane="bottomLeft" activeCell="I51" sqref="I51"/>
      <selection pane="bottomRight" activeCell="H40" sqref="H40"/>
    </sheetView>
  </sheetViews>
  <sheetFormatPr defaultColWidth="9.1796875" defaultRowHeight="12.5" x14ac:dyDescent="0.25"/>
  <cols>
    <col min="1" max="1" width="6.7265625" style="5" customWidth="1"/>
    <col min="2" max="2" width="25.81640625" style="6" customWidth="1"/>
    <col min="3" max="3" width="23.7265625" style="6" customWidth="1"/>
    <col min="4" max="4" width="20.81640625" style="6" customWidth="1"/>
    <col min="5" max="17" width="16.453125" style="221" customWidth="1"/>
    <col min="18" max="18" width="14" customWidth="1"/>
    <col min="19" max="19" width="16.453125" bestFit="1" customWidth="1"/>
    <col min="20" max="20" width="16.1796875" bestFit="1" customWidth="1"/>
    <col min="21" max="21" width="12.1796875" bestFit="1" customWidth="1"/>
    <col min="22" max="22" width="16.1796875" bestFit="1" customWidth="1"/>
    <col min="24" max="16384" width="9.1796875" style="1"/>
  </cols>
  <sheetData>
    <row r="1" spans="1:23" ht="13.5" thickBot="1" x14ac:dyDescent="0.35">
      <c r="A1" s="491" t="s">
        <v>174</v>
      </c>
      <c r="D1" s="242" t="s">
        <v>1092</v>
      </c>
      <c r="E1" s="373">
        <v>44348</v>
      </c>
      <c r="F1" s="373">
        <v>44348</v>
      </c>
      <c r="G1" s="373">
        <v>44348</v>
      </c>
      <c r="H1" s="373">
        <v>44348</v>
      </c>
      <c r="I1" s="373">
        <v>44348</v>
      </c>
      <c r="J1" s="373">
        <v>44348</v>
      </c>
      <c r="K1" s="373">
        <v>44348</v>
      </c>
      <c r="L1" s="373">
        <v>44348</v>
      </c>
      <c r="M1" s="373">
        <v>44348</v>
      </c>
      <c r="N1" s="373">
        <v>44348</v>
      </c>
      <c r="O1" s="373">
        <v>44348</v>
      </c>
      <c r="P1" s="373">
        <v>44348</v>
      </c>
      <c r="Q1" s="373">
        <v>44348</v>
      </c>
    </row>
    <row r="2" spans="1:23" ht="13" x14ac:dyDescent="0.3">
      <c r="A2" s="491" t="s">
        <v>24</v>
      </c>
      <c r="B2" s="492"/>
      <c r="C2" s="492"/>
      <c r="D2" s="243" t="s">
        <v>232</v>
      </c>
      <c r="E2" s="244">
        <f>'New Format B.Sheet '!AK1</f>
        <v>0.65939999999999999</v>
      </c>
      <c r="F2" s="244">
        <f>E2</f>
        <v>0.65939999999999999</v>
      </c>
      <c r="G2" s="244">
        <f t="shared" ref="G2:Q2" si="0">F2</f>
        <v>0.65939999999999999</v>
      </c>
      <c r="H2" s="244">
        <f t="shared" si="0"/>
        <v>0.65939999999999999</v>
      </c>
      <c r="I2" s="244">
        <f t="shared" si="0"/>
        <v>0.65939999999999999</v>
      </c>
      <c r="J2" s="244">
        <f t="shared" si="0"/>
        <v>0.65939999999999999</v>
      </c>
      <c r="K2" s="244">
        <f t="shared" si="0"/>
        <v>0.65939999999999999</v>
      </c>
      <c r="L2" s="244">
        <f t="shared" si="0"/>
        <v>0.65939999999999999</v>
      </c>
      <c r="M2" s="244">
        <f t="shared" si="0"/>
        <v>0.65939999999999999</v>
      </c>
      <c r="N2" s="244">
        <f t="shared" si="0"/>
        <v>0.65939999999999999</v>
      </c>
      <c r="O2" s="244">
        <f t="shared" si="0"/>
        <v>0.65939999999999999</v>
      </c>
      <c r="P2" s="244">
        <f t="shared" si="0"/>
        <v>0.65939999999999999</v>
      </c>
      <c r="Q2" s="244">
        <f t="shared" si="0"/>
        <v>0.65939999999999999</v>
      </c>
    </row>
    <row r="3" spans="1:23" s="6" customFormat="1" ht="13.5" thickBot="1" x14ac:dyDescent="0.35">
      <c r="A3" s="550">
        <v>44377</v>
      </c>
      <c r="B3" s="550"/>
      <c r="C3" s="7"/>
      <c r="D3" s="243" t="s">
        <v>231</v>
      </c>
      <c r="E3" s="257">
        <f>'New Format B.Sheet '!AK2</f>
        <v>0.34060000000000001</v>
      </c>
      <c r="F3" s="257">
        <f>E3</f>
        <v>0.34060000000000001</v>
      </c>
      <c r="G3" s="257">
        <f t="shared" ref="G3:Q3" si="1">F3</f>
        <v>0.34060000000000001</v>
      </c>
      <c r="H3" s="257">
        <f t="shared" si="1"/>
        <v>0.34060000000000001</v>
      </c>
      <c r="I3" s="257">
        <f t="shared" si="1"/>
        <v>0.34060000000000001</v>
      </c>
      <c r="J3" s="257">
        <f t="shared" si="1"/>
        <v>0.34060000000000001</v>
      </c>
      <c r="K3" s="257">
        <f t="shared" si="1"/>
        <v>0.34060000000000001</v>
      </c>
      <c r="L3" s="257">
        <f t="shared" si="1"/>
        <v>0.34060000000000001</v>
      </c>
      <c r="M3" s="257">
        <f t="shared" si="1"/>
        <v>0.34060000000000001</v>
      </c>
      <c r="N3" s="257">
        <f t="shared" si="1"/>
        <v>0.34060000000000001</v>
      </c>
      <c r="O3" s="257">
        <f t="shared" si="1"/>
        <v>0.34060000000000001</v>
      </c>
      <c r="P3" s="257">
        <f t="shared" si="1"/>
        <v>0.34060000000000001</v>
      </c>
      <c r="Q3" s="257">
        <f t="shared" si="1"/>
        <v>0.34060000000000001</v>
      </c>
      <c r="R3"/>
      <c r="S3"/>
      <c r="T3"/>
      <c r="U3"/>
      <c r="V3"/>
      <c r="W3"/>
    </row>
    <row r="4" spans="1:23" customFormat="1" x14ac:dyDescent="0.25">
      <c r="A4" s="7"/>
      <c r="B4" s="7"/>
      <c r="C4" s="7"/>
      <c r="D4" s="7"/>
      <c r="Q4" s="312"/>
    </row>
    <row r="5" spans="1:23" ht="15" customHeight="1" x14ac:dyDescent="0.25">
      <c r="A5" s="7"/>
      <c r="B5" s="7"/>
      <c r="C5" s="7"/>
      <c r="D5" s="218"/>
    </row>
    <row r="6" spans="1:23" ht="15" customHeight="1" x14ac:dyDescent="0.3">
      <c r="A6" s="7"/>
      <c r="B6" s="7"/>
      <c r="C6" s="7"/>
      <c r="E6" s="238" t="s">
        <v>137</v>
      </c>
      <c r="F6" s="238" t="s">
        <v>137</v>
      </c>
      <c r="G6" s="238" t="s">
        <v>137</v>
      </c>
      <c r="H6" s="238" t="s">
        <v>137</v>
      </c>
      <c r="I6" s="238" t="s">
        <v>137</v>
      </c>
      <c r="J6" s="238" t="s">
        <v>137</v>
      </c>
      <c r="K6" s="238" t="s">
        <v>137</v>
      </c>
      <c r="L6" s="238" t="s">
        <v>137</v>
      </c>
      <c r="M6" s="238" t="s">
        <v>137</v>
      </c>
      <c r="N6" s="238" t="s">
        <v>137</v>
      </c>
      <c r="O6" s="238" t="s">
        <v>137</v>
      </c>
      <c r="P6" s="238" t="s">
        <v>137</v>
      </c>
      <c r="Q6" s="238" t="s">
        <v>137</v>
      </c>
    </row>
    <row r="7" spans="1:23" ht="15" customHeight="1" x14ac:dyDescent="0.25">
      <c r="B7" s="10"/>
      <c r="E7" s="21" t="s">
        <v>582</v>
      </c>
      <c r="F7" s="21" t="s">
        <v>582</v>
      </c>
      <c r="G7" s="21" t="s">
        <v>582</v>
      </c>
      <c r="H7" s="21" t="s">
        <v>582</v>
      </c>
      <c r="I7" s="21" t="s">
        <v>582</v>
      </c>
      <c r="J7" s="21" t="s">
        <v>582</v>
      </c>
      <c r="K7" s="21" t="s">
        <v>582</v>
      </c>
      <c r="L7" s="21" t="s">
        <v>582</v>
      </c>
      <c r="M7" s="21" t="s">
        <v>582</v>
      </c>
      <c r="N7" s="21" t="s">
        <v>582</v>
      </c>
      <c r="O7" s="21" t="s">
        <v>582</v>
      </c>
      <c r="P7" s="21" t="s">
        <v>582</v>
      </c>
      <c r="Q7" s="21" t="s">
        <v>582</v>
      </c>
    </row>
    <row r="8" spans="1:23" ht="15" customHeight="1" x14ac:dyDescent="0.3">
      <c r="A8" s="493">
        <v>1</v>
      </c>
      <c r="B8" s="494" t="s">
        <v>514</v>
      </c>
      <c r="C8" s="215" t="s">
        <v>348</v>
      </c>
      <c r="D8" s="215"/>
      <c r="E8" s="236">
        <v>44012</v>
      </c>
      <c r="F8" s="236">
        <v>44043</v>
      </c>
      <c r="G8" s="236">
        <v>44074</v>
      </c>
      <c r="H8" s="236">
        <v>44104</v>
      </c>
      <c r="I8" s="236">
        <v>44135</v>
      </c>
      <c r="J8" s="236">
        <v>44165</v>
      </c>
      <c r="K8" s="236">
        <v>44196</v>
      </c>
      <c r="L8" s="236">
        <v>44227</v>
      </c>
      <c r="M8" s="236">
        <v>44255</v>
      </c>
      <c r="N8" s="236">
        <v>44286</v>
      </c>
      <c r="O8" s="236">
        <v>44316</v>
      </c>
      <c r="P8" s="236">
        <v>44347</v>
      </c>
      <c r="Q8" s="236">
        <v>44377</v>
      </c>
    </row>
    <row r="9" spans="1:23" ht="15" customHeight="1" x14ac:dyDescent="0.3">
      <c r="A9" s="5">
        <v>3</v>
      </c>
      <c r="B9" s="10"/>
      <c r="C9" s="216" t="s">
        <v>516</v>
      </c>
      <c r="D9" s="216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</row>
    <row r="10" spans="1:23" ht="15" customHeight="1" x14ac:dyDescent="0.25">
      <c r="A10" s="5">
        <f>A9+1</f>
        <v>4</v>
      </c>
      <c r="B10" s="10" t="s">
        <v>6</v>
      </c>
      <c r="C10" s="6" t="s">
        <v>222</v>
      </c>
      <c r="E10" s="55">
        <f>SUMIF('New Format B.Sheet '!$W$9:$W$1230,$A10,'New Format B.Sheet '!$H$9:$H$1230)</f>
        <v>9882817958.9599991</v>
      </c>
      <c r="F10" s="55">
        <f ca="1">SUMIF('New Format B.Sheet '!$W$9:$W$1230,$A10,'New Format B.Sheet '!$I$9:$I$1220)</f>
        <v>9891312258.039999</v>
      </c>
      <c r="G10" s="55">
        <f ca="1">SUMIF('New Format B.Sheet '!$W$9:$W$1230,$A10,'New Format B.Sheet '!$J$9:$J$1220)</f>
        <v>9903522574.289999</v>
      </c>
      <c r="H10" s="55">
        <f ca="1">SUMIF('New Format B.Sheet '!$W$9:$W$1230,$A10,'New Format B.Sheet '!$K$9:$K$1220)</f>
        <v>9929627994.7899971</v>
      </c>
      <c r="I10" s="55">
        <f ca="1">SUMIF('New Format B.Sheet '!$W$9:$W$1230,$A10,'New Format B.Sheet '!$L$9:$L$1220)</f>
        <v>9941201120.3799992</v>
      </c>
      <c r="J10" s="55">
        <f ca="1">SUMIF('New Format B.Sheet '!$W$9:$W$1230,$A10,'New Format B.Sheet '!$M$9:$M$1220)</f>
        <v>9958975361.1799984</v>
      </c>
      <c r="K10" s="55">
        <f ca="1">SUMIF('New Format B.Sheet '!$W$9:$W$1230,$A10,'New Format B.Sheet '!$N$9:$N$1220)</f>
        <v>9971946167.2300034</v>
      </c>
      <c r="L10" s="55">
        <f ca="1">SUMIF('New Format B.Sheet '!$W$9:$W$1230,$A10,'New Format B.Sheet '!$O$9:$O$1220)</f>
        <v>9980625551.2800007</v>
      </c>
      <c r="M10" s="55">
        <f ca="1">SUMIF('New Format B.Sheet '!$W$9:$W$1230,$A10,'New Format B.Sheet '!$P$9:$P$1220)</f>
        <v>10020527172.339998</v>
      </c>
      <c r="N10" s="55">
        <f ca="1">SUMIF('New Format B.Sheet '!$W$9:$W$1230,$A10,'New Format B.Sheet '!$Q$9:$Q$1220)</f>
        <v>10107700908.649998</v>
      </c>
      <c r="O10" s="55">
        <f ca="1">SUMIF('New Format B.Sheet '!$W$9:$W$1230,$A10,'New Format B.Sheet '!$R$9:$R$1220)</f>
        <v>10118931853.119999</v>
      </c>
      <c r="P10" s="55">
        <f>SUMIF('New Format B.Sheet '!$W$9:$W$1230,$A10,'New Format B.Sheet '!$S$9:$S$1230)</f>
        <v>10137185325.08</v>
      </c>
      <c r="Q10" s="55">
        <f>SUMIF('New Format B.Sheet '!$W$9:$W$1232,$A10,'New Format B.Sheet '!$AD$9:$ADG$1232)</f>
        <v>10173832716.339998</v>
      </c>
    </row>
    <row r="11" spans="1:23" ht="15" customHeight="1" x14ac:dyDescent="0.25">
      <c r="A11" s="48">
        <v>5</v>
      </c>
      <c r="B11" s="49" t="s">
        <v>7</v>
      </c>
      <c r="C11" s="22" t="s">
        <v>38</v>
      </c>
      <c r="D11" s="22"/>
      <c r="E11" s="55">
        <f>SUMIF('New Format B.Sheet '!$W$9:$W$1230,$A11,'New Format B.Sheet '!$H$9:$H$1230)*$E$2</f>
        <v>675581590.40988004</v>
      </c>
      <c r="F11" s="361">
        <f ca="1">SUMIF('New Format B.Sheet '!$W$9:$W$1230,$A11,'New Format B.Sheet '!$I$9:$I$1220)*$F$2</f>
        <v>668820405.67229998</v>
      </c>
      <c r="G11" s="361">
        <f ca="1">SUMIF('New Format B.Sheet '!$W$9:$W$1230,$A11,'New Format B.Sheet '!$J$9:$J$1220)*$G$2</f>
        <v>670982021.20458591</v>
      </c>
      <c r="H11" s="361">
        <f ca="1">SUMIF('New Format B.Sheet '!$W$9:$W$1230,$A11,'New Format B.Sheet '!$K$9:$K$1220)*$H$2</f>
        <v>671356384.6085459</v>
      </c>
      <c r="I11" s="361">
        <f ca="1">SUMIF('New Format B.Sheet '!$W$9:$W$1230,$A11,'New Format B.Sheet '!$L$9:$L$1220)*$I$2</f>
        <v>671585665.30129206</v>
      </c>
      <c r="J11" s="361">
        <f ca="1">SUMIF('New Format B.Sheet '!$W$9:$W$1230,$A11,'New Format B.Sheet '!$M$9:$M$1220)*$J$2</f>
        <v>676602329.75386798</v>
      </c>
      <c r="K11" s="361">
        <f ca="1">SUMIF('New Format B.Sheet '!$W$9:$W$1230,$A11,'New Format B.Sheet '!$N$9:$N$1220)*$K$2</f>
        <v>684232359.21889806</v>
      </c>
      <c r="L11" s="361">
        <f ca="1">SUMIF('New Format B.Sheet '!$W$9:$W$1230,$A11,'New Format B.Sheet '!$O$9:$O$1220)*$L$2</f>
        <v>660615267.75106788</v>
      </c>
      <c r="M11" s="361">
        <f ca="1">SUMIF('New Format B.Sheet '!$W$9:$W$1230,$A11,'New Format B.Sheet '!$P$9:$P$1220)*$M$2</f>
        <v>660499984.35451782</v>
      </c>
      <c r="N11" s="361">
        <f ca="1">SUMIF('New Format B.Sheet '!$W$9:$W$1230,$A11,'New Format B.Sheet '!$Q$9:$Q$1220)*$N$2</f>
        <v>660103884.82525206</v>
      </c>
      <c r="O11" s="361">
        <f ca="1">SUMIF('New Format B.Sheet '!$W$9:$W$1230,$A11,'New Format B.Sheet '!$R$9:$R$1220)*$O$2</f>
        <v>663432459.62716806</v>
      </c>
      <c r="P11" s="55">
        <f>SUMIF('New Format B.Sheet '!$W$9:$W$1230,$A11,'New Format B.Sheet '!$S$9:$S$1230)*P2</f>
        <v>661596371.45783997</v>
      </c>
      <c r="Q11" s="55">
        <f>SUMIF('New Format B.Sheet '!$W$9:$W$1232,$A11,'New Format B.Sheet '!$AD$9:$ADG$1232)</f>
        <v>662637633.69047987</v>
      </c>
    </row>
    <row r="12" spans="1:23" ht="15" customHeight="1" x14ac:dyDescent="0.25">
      <c r="A12" s="5">
        <v>6</v>
      </c>
      <c r="B12" s="10" t="s">
        <v>8</v>
      </c>
      <c r="C12" s="6" t="s">
        <v>223</v>
      </c>
      <c r="E12" s="55">
        <f>SUMIF('New Format B.Sheet '!$W$9:$W$1230,$A12,'New Format B.Sheet '!$H$9:$H$1230)</f>
        <v>282791674.87</v>
      </c>
      <c r="F12" s="55">
        <f ca="1">SUMIF('New Format B.Sheet '!$W$9:$W$1230,$A12,'New Format B.Sheet '!$I$9:$I$1220)</f>
        <v>282791674.87</v>
      </c>
      <c r="G12" s="55">
        <f ca="1">SUMIF('New Format B.Sheet '!$W$9:$W$1230,$A12,'New Format B.Sheet '!$J$9:$J$1220)</f>
        <v>282791674.87</v>
      </c>
      <c r="H12" s="55">
        <f ca="1">SUMIF('New Format B.Sheet '!$W$9:$W$1230,$A12,'New Format B.Sheet '!$K$9:$K$1220)</f>
        <v>282791674.87</v>
      </c>
      <c r="I12" s="55">
        <f ca="1">SUMIF('New Format B.Sheet '!$W$9:$W$1230,$A12,'New Format B.Sheet '!$L$9:$L$1220)</f>
        <v>282791674.87</v>
      </c>
      <c r="J12" s="55">
        <f ca="1">SUMIF('New Format B.Sheet '!$W$9:$W$1230,$A12,'New Format B.Sheet '!$M$9:$M$1220)</f>
        <v>282791674.87</v>
      </c>
      <c r="K12" s="55">
        <f ca="1">SUMIF('New Format B.Sheet '!$W$9:$W$1230,$A12,'New Format B.Sheet '!$N$9:$N$1220)</f>
        <v>282791674.87</v>
      </c>
      <c r="L12" s="55">
        <f ca="1">SUMIF('New Format B.Sheet '!$W$9:$W$1230,$A12,'New Format B.Sheet '!$O$9:$O$1220)</f>
        <v>282791674.87</v>
      </c>
      <c r="M12" s="55">
        <f ca="1">SUMIF('New Format B.Sheet '!$W$9:$W$1230,$A12,'New Format B.Sheet '!$P$9:$P$1220)</f>
        <v>282791674.87</v>
      </c>
      <c r="N12" s="55">
        <f ca="1">SUMIF('New Format B.Sheet '!$W$9:$W$1230,$A12,'New Format B.Sheet '!$Q$9:$Q$1220)</f>
        <v>282791674.87</v>
      </c>
      <c r="O12" s="55">
        <f ca="1">SUMIF('New Format B.Sheet '!$W$9:$W$1230,$A12,'New Format B.Sheet '!$R$9:$R$1220)</f>
        <v>282791674.87</v>
      </c>
      <c r="P12" s="55">
        <f>SUMIF('New Format B.Sheet '!$W$9:$W$1230,$A12,'New Format B.Sheet '!$S$9:$S$1230)</f>
        <v>282791674.87</v>
      </c>
      <c r="Q12" s="55">
        <f>SUMIF('New Format B.Sheet '!$W$9:$W$1232,$A12,'New Format B.Sheet '!$AD$9:$ADG$1232)</f>
        <v>282791674.87</v>
      </c>
    </row>
    <row r="13" spans="1:23" ht="15" customHeight="1" x14ac:dyDescent="0.25">
      <c r="A13" s="5" t="s">
        <v>63</v>
      </c>
      <c r="B13" s="20" t="s">
        <v>1315</v>
      </c>
      <c r="C13" s="6" t="s">
        <v>1316</v>
      </c>
      <c r="E13" s="55">
        <f>SUMIF('New Format B.Sheet '!$W$9:$W$1230,$A13,'New Format B.Sheet '!$H$9:$H$1230)*E2</f>
        <v>23203487.466600001</v>
      </c>
      <c r="F13" s="361">
        <f ca="1">SUMIF('New Format B.Sheet '!$W$9:$W$1230,$A13,'New Format B.Sheet '!$I$9:$I$1220)*F2</f>
        <v>24834827.241</v>
      </c>
      <c r="G13" s="361">
        <f ca="1">SUMIF('New Format B.Sheet '!$W$9:$W$1230,$A13,'New Format B.Sheet '!$J$9:$J$1220)*G2</f>
        <v>26518239.8334</v>
      </c>
      <c r="H13" s="361">
        <f ca="1">SUMIF('New Format B.Sheet '!$W$9:$W$1230,$A13,'New Format B.Sheet '!$K$9:$K$1220)*H2</f>
        <v>28149810.397799999</v>
      </c>
      <c r="I13" s="361">
        <f ca="1">SUMIF('New Format B.Sheet '!$W$9:$W$1230,$A13,'New Format B.Sheet '!$L$9:$L$1220)*I2</f>
        <v>0</v>
      </c>
      <c r="J13" s="361">
        <f ca="1">SUMIF('New Format B.Sheet '!$W$9:$W$1230,$A13,'New Format B.Sheet '!$M$9:$M$1220)*J2</f>
        <v>0</v>
      </c>
      <c r="K13" s="361">
        <f ca="1">SUMIF('New Format B.Sheet '!$W$9:$W$1230,$A13,'New Format B.Sheet '!$N$9:$N$1220)*K2</f>
        <v>0</v>
      </c>
      <c r="L13" s="361">
        <f ca="1">SUMIF('New Format B.Sheet '!$W$9:$W$1230,$A13,'New Format B.Sheet '!$O$9:$O$1220)*L2</f>
        <v>0</v>
      </c>
      <c r="M13" s="361">
        <f ca="1">SUMIF('New Format B.Sheet '!$W$9:$W$1230,$A13,'New Format B.Sheet '!$P$9:$P$1220)*M2</f>
        <v>0</v>
      </c>
      <c r="N13" s="361">
        <f ca="1">SUMIF('New Format B.Sheet '!$W$9:$W$1230,$A13,'New Format B.Sheet '!$Q$9:$Q$1220)*N2</f>
        <v>0</v>
      </c>
      <c r="O13" s="361">
        <f ca="1">SUMIF('New Format B.Sheet '!$W$9:$W$1230,$A13,'New Format B.Sheet '!$R$9:$R$1220)*O2</f>
        <v>0</v>
      </c>
      <c r="P13" s="55">
        <f>SUMIF('New Format B.Sheet '!$W$9:$W$1230,$A13,'New Format B.Sheet '!$S$9:$S$1230)*P2</f>
        <v>0</v>
      </c>
      <c r="Q13" s="55">
        <f>SUMIF('New Format B.Sheet '!$W$9:$W$1232,$A13,'New Format B.Sheet '!$AD$9:$ADG$1232)</f>
        <v>0</v>
      </c>
    </row>
    <row r="14" spans="1:23" ht="15" customHeight="1" x14ac:dyDescent="0.25">
      <c r="A14" s="5" t="s">
        <v>117</v>
      </c>
      <c r="B14" s="20" t="s">
        <v>1373</v>
      </c>
      <c r="C14" s="6" t="s">
        <v>1374</v>
      </c>
      <c r="E14" s="55">
        <f>SUMIF('New Format B.Sheet '!$W$9:$W$1230,$A14,'New Format B.Sheet '!$H$9:$H$1230)</f>
        <v>0</v>
      </c>
      <c r="F14" s="55">
        <f ca="1">SUMIF('New Format B.Sheet '!$W$9:$W$1230,$A14,'New Format B.Sheet '!$I$9:$I$1220)</f>
        <v>0</v>
      </c>
      <c r="G14" s="55">
        <f ca="1">SUMIF('New Format B.Sheet '!$W$9:$W$1230,$A14,'New Format B.Sheet '!$J$9:$J$1220)</f>
        <v>0</v>
      </c>
      <c r="H14" s="55">
        <f ca="1">SUMIF('New Format B.Sheet '!$W$9:$W$1230,$A14,'New Format B.Sheet '!$K$9:$K$1220)</f>
        <v>0</v>
      </c>
      <c r="I14" s="55">
        <f ca="1">SUMIF('New Format B.Sheet '!$W$9:$W$1230,$A14,'New Format B.Sheet '!$L$9:$L$1220)</f>
        <v>35140726</v>
      </c>
      <c r="J14" s="55">
        <f ca="1">SUMIF('New Format B.Sheet '!$W$9:$W$1230,$A14,'New Format B.Sheet '!$M$9:$M$1220)</f>
        <v>33582193</v>
      </c>
      <c r="K14" s="55">
        <f ca="1">SUMIF('New Format B.Sheet '!$W$9:$W$1230,$A14,'New Format B.Sheet '!$N$9:$N$1220)</f>
        <v>32948265</v>
      </c>
      <c r="L14" s="55">
        <f ca="1">SUMIF('New Format B.Sheet '!$W$9:$W$1230,$A14,'New Format B.Sheet '!$O$9:$O$1220)</f>
        <v>32314337</v>
      </c>
      <c r="M14" s="55">
        <f ca="1">SUMIF('New Format B.Sheet '!$W$9:$W$1230,$A14,'New Format B.Sheet '!$P$9:$P$1220)</f>
        <v>31680409</v>
      </c>
      <c r="N14" s="55">
        <f ca="1">SUMIF('New Format B.Sheet '!$W$9:$W$1230,$A14,'New Format B.Sheet '!$Q$9:$Q$1220)</f>
        <v>31046481</v>
      </c>
      <c r="O14" s="55">
        <f ca="1">SUMIF('New Format B.Sheet '!$W$9:$W$1230,$A14,'New Format B.Sheet '!$R$9:$R$1220)</f>
        <v>30412553</v>
      </c>
      <c r="P14" s="55">
        <f>SUMIF('New Format B.Sheet '!$W$9:$W$1230,$A14,'New Format B.Sheet '!$S$9:$S$1230)</f>
        <v>29778625</v>
      </c>
      <c r="Q14" s="55">
        <f>SUMIF('New Format B.Sheet '!$W$9:$W$1232,$A14,'New Format B.Sheet '!$AD$9:$ADG$1232)</f>
        <v>29144697</v>
      </c>
    </row>
    <row r="15" spans="1:23" ht="15" customHeight="1" x14ac:dyDescent="0.25">
      <c r="A15" s="5" t="s">
        <v>202</v>
      </c>
      <c r="B15" s="10" t="s">
        <v>9</v>
      </c>
      <c r="C15" s="6" t="s">
        <v>234</v>
      </c>
      <c r="E15" s="55">
        <f>SUMIF('New Format B.Sheet '!$W$9:$W$1230,$A15,'New Format B.Sheet '!$H$9:$H$1230)</f>
        <v>0</v>
      </c>
      <c r="F15" s="55">
        <f ca="1">SUMIF('New Format B.Sheet '!$W$9:$W$1230,$A15,'New Format B.Sheet '!$I$9:$I$1220)</f>
        <v>0</v>
      </c>
      <c r="G15" s="55">
        <f ca="1">SUMIF('New Format B.Sheet '!$W$9:$W$1230,$A15,'New Format B.Sheet '!$J$9:$J$1220)</f>
        <v>0</v>
      </c>
      <c r="H15" s="55">
        <f ca="1">SUMIF('New Format B.Sheet '!$W$9:$W$1230,$A15,'New Format B.Sheet '!$K$9:$K$1220)</f>
        <v>0</v>
      </c>
      <c r="I15" s="55">
        <f ca="1">SUMIF('New Format B.Sheet '!$W$9:$W$1230,$A15,'New Format B.Sheet '!$L$9:$L$1220)</f>
        <v>0</v>
      </c>
      <c r="J15" s="55">
        <f ca="1">SUMIF('New Format B.Sheet '!$W$9:$W$1230,$A15,'New Format B.Sheet '!$M$9:$M$1220)</f>
        <v>0</v>
      </c>
      <c r="K15" s="55">
        <f ca="1">SUMIF('New Format B.Sheet '!$W$9:$W$1230,$A15,'New Format B.Sheet '!$N$9:$N$1220)</f>
        <v>0</v>
      </c>
      <c r="L15" s="55">
        <f ca="1">SUMIF('New Format B.Sheet '!$W$9:$W$1230,$A15,'New Format B.Sheet '!$O$9:$O$1220)</f>
        <v>0</v>
      </c>
      <c r="M15" s="55">
        <f ca="1">SUMIF('New Format B.Sheet '!$W$9:$W$1230,$A15,'New Format B.Sheet '!$P$9:$P$1220)</f>
        <v>0</v>
      </c>
      <c r="N15" s="55">
        <f ca="1">SUMIF('New Format B.Sheet '!$W$9:$W$1230,$A15,'New Format B.Sheet '!$Q$9:$Q$1220)</f>
        <v>0</v>
      </c>
      <c r="O15" s="55">
        <f ca="1">SUMIF('New Format B.Sheet '!$W$9:$W$1230,$A15,'New Format B.Sheet '!$R$9:$R$1220)</f>
        <v>0</v>
      </c>
      <c r="P15" s="55">
        <f>SUMIF('New Format B.Sheet '!$W$9:$W$1230,$A15,'New Format B.Sheet '!$S$9:$S$1230)</f>
        <v>0</v>
      </c>
      <c r="Q15" s="55">
        <f>SUMIF('New Format B.Sheet '!$W$9:$W$1232,$A15,'New Format B.Sheet '!$AD$9:$ADG$1232)</f>
        <v>0</v>
      </c>
    </row>
    <row r="16" spans="1:23" ht="15" customHeight="1" x14ac:dyDescent="0.25">
      <c r="A16" s="5" t="s">
        <v>318</v>
      </c>
      <c r="B16" s="10" t="s">
        <v>10</v>
      </c>
      <c r="C16" s="6" t="s">
        <v>319</v>
      </c>
      <c r="E16" s="55">
        <f>SUMIF('New Format B.Sheet '!$W$9:$W$1230,$A16,'New Format B.Sheet '!$H$9:$H$1230)</f>
        <v>3122091.96</v>
      </c>
      <c r="F16" s="55">
        <f ca="1">SUMIF('New Format B.Sheet '!$W$9:$W$1230,$A16,'New Format B.Sheet '!$I$9:$I$1220)</f>
        <v>2575955.25</v>
      </c>
      <c r="G16" s="55">
        <f ca="1">SUMIF('New Format B.Sheet '!$W$9:$W$1230,$A16,'New Format B.Sheet '!$J$9:$J$1220)</f>
        <v>2029818.54</v>
      </c>
      <c r="H16" s="55">
        <f ca="1">SUMIF('New Format B.Sheet '!$W$9:$W$1230,$A16,'New Format B.Sheet '!$K$9:$K$1220)</f>
        <v>1483681.83</v>
      </c>
      <c r="I16" s="55">
        <f ca="1">SUMIF('New Format B.Sheet '!$W$9:$W$1230,$A16,'New Format B.Sheet '!$L$9:$L$1220)</f>
        <v>937545.12</v>
      </c>
      <c r="J16" s="55">
        <f ca="1">SUMIF('New Format B.Sheet '!$W$9:$W$1230,$A16,'New Format B.Sheet '!$M$9:$M$1220)</f>
        <v>391408.41</v>
      </c>
      <c r="K16" s="55">
        <f ca="1">SUMIF('New Format B.Sheet '!$W$9:$W$1230,$A16,'New Format B.Sheet '!$N$9:$N$1220)</f>
        <v>3780</v>
      </c>
      <c r="L16" s="55">
        <f ca="1">SUMIF('New Format B.Sheet '!$W$9:$W$1230,$A16,'New Format B.Sheet '!$O$9:$O$1220)</f>
        <v>3780</v>
      </c>
      <c r="M16" s="55">
        <f ca="1">SUMIF('New Format B.Sheet '!$W$9:$W$1230,$A16,'New Format B.Sheet '!$P$9:$P$1220)</f>
        <v>3780</v>
      </c>
      <c r="N16" s="55">
        <f ca="1">SUMIF('New Format B.Sheet '!$W$9:$W$1230,$A16,'New Format B.Sheet '!$Q$9:$Q$1220)</f>
        <v>3780</v>
      </c>
      <c r="O16" s="55">
        <f ca="1">SUMIF('New Format B.Sheet '!$W$9:$W$1230,$A16,'New Format B.Sheet '!$R$9:$R$1220)</f>
        <v>3780</v>
      </c>
      <c r="P16" s="55">
        <f>SUMIF('New Format B.Sheet '!$W$9:$W$1230,$A16,'New Format B.Sheet '!$S$9:$S$1230)</f>
        <v>3780</v>
      </c>
      <c r="Q16" s="55">
        <f>SUMIF('New Format B.Sheet '!$W$9:$W$1232,$A16,'New Format B.Sheet '!$AD$9:$ADG$1232)</f>
        <v>3780</v>
      </c>
    </row>
    <row r="17" spans="1:17" ht="15" customHeight="1" x14ac:dyDescent="0.25">
      <c r="A17" s="5" t="s">
        <v>46</v>
      </c>
      <c r="B17" s="10" t="s">
        <v>683</v>
      </c>
      <c r="C17" s="6" t="s">
        <v>684</v>
      </c>
      <c r="E17" s="55">
        <f>SUMIF('New Format B.Sheet '!$W$9:$W$1230,$A17,'New Format B.Sheet '!$H$9:$H$1230)</f>
        <v>0</v>
      </c>
      <c r="F17" s="55">
        <f ca="1">SUMIF('New Format B.Sheet '!$W$9:$W$1230,$A17,'New Format B.Sheet '!$I$9:$I$1220)</f>
        <v>0</v>
      </c>
      <c r="G17" s="55">
        <f ca="1">SUMIF('New Format B.Sheet '!$W$9:$W$1230,$A17,'New Format B.Sheet '!$J$9:$J$1220)</f>
        <v>0</v>
      </c>
      <c r="H17" s="55">
        <f ca="1">SUMIF('New Format B.Sheet '!$W$9:$W$1230,$A17,'New Format B.Sheet '!$K$9:$K$1220)</f>
        <v>0</v>
      </c>
      <c r="I17" s="55">
        <f ca="1">SUMIF('New Format B.Sheet '!$W$9:$W$1230,$A17,'New Format B.Sheet '!$L$9:$L$1220)</f>
        <v>0</v>
      </c>
      <c r="J17" s="55">
        <f ca="1">SUMIF('New Format B.Sheet '!$W$9:$W$1230,$A17,'New Format B.Sheet '!$M$9:$M$1220)</f>
        <v>0</v>
      </c>
      <c r="K17" s="55">
        <f ca="1">SUMIF('New Format B.Sheet '!$W$9:$W$1230,$A17,'New Format B.Sheet '!$N$9:$N$1220)</f>
        <v>0</v>
      </c>
      <c r="L17" s="55">
        <f ca="1">SUMIF('New Format B.Sheet '!$W$9:$W$1230,$A17,'New Format B.Sheet '!$O$9:$O$1220)</f>
        <v>0</v>
      </c>
      <c r="M17" s="55">
        <f ca="1">SUMIF('New Format B.Sheet '!$W$9:$W$1230,$A17,'New Format B.Sheet '!$P$9:$P$1220)</f>
        <v>0</v>
      </c>
      <c r="N17" s="55">
        <f ca="1">SUMIF('New Format B.Sheet '!$W$9:$W$1230,$A17,'New Format B.Sheet '!$Q$9:$Q$1220)</f>
        <v>0</v>
      </c>
      <c r="O17" s="55">
        <f ca="1">SUMIF('New Format B.Sheet '!$W$9:$W$1230,$A17,'New Format B.Sheet '!$R$9:$R$1220)</f>
        <v>0</v>
      </c>
      <c r="P17" s="55">
        <f>SUMIF('New Format B.Sheet '!$W$9:$W$1230,$A17,'New Format B.Sheet '!$S$9:$S$1230)</f>
        <v>0</v>
      </c>
      <c r="Q17" s="55">
        <f>SUMIF('New Format B.Sheet '!$W$9:$W$1232,$A17,'New Format B.Sheet '!$AD$9:$ADG$1232)</f>
        <v>0</v>
      </c>
    </row>
    <row r="18" spans="1:17" ht="15" customHeight="1" x14ac:dyDescent="0.25">
      <c r="A18" s="5" t="s">
        <v>303</v>
      </c>
      <c r="B18" s="20" t="s">
        <v>767</v>
      </c>
      <c r="C18" s="6" t="s">
        <v>766</v>
      </c>
      <c r="E18" s="55">
        <f>SUMIF('New Format B.Sheet '!$W$9:$W$1230,$A18,'New Format B.Sheet '!$H$9:$H$1230)</f>
        <v>0</v>
      </c>
      <c r="F18" s="55">
        <f ca="1">SUMIF('New Format B.Sheet '!$W$9:$W$1230,$A18,'New Format B.Sheet '!$I$9:$I$1220)</f>
        <v>0</v>
      </c>
      <c r="G18" s="55">
        <f ca="1">SUMIF('New Format B.Sheet '!$W$9:$W$1230,$A18,'New Format B.Sheet '!$J$9:$J$1220)</f>
        <v>0</v>
      </c>
      <c r="H18" s="55">
        <f ca="1">SUMIF('New Format B.Sheet '!$W$9:$W$1230,$A18,'New Format B.Sheet '!$K$9:$K$1220)</f>
        <v>0</v>
      </c>
      <c r="I18" s="55">
        <f ca="1">SUMIF('New Format B.Sheet '!$W$9:$W$1230,$A18,'New Format B.Sheet '!$L$9:$L$1220)</f>
        <v>0</v>
      </c>
      <c r="J18" s="55">
        <f ca="1">SUMIF('New Format B.Sheet '!$W$9:$W$1230,$A18,'New Format B.Sheet '!$M$9:$M$1220)</f>
        <v>0</v>
      </c>
      <c r="K18" s="55">
        <f ca="1">SUMIF('New Format B.Sheet '!$W$9:$W$1230,$A18,'New Format B.Sheet '!$N$9:$N$1220)</f>
        <v>0</v>
      </c>
      <c r="L18" s="55">
        <f ca="1">SUMIF('New Format B.Sheet '!$W$9:$W$1230,$A18,'New Format B.Sheet '!$O$9:$O$1220)</f>
        <v>0</v>
      </c>
      <c r="M18" s="55">
        <f ca="1">SUMIF('New Format B.Sheet '!$W$9:$W$1230,$A18,'New Format B.Sheet '!$P$9:$P$1220)</f>
        <v>0</v>
      </c>
      <c r="N18" s="55">
        <f ca="1">SUMIF('New Format B.Sheet '!$W$9:$W$1230,$A18,'New Format B.Sheet '!$Q$9:$Q$1220)</f>
        <v>0</v>
      </c>
      <c r="O18" s="55">
        <f ca="1">SUMIF('New Format B.Sheet '!$W$9:$W$1230,$A18,'New Format B.Sheet '!$R$9:$R$1220)</f>
        <v>0</v>
      </c>
      <c r="P18" s="55">
        <f>SUMIF('New Format B.Sheet '!$W$9:$W$1230,$A18,'New Format B.Sheet '!$S$9:$S$1230)</f>
        <v>0</v>
      </c>
      <c r="Q18" s="55">
        <f>SUMIF('New Format B.Sheet '!$W$9:$W$1232,$A18,'New Format B.Sheet '!$AD$9:$ADG$1232)</f>
        <v>0</v>
      </c>
    </row>
    <row r="19" spans="1:17" ht="15" customHeight="1" x14ac:dyDescent="0.25">
      <c r="A19" s="5" t="s">
        <v>394</v>
      </c>
      <c r="B19" s="20">
        <v>25300831</v>
      </c>
      <c r="C19" s="6" t="s">
        <v>263</v>
      </c>
      <c r="E19" s="55">
        <f>SUMIF('New Format B.Sheet '!$W$9:$W$1230,$A19,'New Format B.Sheet '!$H$9:$H$1230)</f>
        <v>0</v>
      </c>
      <c r="F19" s="55">
        <f ca="1">SUMIF('New Format B.Sheet '!$W$9:$W$1230,$A19,'New Format B.Sheet '!$I$9:$I$1220)</f>
        <v>0</v>
      </c>
      <c r="G19" s="55">
        <f ca="1">SUMIF('New Format B.Sheet '!$W$9:$W$1230,$A19,'New Format B.Sheet '!$J$9:$J$1220)</f>
        <v>0</v>
      </c>
      <c r="H19" s="55">
        <f ca="1">SUMIF('New Format B.Sheet '!$W$9:$W$1230,$A19,'New Format B.Sheet '!$K$9:$K$1220)</f>
        <v>0</v>
      </c>
      <c r="I19" s="55">
        <f ca="1">SUMIF('New Format B.Sheet '!$W$9:$W$1230,$A19,'New Format B.Sheet '!$L$9:$L$1220)</f>
        <v>0</v>
      </c>
      <c r="J19" s="55">
        <f ca="1">SUMIF('New Format B.Sheet '!$W$9:$W$1230,$A19,'New Format B.Sheet '!$M$9:$M$1220)</f>
        <v>0</v>
      </c>
      <c r="K19" s="55">
        <f ca="1">SUMIF('New Format B.Sheet '!$W$9:$W$1230,$A19,'New Format B.Sheet '!$N$9:$N$1220)</f>
        <v>0</v>
      </c>
      <c r="L19" s="55">
        <f ca="1">SUMIF('New Format B.Sheet '!$W$9:$W$1230,$A19,'New Format B.Sheet '!$O$9:$O$1220)</f>
        <v>0</v>
      </c>
      <c r="M19" s="55">
        <f ca="1">SUMIF('New Format B.Sheet '!$W$9:$W$1230,$A19,'New Format B.Sheet '!$P$9:$P$1220)</f>
        <v>0</v>
      </c>
      <c r="N19" s="55">
        <f ca="1">SUMIF('New Format B.Sheet '!$W$9:$W$1230,$A19,'New Format B.Sheet '!$Q$9:$Q$1220)</f>
        <v>0</v>
      </c>
      <c r="O19" s="55">
        <f ca="1">SUMIF('New Format B.Sheet '!$W$9:$W$1230,$A19,'New Format B.Sheet '!$R$9:$R$1220)</f>
        <v>0</v>
      </c>
      <c r="P19" s="55">
        <f>SUMIF('New Format B.Sheet '!$W$9:$W$1230,$A19,'New Format B.Sheet '!$S$9:$S$1230)</f>
        <v>0</v>
      </c>
      <c r="Q19" s="55">
        <f>SUMIF('New Format B.Sheet '!$W$9:$W$1232,$A19,'New Format B.Sheet '!$AD$9:$ADG$1232)</f>
        <v>0</v>
      </c>
    </row>
    <row r="20" spans="1:17" ht="15" customHeight="1" x14ac:dyDescent="0.25">
      <c r="A20" s="5" t="s">
        <v>170</v>
      </c>
      <c r="B20" s="20" t="s">
        <v>527</v>
      </c>
      <c r="C20" s="6" t="s">
        <v>171</v>
      </c>
      <c r="E20" s="55">
        <f>SUMIF('New Format B.Sheet '!$W$9:$W$1230,$A20,'New Format B.Sheet '!$H$9:$H$1230)</f>
        <v>0</v>
      </c>
      <c r="F20" s="55">
        <f ca="1">SUMIF('New Format B.Sheet '!$W$9:$W$1230,$A20,'New Format B.Sheet '!$I$9:$I$1220)</f>
        <v>0</v>
      </c>
      <c r="G20" s="55">
        <f ca="1">SUMIF('New Format B.Sheet '!$W$9:$W$1230,$A20,'New Format B.Sheet '!$J$9:$J$1220)</f>
        <v>0</v>
      </c>
      <c r="H20" s="55">
        <f ca="1">SUMIF('New Format B.Sheet '!$W$9:$W$1230,$A20,'New Format B.Sheet '!$K$9:$K$1220)</f>
        <v>0</v>
      </c>
      <c r="I20" s="55">
        <f ca="1">SUMIF('New Format B.Sheet '!$W$9:$W$1230,$A20,'New Format B.Sheet '!$L$9:$L$1220)</f>
        <v>0</v>
      </c>
      <c r="J20" s="55">
        <f ca="1">SUMIF('New Format B.Sheet '!$W$9:$W$1230,$A20,'New Format B.Sheet '!$M$9:$M$1220)</f>
        <v>0</v>
      </c>
      <c r="K20" s="55">
        <f ca="1">SUMIF('New Format B.Sheet '!$W$9:$W$1230,$A20,'New Format B.Sheet '!$N$9:$N$1220)</f>
        <v>0</v>
      </c>
      <c r="L20" s="55">
        <f ca="1">SUMIF('New Format B.Sheet '!$W$9:$W$1230,$A20,'New Format B.Sheet '!$O$9:$O$1220)</f>
        <v>0</v>
      </c>
      <c r="M20" s="55">
        <f ca="1">SUMIF('New Format B.Sheet '!$W$9:$W$1230,$A20,'New Format B.Sheet '!$P$9:$P$1220)</f>
        <v>0</v>
      </c>
      <c r="N20" s="55">
        <f ca="1">SUMIF('New Format B.Sheet '!$W$9:$W$1230,$A20,'New Format B.Sheet '!$Q$9:$Q$1220)</f>
        <v>0</v>
      </c>
      <c r="O20" s="55">
        <f ca="1">SUMIF('New Format B.Sheet '!$W$9:$W$1230,$A20,'New Format B.Sheet '!$R$9:$R$1220)</f>
        <v>0</v>
      </c>
      <c r="P20" s="55">
        <f>SUMIF('New Format B.Sheet '!$W$9:$W$1230,$A20,'New Format B.Sheet '!$S$9:$S$1230)</f>
        <v>0</v>
      </c>
      <c r="Q20" s="55">
        <f>SUMIF('New Format B.Sheet '!$W$9:$W$1232,$A20,'New Format B.Sheet '!$AD$9:$ADG$1232)</f>
        <v>0</v>
      </c>
    </row>
    <row r="21" spans="1:17" ht="15" customHeight="1" x14ac:dyDescent="0.25">
      <c r="A21" s="5" t="s">
        <v>526</v>
      </c>
      <c r="B21" s="20" t="s">
        <v>531</v>
      </c>
      <c r="C21" s="6" t="s">
        <v>528</v>
      </c>
      <c r="E21" s="55">
        <f>SUMIF('New Format B.Sheet '!$W$9:$W$1230,$A21,'New Format B.Sheet '!$H$9:$H$1230)</f>
        <v>13537756.880000001</v>
      </c>
      <c r="F21" s="55">
        <f ca="1">SUMIF('New Format B.Sheet '!$W$9:$W$1230,$A21,'New Format B.Sheet '!$I$9:$I$1220)</f>
        <v>13297335.880000001</v>
      </c>
      <c r="G21" s="55">
        <f ca="1">SUMIF('New Format B.Sheet '!$W$9:$W$1230,$A21,'New Format B.Sheet '!$J$9:$J$1220)</f>
        <v>13056914.880000001</v>
      </c>
      <c r="H21" s="55">
        <f ca="1">SUMIF('New Format B.Sheet '!$W$9:$W$1230,$A21,'New Format B.Sheet '!$K$9:$K$1220)</f>
        <v>12816493.880000001</v>
      </c>
      <c r="I21" s="55">
        <f ca="1">SUMIF('New Format B.Sheet '!$W$9:$W$1230,$A21,'New Format B.Sheet '!$L$9:$L$1220)</f>
        <v>12576072.880000001</v>
      </c>
      <c r="J21" s="55">
        <f ca="1">SUMIF('New Format B.Sheet '!$W$9:$W$1230,$A21,'New Format B.Sheet '!$M$9:$M$1220)</f>
        <v>12335651.880000001</v>
      </c>
      <c r="K21" s="55">
        <f ca="1">SUMIF('New Format B.Sheet '!$W$9:$W$1230,$A21,'New Format B.Sheet '!$N$9:$N$1220)</f>
        <v>12095230.880000001</v>
      </c>
      <c r="L21" s="55">
        <f ca="1">SUMIF('New Format B.Sheet '!$W$9:$W$1230,$A21,'New Format B.Sheet '!$O$9:$O$1220)</f>
        <v>11854809.880000001</v>
      </c>
      <c r="M21" s="55">
        <f ca="1">SUMIF('New Format B.Sheet '!$W$9:$W$1230,$A21,'New Format B.Sheet '!$P$9:$P$1220)</f>
        <v>11614388.880000001</v>
      </c>
      <c r="N21" s="55">
        <f ca="1">SUMIF('New Format B.Sheet '!$W$9:$W$1230,$A21,'New Format B.Sheet '!$Q$9:$Q$1220)</f>
        <v>11373967.880000001</v>
      </c>
      <c r="O21" s="55">
        <f ca="1">SUMIF('New Format B.Sheet '!$W$9:$W$1230,$A21,'New Format B.Sheet '!$R$9:$R$1220)</f>
        <v>11133546.880000001</v>
      </c>
      <c r="P21" s="55">
        <f>SUMIF('New Format B.Sheet '!$W$9:$W$1230,$A21,'New Format B.Sheet '!$S$9:$S$1230)</f>
        <v>10893125.880000001</v>
      </c>
      <c r="Q21" s="55">
        <f>SUMIF('New Format B.Sheet '!$W$9:$W$1232,$A21,'New Format B.Sheet '!$AD$9:$ADG$1232)</f>
        <v>10652704.880000001</v>
      </c>
    </row>
    <row r="22" spans="1:17" ht="15" customHeight="1" x14ac:dyDescent="0.25">
      <c r="A22" s="5" t="s">
        <v>535</v>
      </c>
      <c r="B22" s="20" t="s">
        <v>614</v>
      </c>
      <c r="C22" s="6" t="s">
        <v>537</v>
      </c>
      <c r="E22" s="55">
        <f>SUMIF('New Format B.Sheet '!$W$9:$W$1230,$A22,'New Format B.Sheet '!$H$9:$H$1230)</f>
        <v>64693</v>
      </c>
      <c r="F22" s="55">
        <f ca="1">SUMIF('New Format B.Sheet '!$W$9:$W$1230,$A22,'New Format B.Sheet '!$I$9:$I$1220)</f>
        <v>64693</v>
      </c>
      <c r="G22" s="55">
        <f ca="1">SUMIF('New Format B.Sheet '!$W$9:$W$1230,$A22,'New Format B.Sheet '!$J$9:$J$1220)</f>
        <v>1733163</v>
      </c>
      <c r="H22" s="55">
        <f ca="1">SUMIF('New Format B.Sheet '!$W$9:$W$1230,$A22,'New Format B.Sheet '!$K$9:$K$1220)</f>
        <v>1733163</v>
      </c>
      <c r="I22" s="55">
        <f ca="1">SUMIF('New Format B.Sheet '!$W$9:$W$1230,$A22,'New Format B.Sheet '!$L$9:$L$1220)</f>
        <v>1733163</v>
      </c>
      <c r="J22" s="55">
        <f ca="1">SUMIF('New Format B.Sheet '!$W$9:$W$1230,$A22,'New Format B.Sheet '!$M$9:$M$1220)</f>
        <v>1733163</v>
      </c>
      <c r="K22" s="55">
        <f ca="1">SUMIF('New Format B.Sheet '!$W$9:$W$1230,$A22,'New Format B.Sheet '!$N$9:$N$1220)</f>
        <v>1858163</v>
      </c>
      <c r="L22" s="55">
        <f ca="1">SUMIF('New Format B.Sheet '!$W$9:$W$1230,$A22,'New Format B.Sheet '!$O$9:$O$1220)</f>
        <v>1878403</v>
      </c>
      <c r="M22" s="55">
        <f ca="1">SUMIF('New Format B.Sheet '!$W$9:$W$1230,$A22,'New Format B.Sheet '!$P$9:$P$1220)</f>
        <v>1893733</v>
      </c>
      <c r="N22" s="55">
        <f ca="1">SUMIF('New Format B.Sheet '!$W$9:$W$1230,$A22,'New Format B.Sheet '!$Q$9:$Q$1220)</f>
        <v>1893733</v>
      </c>
      <c r="O22" s="55">
        <f ca="1">SUMIF('New Format B.Sheet '!$W$9:$W$1230,$A22,'New Format B.Sheet '!$R$9:$R$1220)</f>
        <v>1893733</v>
      </c>
      <c r="P22" s="55">
        <f>SUMIF('New Format B.Sheet '!$W$9:$W$1230,$A22,'New Format B.Sheet '!$S$9:$S$1230)</f>
        <v>1923733</v>
      </c>
      <c r="Q22" s="55">
        <f>SUMIF('New Format B.Sheet '!$W$9:$W$1232,$A22,'New Format B.Sheet '!$AD$9:$ADG$1232)</f>
        <v>1923733</v>
      </c>
    </row>
    <row r="23" spans="1:17" ht="15" customHeight="1" x14ac:dyDescent="0.25">
      <c r="A23" s="5" t="s">
        <v>402</v>
      </c>
      <c r="B23" s="20" t="s">
        <v>615</v>
      </c>
      <c r="C23" s="6" t="s">
        <v>404</v>
      </c>
      <c r="E23" s="55">
        <f>SUMIF('New Format B.Sheet '!$W$9:$W$1230,$A23,'New Format B.Sheet '!$H$9:$H$1230)</f>
        <v>0</v>
      </c>
      <c r="F23" s="55">
        <f ca="1">SUMIF('New Format B.Sheet '!$W$9:$W$1230,$A23,'New Format B.Sheet '!$I$9:$I$1220)</f>
        <v>0</v>
      </c>
      <c r="G23" s="55">
        <f ca="1">SUMIF('New Format B.Sheet '!$W$9:$W$1230,$A23,'New Format B.Sheet '!$J$9:$J$1220)</f>
        <v>0</v>
      </c>
      <c r="H23" s="55">
        <f ca="1">SUMIF('New Format B.Sheet '!$W$9:$W$1230,$A23,'New Format B.Sheet '!$K$9:$K$1220)</f>
        <v>0</v>
      </c>
      <c r="I23" s="55">
        <f ca="1">SUMIF('New Format B.Sheet '!$W$9:$W$1230,$A23,'New Format B.Sheet '!$L$9:$L$1220)</f>
        <v>0</v>
      </c>
      <c r="J23" s="55">
        <f ca="1">SUMIF('New Format B.Sheet '!$W$9:$W$1230,$A23,'New Format B.Sheet '!$M$9:$M$1220)</f>
        <v>0</v>
      </c>
      <c r="K23" s="55">
        <f ca="1">SUMIF('New Format B.Sheet '!$W$9:$W$1230,$A23,'New Format B.Sheet '!$N$9:$N$1220)</f>
        <v>0</v>
      </c>
      <c r="L23" s="55">
        <f ca="1">SUMIF('New Format B.Sheet '!$W$9:$W$1230,$A23,'New Format B.Sheet '!$O$9:$O$1220)</f>
        <v>0</v>
      </c>
      <c r="M23" s="55">
        <f ca="1">SUMIF('New Format B.Sheet '!$W$9:$W$1230,$A23,'New Format B.Sheet '!$P$9:$P$1220)</f>
        <v>0</v>
      </c>
      <c r="N23" s="55">
        <f ca="1">SUMIF('New Format B.Sheet '!$W$9:$W$1230,$A23,'New Format B.Sheet '!$Q$9:$Q$1220)</f>
        <v>0</v>
      </c>
      <c r="O23" s="55">
        <f ca="1">SUMIF('New Format B.Sheet '!$W$9:$W$1230,$A23,'New Format B.Sheet '!$R$9:$R$1220)</f>
        <v>0</v>
      </c>
      <c r="P23" s="55">
        <f>SUMIF('New Format B.Sheet '!$W$9:$W$1230,$A23,'New Format B.Sheet '!$S$9:$S$1230)</f>
        <v>0</v>
      </c>
      <c r="Q23" s="55">
        <f>SUMIF('New Format B.Sheet '!$W$9:$W$1232,$A23,'New Format B.Sheet '!$AD$9:$ADG$1232)</f>
        <v>0</v>
      </c>
    </row>
    <row r="24" spans="1:17" ht="15" customHeight="1" x14ac:dyDescent="0.25">
      <c r="A24" s="5" t="s">
        <v>543</v>
      </c>
      <c r="B24" s="20">
        <v>18231041</v>
      </c>
      <c r="C24" s="6" t="s">
        <v>734</v>
      </c>
      <c r="E24" s="55">
        <f>SUMIF('New Format B.Sheet '!$W$9:$W$1230,$A24,'New Format B.Sheet '!$H$9:$H$1230)</f>
        <v>0</v>
      </c>
      <c r="F24" s="55">
        <f ca="1">SUMIF('New Format B.Sheet '!$W$9:$W$1230,$A24,'New Format B.Sheet '!$I$9:$I$1220)</f>
        <v>0</v>
      </c>
      <c r="G24" s="55">
        <f ca="1">SUMIF('New Format B.Sheet '!$W$9:$W$1230,$A24,'New Format B.Sheet '!$J$9:$J$1220)</f>
        <v>0</v>
      </c>
      <c r="H24" s="55">
        <f ca="1">SUMIF('New Format B.Sheet '!$W$9:$W$1230,$A24,'New Format B.Sheet '!$K$9:$K$1220)</f>
        <v>0</v>
      </c>
      <c r="I24" s="55">
        <f ca="1">SUMIF('New Format B.Sheet '!$W$9:$W$1230,$A24,'New Format B.Sheet '!$L$9:$L$1220)</f>
        <v>0</v>
      </c>
      <c r="J24" s="55">
        <f ca="1">SUMIF('New Format B.Sheet '!$W$9:$W$1230,$A24,'New Format B.Sheet '!$M$9:$M$1220)</f>
        <v>0</v>
      </c>
      <c r="K24" s="55">
        <f ca="1">SUMIF('New Format B.Sheet '!$W$9:$W$1230,$A24,'New Format B.Sheet '!$N$9:$N$1220)</f>
        <v>0</v>
      </c>
      <c r="L24" s="55">
        <f ca="1">SUMIF('New Format B.Sheet '!$W$9:$W$1230,$A24,'New Format B.Sheet '!$O$9:$O$1220)</f>
        <v>0</v>
      </c>
      <c r="M24" s="55">
        <f ca="1">SUMIF('New Format B.Sheet '!$W$9:$W$1230,$A24,'New Format B.Sheet '!$P$9:$P$1220)</f>
        <v>0</v>
      </c>
      <c r="N24" s="55">
        <f ca="1">SUMIF('New Format B.Sheet '!$W$9:$W$1230,$A24,'New Format B.Sheet '!$Q$9:$Q$1220)</f>
        <v>0</v>
      </c>
      <c r="O24" s="55">
        <f ca="1">SUMIF('New Format B.Sheet '!$W$9:$W$1230,$A24,'New Format B.Sheet '!$R$9:$R$1220)</f>
        <v>0</v>
      </c>
      <c r="P24" s="55">
        <f>SUMIF('New Format B.Sheet '!$W$9:$W$1230,$A24,'New Format B.Sheet '!$S$9:$S$1230)</f>
        <v>0</v>
      </c>
      <c r="Q24" s="55">
        <f>SUMIF('New Format B.Sheet '!$W$9:$W$1232,$A24,'New Format B.Sheet '!$AD$9:$ADG$1232)</f>
        <v>0</v>
      </c>
    </row>
    <row r="25" spans="1:17" ht="15" customHeight="1" x14ac:dyDescent="0.25">
      <c r="A25" s="5" t="s">
        <v>604</v>
      </c>
      <c r="B25" s="20">
        <v>18230351</v>
      </c>
      <c r="C25" s="6" t="s">
        <v>616</v>
      </c>
      <c r="E25" s="55">
        <f>SUMIF('New Format B.Sheet '!$W$9:$W$1230,$A25,'New Format B.Sheet '!$H$9:$H$1230)</f>
        <v>98831410.829999998</v>
      </c>
      <c r="F25" s="55">
        <f ca="1">SUMIF('New Format B.Sheet '!$W$9:$W$1230,$A25,'New Format B.Sheet '!$I$9:$I$1220)</f>
        <v>98240738.700000003</v>
      </c>
      <c r="G25" s="55">
        <f ca="1">SUMIF('New Format B.Sheet '!$W$9:$W$1230,$A25,'New Format B.Sheet '!$J$9:$J$1220)</f>
        <v>97650066.569999993</v>
      </c>
      <c r="H25" s="55">
        <f ca="1">SUMIF('New Format B.Sheet '!$W$9:$W$1230,$A25,'New Format B.Sheet '!$K$9:$K$1220)</f>
        <v>97059394.439999998</v>
      </c>
      <c r="I25" s="55">
        <f ca="1">SUMIF('New Format B.Sheet '!$W$9:$W$1230,$A25,'New Format B.Sheet '!$L$9:$L$1220)</f>
        <v>96468722.310000002</v>
      </c>
      <c r="J25" s="55">
        <f ca="1">SUMIF('New Format B.Sheet '!$W$9:$W$1230,$A25,'New Format B.Sheet '!$M$9:$M$1220)</f>
        <v>95878050.180000007</v>
      </c>
      <c r="K25" s="55">
        <f ca="1">SUMIF('New Format B.Sheet '!$W$9:$W$1230,$A25,'New Format B.Sheet '!$N$9:$N$1220)</f>
        <v>95287378.049999997</v>
      </c>
      <c r="L25" s="55">
        <f ca="1">SUMIF('New Format B.Sheet '!$W$9:$W$1230,$A25,'New Format B.Sheet '!$O$9:$O$1220)</f>
        <v>94696705.920000002</v>
      </c>
      <c r="M25" s="55">
        <f ca="1">SUMIF('New Format B.Sheet '!$W$9:$W$1230,$A25,'New Format B.Sheet '!$P$9:$P$1220)</f>
        <v>94106033.790000007</v>
      </c>
      <c r="N25" s="55">
        <f ca="1">SUMIF('New Format B.Sheet '!$W$9:$W$1230,$A25,'New Format B.Sheet '!$Q$9:$Q$1220)</f>
        <v>93515361.659999996</v>
      </c>
      <c r="O25" s="55">
        <f ca="1">SUMIF('New Format B.Sheet '!$W$9:$W$1230,$A25,'New Format B.Sheet '!$R$9:$R$1220)</f>
        <v>92924689.530000001</v>
      </c>
      <c r="P25" s="55">
        <f>SUMIF('New Format B.Sheet '!$W$9:$W$1230,$A25,'New Format B.Sheet '!$S$9:$S$1230)</f>
        <v>92334017.400000006</v>
      </c>
      <c r="Q25" s="55">
        <f>SUMIF('New Format B.Sheet '!$W$9:$W$1232,$A25,'New Format B.Sheet '!$AD$9:$ADG$1232)</f>
        <v>91743345.269999996</v>
      </c>
    </row>
    <row r="26" spans="1:17" ht="15" customHeight="1" x14ac:dyDescent="0.25">
      <c r="A26" s="5" t="s">
        <v>621</v>
      </c>
      <c r="B26" s="20">
        <v>18220091</v>
      </c>
      <c r="C26" s="6" t="s">
        <v>619</v>
      </c>
      <c r="E26" s="55">
        <f>SUMIF('New Format B.Sheet '!$W$9:$W$1230,$A26,'New Format B.Sheet '!$H$9:$H$1230)</f>
        <v>0</v>
      </c>
      <c r="F26" s="55">
        <f ca="1">SUMIF('New Format B.Sheet '!$W$9:$W$1230,$A26,'New Format B.Sheet '!$I$9:$I$1220)</f>
        <v>0</v>
      </c>
      <c r="G26" s="55">
        <f ca="1">SUMIF('New Format B.Sheet '!$W$9:$W$1230,$A26,'New Format B.Sheet '!$J$9:$J$1220)</f>
        <v>0</v>
      </c>
      <c r="H26" s="55">
        <f ca="1">SUMIF('New Format B.Sheet '!$W$9:$W$1230,$A26,'New Format B.Sheet '!$K$9:$K$1220)</f>
        <v>0</v>
      </c>
      <c r="I26" s="55">
        <f ca="1">SUMIF('New Format B.Sheet '!$W$9:$W$1230,$A26,'New Format B.Sheet '!$L$9:$L$1220)</f>
        <v>0</v>
      </c>
      <c r="J26" s="55">
        <f ca="1">SUMIF('New Format B.Sheet '!$W$9:$W$1230,$A26,'New Format B.Sheet '!$M$9:$M$1220)</f>
        <v>0</v>
      </c>
      <c r="K26" s="55">
        <f ca="1">SUMIF('New Format B.Sheet '!$W$9:$W$1230,$A26,'New Format B.Sheet '!$N$9:$N$1220)</f>
        <v>0</v>
      </c>
      <c r="L26" s="55">
        <f ca="1">SUMIF('New Format B.Sheet '!$W$9:$W$1230,$A26,'New Format B.Sheet '!$O$9:$O$1220)</f>
        <v>0</v>
      </c>
      <c r="M26" s="55">
        <f ca="1">SUMIF('New Format B.Sheet '!$W$9:$W$1230,$A26,'New Format B.Sheet '!$P$9:$P$1220)</f>
        <v>0</v>
      </c>
      <c r="N26" s="55">
        <f ca="1">SUMIF('New Format B.Sheet '!$W$9:$W$1230,$A26,'New Format B.Sheet '!$Q$9:$Q$1220)</f>
        <v>0</v>
      </c>
      <c r="O26" s="55">
        <f ca="1">SUMIF('New Format B.Sheet '!$W$9:$W$1230,$A26,'New Format B.Sheet '!$R$9:$R$1220)</f>
        <v>0</v>
      </c>
      <c r="P26" s="55">
        <f>SUMIF('New Format B.Sheet '!$W$9:$W$1230,$A26,'New Format B.Sheet '!$S$9:$S$1230)</f>
        <v>0</v>
      </c>
      <c r="Q26" s="55">
        <f>SUMIF('New Format B.Sheet '!$W$9:$W$1232,$A26,'New Format B.Sheet '!$AD$9:$ADG$1232)</f>
        <v>0</v>
      </c>
    </row>
    <row r="27" spans="1:17" ht="15" customHeight="1" x14ac:dyDescent="0.25">
      <c r="A27" s="5" t="s">
        <v>648</v>
      </c>
      <c r="B27" s="20" t="s">
        <v>650</v>
      </c>
      <c r="C27" s="6" t="s">
        <v>649</v>
      </c>
      <c r="E27" s="55">
        <f>SUMIF('New Format B.Sheet '!$W$9:$W$1230,$A27,'New Format B.Sheet '!$H$9:$H$1230)</f>
        <v>65340328.369999997</v>
      </c>
      <c r="F27" s="55">
        <f ca="1">SUMIF('New Format B.Sheet '!$W$9:$W$1230,$A27,'New Format B.Sheet '!$I$9:$I$1220)</f>
        <v>64948504.369999997</v>
      </c>
      <c r="G27" s="55">
        <f ca="1">SUMIF('New Format B.Sheet '!$W$9:$W$1230,$A27,'New Format B.Sheet '!$J$9:$J$1220)</f>
        <v>64555167.369999997</v>
      </c>
      <c r="H27" s="55">
        <f ca="1">SUMIF('New Format B.Sheet '!$W$9:$W$1230,$A27,'New Format B.Sheet '!$K$9:$K$1220)</f>
        <v>64155098.369999997</v>
      </c>
      <c r="I27" s="55">
        <f ca="1">SUMIF('New Format B.Sheet '!$W$9:$W$1230,$A27,'New Format B.Sheet '!$L$9:$L$1220)</f>
        <v>63760204.369999997</v>
      </c>
      <c r="J27" s="55">
        <f ca="1">SUMIF('New Format B.Sheet '!$W$9:$W$1230,$A27,'New Format B.Sheet '!$M$9:$M$1220)</f>
        <v>63358629.369999997</v>
      </c>
      <c r="K27" s="55">
        <f ca="1">SUMIF('New Format B.Sheet '!$W$9:$W$1230,$A27,'New Format B.Sheet '!$N$9:$N$1220)</f>
        <v>62960711.369999997</v>
      </c>
      <c r="L27" s="55">
        <f ca="1">SUMIF('New Format B.Sheet '!$W$9:$W$1230,$A27,'New Format B.Sheet '!$O$9:$O$1220)</f>
        <v>62562720.369999997</v>
      </c>
      <c r="M27" s="55">
        <f ca="1">SUMIF('New Format B.Sheet '!$W$9:$W$1230,$A27,'New Format B.Sheet '!$P$9:$P$1220)</f>
        <v>62148007.369999997</v>
      </c>
      <c r="N27" s="55">
        <f ca="1">SUMIF('New Format B.Sheet '!$W$9:$W$1230,$A27,'New Format B.Sheet '!$Q$9:$Q$1220)</f>
        <v>61746991.369999997</v>
      </c>
      <c r="O27" s="55">
        <f ca="1">SUMIF('New Format B.Sheet '!$W$9:$W$1230,$A27,'New Format B.Sheet '!$R$9:$R$1220)</f>
        <v>61340827.369999997</v>
      </c>
      <c r="P27" s="55">
        <f>SUMIF('New Format B.Sheet '!$W$9:$W$1230,$A27,'New Format B.Sheet '!$S$9:$S$1230)</f>
        <v>60938168.369999997</v>
      </c>
      <c r="Q27" s="55">
        <f>SUMIF('New Format B.Sheet '!$W$9:$W$1232,$A27,'New Format B.Sheet '!$AD$9:$ADG$1232)</f>
        <v>60529077.369999997</v>
      </c>
    </row>
    <row r="28" spans="1:17" ht="15" customHeight="1" x14ac:dyDescent="0.25">
      <c r="A28" s="5" t="s">
        <v>690</v>
      </c>
      <c r="B28" s="20">
        <v>18220101</v>
      </c>
      <c r="C28" s="6" t="s">
        <v>814</v>
      </c>
      <c r="E28" s="55">
        <f>SUMIF('New Format B.Sheet '!$W$9:$W$1230,$A28,'New Format B.Sheet '!$H$9:$H$1230)</f>
        <v>0</v>
      </c>
      <c r="F28" s="55">
        <f ca="1">SUMIF('New Format B.Sheet '!$W$9:$W$1230,$A28,'New Format B.Sheet '!$I$9:$I$1220)</f>
        <v>0</v>
      </c>
      <c r="G28" s="55">
        <f ca="1">SUMIF('New Format B.Sheet '!$W$9:$W$1230,$A28,'New Format B.Sheet '!$J$9:$J$1220)</f>
        <v>0</v>
      </c>
      <c r="H28" s="55">
        <f ca="1">SUMIF('New Format B.Sheet '!$W$9:$W$1230,$A28,'New Format B.Sheet '!$K$9:$K$1220)</f>
        <v>0</v>
      </c>
      <c r="I28" s="55">
        <f ca="1">SUMIF('New Format B.Sheet '!$W$9:$W$1230,$A28,'New Format B.Sheet '!$L$9:$L$1220)</f>
        <v>0</v>
      </c>
      <c r="J28" s="55">
        <f ca="1">SUMIF('New Format B.Sheet '!$W$9:$W$1230,$A28,'New Format B.Sheet '!$M$9:$M$1220)</f>
        <v>0</v>
      </c>
      <c r="K28" s="55">
        <f ca="1">SUMIF('New Format B.Sheet '!$W$9:$W$1230,$A28,'New Format B.Sheet '!$N$9:$N$1220)</f>
        <v>0</v>
      </c>
      <c r="L28" s="55">
        <f ca="1">SUMIF('New Format B.Sheet '!$W$9:$W$1230,$A28,'New Format B.Sheet '!$O$9:$O$1220)</f>
        <v>0</v>
      </c>
      <c r="M28" s="55">
        <f ca="1">SUMIF('New Format B.Sheet '!$W$9:$W$1230,$A28,'New Format B.Sheet '!$P$9:$P$1220)</f>
        <v>0</v>
      </c>
      <c r="N28" s="55">
        <f ca="1">SUMIF('New Format B.Sheet '!$W$9:$W$1230,$A28,'New Format B.Sheet '!$Q$9:$Q$1220)</f>
        <v>0</v>
      </c>
      <c r="O28" s="55">
        <f ca="1">SUMIF('New Format B.Sheet '!$W$9:$W$1230,$A28,'New Format B.Sheet '!$R$9:$R$1220)</f>
        <v>0</v>
      </c>
      <c r="P28" s="55">
        <f>SUMIF('New Format B.Sheet '!$W$9:$W$1230,$A28,'New Format B.Sheet '!$S$9:$S$1230)</f>
        <v>0</v>
      </c>
      <c r="Q28" s="55">
        <f>SUMIF('New Format B.Sheet '!$W$9:$W$1232,$A28,'New Format B.Sheet '!$AD$9:$ADG$1232)</f>
        <v>0</v>
      </c>
    </row>
    <row r="29" spans="1:17" ht="15" customHeight="1" x14ac:dyDescent="0.25">
      <c r="A29" s="5" t="s">
        <v>1146</v>
      </c>
      <c r="B29" s="20">
        <v>18239211</v>
      </c>
      <c r="C29" s="6" t="s">
        <v>1130</v>
      </c>
      <c r="E29" s="55">
        <f>SUMIF('New Format B.Sheet '!$W$9:$W$1230,$A29,'New Format B.Sheet '!$H$9:$H$1230)</f>
        <v>0</v>
      </c>
      <c r="F29" s="55">
        <f ca="1">SUMIF('New Format B.Sheet '!$W$9:$W$1230,$A29,'New Format B.Sheet '!$I$9:$I$1220)</f>
        <v>0</v>
      </c>
      <c r="G29" s="55">
        <f ca="1">SUMIF('New Format B.Sheet '!$W$9:$W$1230,$A29,'New Format B.Sheet '!$J$9:$J$1220)</f>
        <v>0</v>
      </c>
      <c r="H29" s="55">
        <f ca="1">SUMIF('New Format B.Sheet '!$W$9:$W$1230,$A29,'New Format B.Sheet '!$K$9:$K$1220)</f>
        <v>0</v>
      </c>
      <c r="I29" s="55">
        <f ca="1">SUMIF('New Format B.Sheet '!$W$9:$W$1230,$A29,'New Format B.Sheet '!$L$9:$L$1220)</f>
        <v>0</v>
      </c>
      <c r="J29" s="55">
        <f ca="1">SUMIF('New Format B.Sheet '!$W$9:$W$1230,$A29,'New Format B.Sheet '!$M$9:$M$1220)</f>
        <v>0</v>
      </c>
      <c r="K29" s="55">
        <f ca="1">SUMIF('New Format B.Sheet '!$W$9:$W$1230,$A29,'New Format B.Sheet '!$N$9:$N$1220)</f>
        <v>0</v>
      </c>
      <c r="L29" s="55">
        <f ca="1">SUMIF('New Format B.Sheet '!$W$9:$W$1230,$A29,'New Format B.Sheet '!$O$9:$O$1220)</f>
        <v>0</v>
      </c>
      <c r="M29" s="55">
        <f ca="1">SUMIF('New Format B.Sheet '!$W$9:$W$1230,$A29,'New Format B.Sheet '!$P$9:$P$1220)</f>
        <v>0</v>
      </c>
      <c r="N29" s="55">
        <f ca="1">SUMIF('New Format B.Sheet '!$W$9:$W$1230,$A29,'New Format B.Sheet '!$Q$9:$Q$1220)</f>
        <v>0</v>
      </c>
      <c r="O29" s="55">
        <f ca="1">SUMIF('New Format B.Sheet '!$W$9:$W$1230,$A29,'New Format B.Sheet '!$R$9:$R$1220)</f>
        <v>0</v>
      </c>
      <c r="P29" s="55">
        <f>SUMIF('New Format B.Sheet '!$W$9:$W$1230,$A29,'New Format B.Sheet '!$S$9:$S$1230)</f>
        <v>0</v>
      </c>
      <c r="Q29" s="55">
        <f>SUMIF('New Format B.Sheet '!$W$9:$W$1232,$A29,'New Format B.Sheet '!$AD$9:$ADG$1232)</f>
        <v>0</v>
      </c>
    </row>
    <row r="30" spans="1:17" ht="15" customHeight="1" x14ac:dyDescent="0.25">
      <c r="A30" s="5" t="s">
        <v>1218</v>
      </c>
      <c r="B30" s="20">
        <v>18220111</v>
      </c>
      <c r="C30" s="6" t="s">
        <v>1209</v>
      </c>
      <c r="E30" s="55">
        <f>SUMIF('New Format B.Sheet '!$W$9:$W$1230,$A30,'New Format B.Sheet '!$H$9:$H$1230)</f>
        <v>117299623.14</v>
      </c>
      <c r="F30" s="55">
        <f ca="1">SUMIF('New Format B.Sheet '!$W$9:$W$1230,$A30,'New Format B.Sheet '!$I$9:$I$1220)</f>
        <v>114751788.5</v>
      </c>
      <c r="G30" s="55">
        <f ca="1">SUMIF('New Format B.Sheet '!$W$9:$W$1230,$A30,'New Format B.Sheet '!$J$9:$J$1220)</f>
        <v>113210121.83</v>
      </c>
      <c r="H30" s="55">
        <f ca="1">SUMIF('New Format B.Sheet '!$W$9:$W$1230,$A30,'New Format B.Sheet '!$K$9:$K$1220)</f>
        <v>111668455.16</v>
      </c>
      <c r="I30" s="55">
        <f ca="1">SUMIF('New Format B.Sheet '!$W$9:$W$1230,$A30,'New Format B.Sheet '!$L$9:$L$1220)</f>
        <v>110972218.59999999</v>
      </c>
      <c r="J30" s="55">
        <f ca="1">SUMIF('New Format B.Sheet '!$W$9:$W$1230,$A30,'New Format B.Sheet '!$M$9:$M$1220)</f>
        <v>110972218.59999999</v>
      </c>
      <c r="K30" s="55">
        <f ca="1">SUMIF('New Format B.Sheet '!$W$9:$W$1230,$A30,'New Format B.Sheet '!$N$9:$N$1220)</f>
        <v>110972218.59999999</v>
      </c>
      <c r="L30" s="55">
        <f ca="1">SUMIF('New Format B.Sheet '!$W$9:$W$1230,$A30,'New Format B.Sheet '!$O$9:$O$1220)</f>
        <v>110972218.59999999</v>
      </c>
      <c r="M30" s="55">
        <f ca="1">SUMIF('New Format B.Sheet '!$W$9:$W$1230,$A30,'New Format B.Sheet '!$P$9:$P$1220)</f>
        <v>110972218.59999999</v>
      </c>
      <c r="N30" s="55">
        <f ca="1">SUMIF('New Format B.Sheet '!$W$9:$W$1230,$A30,'New Format B.Sheet '!$Q$9:$Q$1220)</f>
        <v>110972218.59999999</v>
      </c>
      <c r="O30" s="55">
        <f ca="1">SUMIF('New Format B.Sheet '!$W$9:$W$1230,$A30,'New Format B.Sheet '!$R$9:$R$1220)</f>
        <v>110972218.59999999</v>
      </c>
      <c r="P30" s="55">
        <f>SUMIF('New Format B.Sheet '!$W$9:$W$1230,$A30,'New Format B.Sheet '!$S$9:$S$1230)</f>
        <v>110972218.59999999</v>
      </c>
      <c r="Q30" s="55">
        <f>SUMIF('New Format B.Sheet '!$W$9:$W$1232,$A30,'New Format B.Sheet '!$AD$9:$ADG$1232)</f>
        <v>110972218.59999999</v>
      </c>
    </row>
    <row r="31" spans="1:17" ht="15" customHeight="1" x14ac:dyDescent="0.25">
      <c r="A31" s="5">
        <v>7</v>
      </c>
      <c r="B31" s="10">
        <v>18230041</v>
      </c>
      <c r="C31" s="6" t="s">
        <v>497</v>
      </c>
      <c r="E31" s="55">
        <f>SUMIF('New Format B.Sheet '!$W$9:$W$1230,$A31,'New Format B.Sheet '!$H$9:$H$1230)</f>
        <v>21589277</v>
      </c>
      <c r="F31" s="55">
        <f ca="1">SUMIF('New Format B.Sheet '!$W$9:$W$1230,$A31,'New Format B.Sheet '!$I$9:$I$1220)</f>
        <v>21589277</v>
      </c>
      <c r="G31" s="55">
        <f ca="1">SUMIF('New Format B.Sheet '!$W$9:$W$1230,$A31,'New Format B.Sheet '!$J$9:$J$1220)</f>
        <v>21589277</v>
      </c>
      <c r="H31" s="55">
        <f ca="1">SUMIF('New Format B.Sheet '!$W$9:$W$1230,$A31,'New Format B.Sheet '!$K$9:$K$1220)</f>
        <v>21589277</v>
      </c>
      <c r="I31" s="55">
        <f ca="1">SUMIF('New Format B.Sheet '!$W$9:$W$1230,$A31,'New Format B.Sheet '!$L$9:$L$1220)</f>
        <v>21589277</v>
      </c>
      <c r="J31" s="55">
        <f ca="1">SUMIF('New Format B.Sheet '!$W$9:$W$1230,$A31,'New Format B.Sheet '!$M$9:$M$1220)</f>
        <v>21589277</v>
      </c>
      <c r="K31" s="55">
        <f ca="1">SUMIF('New Format B.Sheet '!$W$9:$W$1230,$A31,'New Format B.Sheet '!$N$9:$N$1220)</f>
        <v>21589277</v>
      </c>
      <c r="L31" s="55">
        <f ca="1">SUMIF('New Format B.Sheet '!$W$9:$W$1230,$A31,'New Format B.Sheet '!$O$9:$O$1220)</f>
        <v>21589277</v>
      </c>
      <c r="M31" s="55">
        <f ca="1">SUMIF('New Format B.Sheet '!$W$9:$W$1230,$A31,'New Format B.Sheet '!$P$9:$P$1220)</f>
        <v>21589277</v>
      </c>
      <c r="N31" s="55">
        <f ca="1">SUMIF('New Format B.Sheet '!$W$9:$W$1230,$A31,'New Format B.Sheet '!$Q$9:$Q$1220)</f>
        <v>21589277</v>
      </c>
      <c r="O31" s="55">
        <f ca="1">SUMIF('New Format B.Sheet '!$W$9:$W$1230,$A31,'New Format B.Sheet '!$R$9:$R$1220)</f>
        <v>21589277</v>
      </c>
      <c r="P31" s="55">
        <f>SUMIF('New Format B.Sheet '!$W$9:$W$1230,$A31,'New Format B.Sheet '!$S$9:$S$1230)</f>
        <v>21589277</v>
      </c>
      <c r="Q31" s="55">
        <f>SUMIF('New Format B.Sheet '!$W$9:$W$1232,$A31,'New Format B.Sheet '!$AD$9:$ADG$1232)</f>
        <v>21589277</v>
      </c>
    </row>
    <row r="32" spans="1:17" ht="15" customHeight="1" x14ac:dyDescent="0.25">
      <c r="A32" s="5">
        <v>8</v>
      </c>
      <c r="B32" s="10">
        <v>18230051</v>
      </c>
      <c r="C32" s="6" t="s">
        <v>159</v>
      </c>
      <c r="E32" s="55">
        <f>SUMIF('New Format B.Sheet '!$W$9:$W$1230,$A32,'New Format B.Sheet '!$H$9:$H$1230)</f>
        <v>-19312185.09</v>
      </c>
      <c r="F32" s="55">
        <f ca="1">SUMIF('New Format B.Sheet '!$W$9:$W$1230,$A32,'New Format B.Sheet '!$I$9:$I$1220)</f>
        <v>-19360224.98</v>
      </c>
      <c r="G32" s="55">
        <f ca="1">SUMIF('New Format B.Sheet '!$W$9:$W$1230,$A32,'New Format B.Sheet '!$J$9:$J$1220)</f>
        <v>-19408264.870000001</v>
      </c>
      <c r="H32" s="55">
        <f ca="1">SUMIF('New Format B.Sheet '!$W$9:$W$1230,$A32,'New Format B.Sheet '!$K$9:$K$1220)</f>
        <v>-19456304.760000002</v>
      </c>
      <c r="I32" s="55">
        <f ca="1">SUMIF('New Format B.Sheet '!$W$9:$W$1230,$A32,'New Format B.Sheet '!$L$9:$L$1220)</f>
        <v>-19504344.649999999</v>
      </c>
      <c r="J32" s="55">
        <f ca="1">SUMIF('New Format B.Sheet '!$W$9:$W$1230,$A32,'New Format B.Sheet '!$M$9:$M$1220)</f>
        <v>-19552384.539999999</v>
      </c>
      <c r="K32" s="55">
        <f ca="1">SUMIF('New Format B.Sheet '!$W$9:$W$1230,$A32,'New Format B.Sheet '!$N$9:$N$1220)</f>
        <v>-19600424.43</v>
      </c>
      <c r="L32" s="55">
        <f ca="1">SUMIF('New Format B.Sheet '!$W$9:$W$1230,$A32,'New Format B.Sheet '!$O$9:$O$1220)</f>
        <v>-19648464.32</v>
      </c>
      <c r="M32" s="55">
        <f ca="1">SUMIF('New Format B.Sheet '!$W$9:$W$1230,$A32,'New Format B.Sheet '!$P$9:$P$1220)</f>
        <v>-19696504.210000001</v>
      </c>
      <c r="N32" s="55">
        <f ca="1">SUMIF('New Format B.Sheet '!$W$9:$W$1230,$A32,'New Format B.Sheet '!$Q$9:$Q$1220)</f>
        <v>-19744544.100000001</v>
      </c>
      <c r="O32" s="55">
        <f ca="1">SUMIF('New Format B.Sheet '!$W$9:$W$1230,$A32,'New Format B.Sheet '!$R$9:$R$1220)</f>
        <v>-19792583.989999998</v>
      </c>
      <c r="P32" s="55">
        <f>SUMIF('New Format B.Sheet '!$W$9:$W$1230,$A32,'New Format B.Sheet '!$S$9:$S$1230)</f>
        <v>-19840623.879999999</v>
      </c>
      <c r="Q32" s="55">
        <f>SUMIF('New Format B.Sheet '!$W$9:$W$1232,$A32,'New Format B.Sheet '!$AD$9:$ADG$1232)</f>
        <v>-19888663.77</v>
      </c>
    </row>
    <row r="33" spans="1:23" ht="15" customHeight="1" x14ac:dyDescent="0.25">
      <c r="A33" s="5">
        <v>9</v>
      </c>
      <c r="B33" s="10">
        <v>18230061</v>
      </c>
      <c r="C33" s="6" t="s">
        <v>160</v>
      </c>
      <c r="E33" s="55">
        <f>SUMIF('New Format B.Sheet '!$W$9:$W$1230,$A33,'New Format B.Sheet '!$H$9:$H$1230)</f>
        <v>553027</v>
      </c>
      <c r="F33" s="55">
        <f ca="1">SUMIF('New Format B.Sheet '!$W$9:$W$1230,$A33,'New Format B.Sheet '!$I$9:$I$1220)</f>
        <v>541460</v>
      </c>
      <c r="G33" s="55">
        <f ca="1">SUMIF('New Format B.Sheet '!$W$9:$W$1230,$A33,'New Format B.Sheet '!$J$9:$J$1220)</f>
        <v>529893</v>
      </c>
      <c r="H33" s="55">
        <f ca="1">SUMIF('New Format B.Sheet '!$W$9:$W$1230,$A33,'New Format B.Sheet '!$K$9:$K$1220)</f>
        <v>518326</v>
      </c>
      <c r="I33" s="55">
        <f ca="1">SUMIF('New Format B.Sheet '!$W$9:$W$1230,$A33,'New Format B.Sheet '!$L$9:$L$1220)</f>
        <v>506759</v>
      </c>
      <c r="J33" s="55">
        <f ca="1">SUMIF('New Format B.Sheet '!$W$9:$W$1230,$A33,'New Format B.Sheet '!$M$9:$M$1220)</f>
        <v>495192</v>
      </c>
      <c r="K33" s="55">
        <f ca="1">SUMIF('New Format B.Sheet '!$W$9:$W$1230,$A33,'New Format B.Sheet '!$N$9:$N$1220)</f>
        <v>483625</v>
      </c>
      <c r="L33" s="55">
        <f ca="1">SUMIF('New Format B.Sheet '!$W$9:$W$1230,$A33,'New Format B.Sheet '!$O$9:$O$1220)</f>
        <v>472058</v>
      </c>
      <c r="M33" s="55">
        <f ca="1">SUMIF('New Format B.Sheet '!$W$9:$W$1230,$A33,'New Format B.Sheet '!$P$9:$P$1220)</f>
        <v>460491</v>
      </c>
      <c r="N33" s="55">
        <f ca="1">SUMIF('New Format B.Sheet '!$W$9:$W$1230,$A33,'New Format B.Sheet '!$Q$9:$Q$1220)</f>
        <v>448924</v>
      </c>
      <c r="O33" s="55">
        <f ca="1">SUMIF('New Format B.Sheet '!$W$9:$W$1230,$A33,'New Format B.Sheet '!$R$9:$R$1220)</f>
        <v>437357</v>
      </c>
      <c r="P33" s="55">
        <f>SUMIF('New Format B.Sheet '!$W$9:$W$1230,$A33,'New Format B.Sheet '!$S$9:$S$1230)</f>
        <v>425790</v>
      </c>
      <c r="Q33" s="55">
        <f>SUMIF('New Format B.Sheet '!$W$9:$W$1232,$A33,'New Format B.Sheet '!$AD$9:$ADG$1232)</f>
        <v>414223</v>
      </c>
    </row>
    <row r="34" spans="1:23" ht="15" customHeight="1" x14ac:dyDescent="0.25">
      <c r="A34" s="5">
        <f>A33+1</f>
        <v>10</v>
      </c>
      <c r="B34" s="10">
        <v>18230071</v>
      </c>
      <c r="C34" s="6" t="s">
        <v>277</v>
      </c>
      <c r="E34" s="55">
        <f>SUMIF('New Format B.Sheet '!$W$9:$W$1230,$A34,'New Format B.Sheet '!$H$9:$H$1230)</f>
        <v>0</v>
      </c>
      <c r="F34" s="55">
        <f ca="1">SUMIF('New Format B.Sheet '!$W$9:$W$1230,$A34,'New Format B.Sheet '!$I$9:$I$1220)</f>
        <v>0</v>
      </c>
      <c r="G34" s="55">
        <f ca="1">SUMIF('New Format B.Sheet '!$W$9:$W$1230,$A34,'New Format B.Sheet '!$J$9:$J$1220)</f>
        <v>0</v>
      </c>
      <c r="H34" s="55">
        <f ca="1">SUMIF('New Format B.Sheet '!$W$9:$W$1230,$A34,'New Format B.Sheet '!$K$9:$K$1220)</f>
        <v>0</v>
      </c>
      <c r="I34" s="55">
        <f ca="1">SUMIF('New Format B.Sheet '!$W$9:$W$1230,$A34,'New Format B.Sheet '!$L$9:$L$1220)</f>
        <v>0</v>
      </c>
      <c r="J34" s="55">
        <f ca="1">SUMIF('New Format B.Sheet '!$W$9:$W$1230,$A34,'New Format B.Sheet '!$M$9:$M$1220)</f>
        <v>0</v>
      </c>
      <c r="K34" s="55">
        <f ca="1">SUMIF('New Format B.Sheet '!$W$9:$W$1230,$A34,'New Format B.Sheet '!$N$9:$N$1220)</f>
        <v>0</v>
      </c>
      <c r="L34" s="55">
        <f ca="1">SUMIF('New Format B.Sheet '!$W$9:$W$1230,$A34,'New Format B.Sheet '!$O$9:$O$1220)</f>
        <v>0</v>
      </c>
      <c r="M34" s="55">
        <f ca="1">SUMIF('New Format B.Sheet '!$W$9:$W$1230,$A34,'New Format B.Sheet '!$P$9:$P$1220)</f>
        <v>0</v>
      </c>
      <c r="N34" s="55">
        <f ca="1">SUMIF('New Format B.Sheet '!$W$9:$W$1230,$A34,'New Format B.Sheet '!$Q$9:$Q$1220)</f>
        <v>0</v>
      </c>
      <c r="O34" s="55">
        <f ca="1">SUMIF('New Format B.Sheet '!$W$9:$W$1230,$A34,'New Format B.Sheet '!$R$9:$R$1220)</f>
        <v>0</v>
      </c>
      <c r="P34" s="55">
        <f>SUMIF('New Format B.Sheet '!$W$9:$W$1230,$A34,'New Format B.Sheet '!$S$9:$S$1230)</f>
        <v>0</v>
      </c>
      <c r="Q34" s="55">
        <f>SUMIF('New Format B.Sheet '!$W$9:$W$1232,$A34,'New Format B.Sheet '!$AD$9:$ADG$1232)</f>
        <v>0</v>
      </c>
    </row>
    <row r="35" spans="1:23" ht="15" customHeight="1" x14ac:dyDescent="0.25">
      <c r="A35" s="5">
        <f>A34+1</f>
        <v>11</v>
      </c>
      <c r="B35" s="10">
        <v>18230081</v>
      </c>
      <c r="C35" s="6" t="s">
        <v>353</v>
      </c>
      <c r="E35" s="55">
        <f>SUMIF('New Format B.Sheet '!$W$9:$W$1230,$A35,'New Format B.Sheet '!$H$9:$H$1230)</f>
        <v>0</v>
      </c>
      <c r="F35" s="55">
        <f ca="1">SUMIF('New Format B.Sheet '!$W$9:$W$1230,$A35,'New Format B.Sheet '!$I$9:$I$1220)</f>
        <v>0</v>
      </c>
      <c r="G35" s="55">
        <f ca="1">SUMIF('New Format B.Sheet '!$W$9:$W$1230,$A35,'New Format B.Sheet '!$J$9:$J$1220)</f>
        <v>0</v>
      </c>
      <c r="H35" s="55">
        <f ca="1">SUMIF('New Format B.Sheet '!$W$9:$W$1230,$A35,'New Format B.Sheet '!$K$9:$K$1220)</f>
        <v>0</v>
      </c>
      <c r="I35" s="55">
        <f ca="1">SUMIF('New Format B.Sheet '!$W$9:$W$1230,$A35,'New Format B.Sheet '!$L$9:$L$1220)</f>
        <v>0</v>
      </c>
      <c r="J35" s="55">
        <f ca="1">SUMIF('New Format B.Sheet '!$W$9:$W$1230,$A35,'New Format B.Sheet '!$M$9:$M$1220)</f>
        <v>0</v>
      </c>
      <c r="K35" s="55">
        <f ca="1">SUMIF('New Format B.Sheet '!$W$9:$W$1230,$A35,'New Format B.Sheet '!$N$9:$N$1220)</f>
        <v>0</v>
      </c>
      <c r="L35" s="55">
        <f ca="1">SUMIF('New Format B.Sheet '!$W$9:$W$1230,$A35,'New Format B.Sheet '!$O$9:$O$1220)</f>
        <v>0</v>
      </c>
      <c r="M35" s="55">
        <f ca="1">SUMIF('New Format B.Sheet '!$W$9:$W$1230,$A35,'New Format B.Sheet '!$P$9:$P$1220)</f>
        <v>0</v>
      </c>
      <c r="N35" s="55">
        <f ca="1">SUMIF('New Format B.Sheet '!$W$9:$W$1230,$A35,'New Format B.Sheet '!$Q$9:$Q$1220)</f>
        <v>0</v>
      </c>
      <c r="O35" s="55">
        <f ca="1">SUMIF('New Format B.Sheet '!$W$9:$W$1230,$A35,'New Format B.Sheet '!$R$9:$R$1220)</f>
        <v>0</v>
      </c>
      <c r="P35" s="55">
        <f>SUMIF('New Format B.Sheet '!$W$9:$W$1230,$A35,'New Format B.Sheet '!$S$9:$S$1230)</f>
        <v>0</v>
      </c>
      <c r="Q35" s="55">
        <f>SUMIF('New Format B.Sheet '!$W$9:$W$1232,$A35,'New Format B.Sheet '!$AD$9:$ADG$1232)</f>
        <v>0</v>
      </c>
    </row>
    <row r="36" spans="1:23" s="17" customFormat="1" ht="15" customHeight="1" x14ac:dyDescent="0.25">
      <c r="A36" s="48">
        <f>A35+1</f>
        <v>12</v>
      </c>
      <c r="B36" s="49">
        <v>18230031</v>
      </c>
      <c r="C36" s="22" t="s">
        <v>354</v>
      </c>
      <c r="D36" s="22"/>
      <c r="E36" s="55">
        <f>SUMIF('New Format B.Sheet '!$W$9:$W$1230,$A36,'New Format B.Sheet '!$H$9:$H$1230)</f>
        <v>56133542.670000002</v>
      </c>
      <c r="F36" s="55">
        <f ca="1">SUMIF('New Format B.Sheet '!$W$9:$W$1230,$A36,'New Format B.Sheet '!$I$9:$I$1220)</f>
        <v>55896917.210000001</v>
      </c>
      <c r="G36" s="55">
        <f ca="1">SUMIF('New Format B.Sheet '!$W$9:$W$1230,$A36,'New Format B.Sheet '!$J$9:$J$1220)</f>
        <v>55660291.75</v>
      </c>
      <c r="H36" s="55">
        <f ca="1">SUMIF('New Format B.Sheet '!$W$9:$W$1230,$A36,'New Format B.Sheet '!$K$9:$K$1220)</f>
        <v>55423666.289999999</v>
      </c>
      <c r="I36" s="55">
        <f ca="1">SUMIF('New Format B.Sheet '!$W$9:$W$1230,$A36,'New Format B.Sheet '!$L$9:$L$1220)</f>
        <v>55187040.829999998</v>
      </c>
      <c r="J36" s="55">
        <f ca="1">SUMIF('New Format B.Sheet '!$W$9:$W$1230,$A36,'New Format B.Sheet '!$M$9:$M$1220)</f>
        <v>54950415.369999997</v>
      </c>
      <c r="K36" s="55">
        <f ca="1">SUMIF('New Format B.Sheet '!$W$9:$W$1230,$A36,'New Format B.Sheet '!$N$9:$N$1220)</f>
        <v>59763153.590000004</v>
      </c>
      <c r="L36" s="55">
        <f ca="1">SUMIF('New Format B.Sheet '!$W$9:$W$1230,$A36,'New Format B.Sheet '!$O$9:$O$1220)</f>
        <v>59522556.240000002</v>
      </c>
      <c r="M36" s="55">
        <f ca="1">SUMIF('New Format B.Sheet '!$W$9:$W$1230,$A36,'New Format B.Sheet '!$P$9:$P$1220)</f>
        <v>59281958.890000001</v>
      </c>
      <c r="N36" s="55">
        <f ca="1">SUMIF('New Format B.Sheet '!$W$9:$W$1230,$A36,'New Format B.Sheet '!$Q$9:$Q$1220)</f>
        <v>59041361.539999999</v>
      </c>
      <c r="O36" s="55">
        <f ca="1">SUMIF('New Format B.Sheet '!$W$9:$W$1230,$A36,'New Format B.Sheet '!$R$9:$R$1220)</f>
        <v>58800764.189999998</v>
      </c>
      <c r="P36" s="55">
        <f>SUMIF('New Format B.Sheet '!$W$9:$W$1230,$A36,'New Format B.Sheet '!$S$9:$S$1230)</f>
        <v>58560166.840000004</v>
      </c>
      <c r="Q36" s="55">
        <f>SUMIF('New Format B.Sheet '!$W$9:$W$1232,$A36,'New Format B.Sheet '!$AD$9:$ADG$1232)</f>
        <v>58319569.490000002</v>
      </c>
      <c r="R36"/>
      <c r="S36"/>
      <c r="T36"/>
      <c r="U36"/>
      <c r="V36"/>
      <c r="W36"/>
    </row>
    <row r="37" spans="1:23" ht="15" customHeight="1" x14ac:dyDescent="0.25">
      <c r="A37" s="5">
        <f>A36+1</f>
        <v>13</v>
      </c>
      <c r="B37" s="10">
        <v>1861051</v>
      </c>
      <c r="C37" s="22" t="s">
        <v>1043</v>
      </c>
      <c r="E37" s="55">
        <f>SUMIF('New Format B.Sheet '!$W$9:$W$1230,$A37,'New Format B.Sheet '!$H$9:$H$1230)</f>
        <v>0</v>
      </c>
      <c r="F37" s="55">
        <f ca="1">SUMIF('New Format B.Sheet '!$W$9:$W$1230,$A37,'New Format B.Sheet '!$I$9:$I$1220)</f>
        <v>0</v>
      </c>
      <c r="G37" s="55">
        <f ca="1">SUMIF('New Format B.Sheet '!$W$9:$W$1230,$A37,'New Format B.Sheet '!$J$9:$J$1220)</f>
        <v>0</v>
      </c>
      <c r="H37" s="55">
        <f ca="1">SUMIF('New Format B.Sheet '!$W$9:$W$1230,$A37,'New Format B.Sheet '!$K$9:$K$1220)</f>
        <v>0</v>
      </c>
      <c r="I37" s="55">
        <f ca="1">SUMIF('New Format B.Sheet '!$W$9:$W$1230,$A37,'New Format B.Sheet '!$L$9:$L$1220)</f>
        <v>0</v>
      </c>
      <c r="J37" s="55">
        <f ca="1">SUMIF('New Format B.Sheet '!$W$9:$W$1230,$A37,'New Format B.Sheet '!$M$9:$M$1220)</f>
        <v>0</v>
      </c>
      <c r="K37" s="55">
        <f ca="1">SUMIF('New Format B.Sheet '!$W$9:$W$1230,$A37,'New Format B.Sheet '!$N$9:$N$1220)</f>
        <v>0</v>
      </c>
      <c r="L37" s="55">
        <f ca="1">SUMIF('New Format B.Sheet '!$W$9:$W$1230,$A37,'New Format B.Sheet '!$O$9:$O$1220)</f>
        <v>173494.08</v>
      </c>
      <c r="M37" s="55">
        <f ca="1">SUMIF('New Format B.Sheet '!$W$9:$W$1230,$A37,'New Format B.Sheet '!$P$9:$P$1220)</f>
        <v>370113.4</v>
      </c>
      <c r="N37" s="55">
        <f ca="1">SUMIF('New Format B.Sheet '!$W$9:$W$1230,$A37,'New Format B.Sheet '!$Q$9:$Q$1220)</f>
        <v>662028.56000000006</v>
      </c>
      <c r="O37" s="55">
        <f ca="1">SUMIF('New Format B.Sheet '!$W$9:$W$1230,$A37,'New Format B.Sheet '!$R$9:$R$1220)</f>
        <v>988448.2</v>
      </c>
      <c r="P37" s="55">
        <f>SUMIF('New Format B.Sheet '!$W$9:$W$1230,$A37,'New Format B.Sheet '!$S$9:$S$1230)</f>
        <v>1188942.04</v>
      </c>
      <c r="Q37" s="55">
        <f>SUMIF('New Format B.Sheet '!$W$9:$W$1232,$A37,'New Format B.Sheet '!$AD$9:$ADG$1232)</f>
        <v>1518128.21</v>
      </c>
    </row>
    <row r="38" spans="1:23" ht="15" customHeight="1" x14ac:dyDescent="0.25">
      <c r="A38" s="5">
        <f>A37+1</f>
        <v>14</v>
      </c>
      <c r="B38" s="10">
        <v>10500001</v>
      </c>
      <c r="C38" s="6" t="s">
        <v>446</v>
      </c>
      <c r="E38" s="55">
        <f>SUMIF('New Format B.Sheet '!$W$9:$W$1230,$A38,'New Format B.Sheet '!$H$9:$H$1230)</f>
        <v>39015814.25</v>
      </c>
      <c r="F38" s="55">
        <f ca="1">SUMIF('New Format B.Sheet '!$W$9:$W$1230,$A38,'New Format B.Sheet '!$I$9:$I$1220)</f>
        <v>39016750.409999996</v>
      </c>
      <c r="G38" s="55">
        <f ca="1">SUMIF('New Format B.Sheet '!$W$9:$W$1230,$A38,'New Format B.Sheet '!$J$9:$J$1220)</f>
        <v>39016885.649999999</v>
      </c>
      <c r="H38" s="55">
        <f ca="1">SUMIF('New Format B.Sheet '!$W$9:$W$1230,$A38,'New Format B.Sheet '!$K$9:$K$1220)</f>
        <v>39016885.649999999</v>
      </c>
      <c r="I38" s="55">
        <f ca="1">SUMIF('New Format B.Sheet '!$W$9:$W$1230,$A38,'New Format B.Sheet '!$L$9:$L$1220)</f>
        <v>39017258.009999998</v>
      </c>
      <c r="J38" s="55">
        <f ca="1">SUMIF('New Format B.Sheet '!$W$9:$W$1230,$A38,'New Format B.Sheet '!$M$9:$M$1220)</f>
        <v>38677970.25</v>
      </c>
      <c r="K38" s="55">
        <f ca="1">SUMIF('New Format B.Sheet '!$W$9:$W$1230,$A38,'New Format B.Sheet '!$N$9:$N$1220)</f>
        <v>38707048.439999998</v>
      </c>
      <c r="L38" s="55">
        <f ca="1">SUMIF('New Format B.Sheet '!$W$9:$W$1230,$A38,'New Format B.Sheet '!$O$9:$O$1220)</f>
        <v>38712742.810000002</v>
      </c>
      <c r="M38" s="55">
        <f ca="1">SUMIF('New Format B.Sheet '!$W$9:$W$1230,$A38,'New Format B.Sheet '!$P$9:$P$1220)</f>
        <v>38713313.840000004</v>
      </c>
      <c r="N38" s="55">
        <f ca="1">SUMIF('New Format B.Sheet '!$W$9:$W$1230,$A38,'New Format B.Sheet '!$Q$9:$Q$1220)</f>
        <v>38719997.740000002</v>
      </c>
      <c r="O38" s="55">
        <f ca="1">SUMIF('New Format B.Sheet '!$W$9:$W$1230,$A38,'New Format B.Sheet '!$R$9:$R$1220)</f>
        <v>38756377.329999998</v>
      </c>
      <c r="P38" s="55">
        <f>SUMIF('New Format B.Sheet '!$W$9:$W$1230,$A38,'New Format B.Sheet '!$S$9:$S$1230)</f>
        <v>38756567.670000002</v>
      </c>
      <c r="Q38" s="55">
        <f>SUMIF('New Format B.Sheet '!$W$9:$W$1232,$A38,'New Format B.Sheet '!$AD$9:$ADG$1232)</f>
        <v>38778380.990000002</v>
      </c>
    </row>
    <row r="39" spans="1:23" ht="15" customHeight="1" x14ac:dyDescent="0.25">
      <c r="A39" s="5">
        <v>15</v>
      </c>
      <c r="B39" s="10">
        <v>10500003</v>
      </c>
      <c r="C39" s="6" t="s">
        <v>362</v>
      </c>
      <c r="E39" s="55">
        <f>SUMIF('New Format B.Sheet '!$W$9:$W$1230,$A39,'New Format B.Sheet '!$H$9:$H$1230)*$E$2</f>
        <v>0</v>
      </c>
      <c r="F39" s="359">
        <f ca="1">SUMIF('New Format B.Sheet '!$W$9:$W$1230,$A39,'New Format B.Sheet '!$I$9:$I$1220)*$F$2</f>
        <v>0</v>
      </c>
      <c r="G39" s="359">
        <f ca="1">SUMIF('New Format B.Sheet '!$W$9:$W$1230,$A39,'New Format B.Sheet '!$J$9:$J$1220)*$G$2</f>
        <v>0</v>
      </c>
      <c r="H39" s="359">
        <f ca="1">SUMIF('New Format B.Sheet '!$W$9:$W$1230,$A39,'New Format B.Sheet '!$K$9:$K$1220)*$H$2</f>
        <v>0</v>
      </c>
      <c r="I39" s="359">
        <f ca="1">SUMIF('New Format B.Sheet '!$W$9:$W$1230,$A39,'New Format B.Sheet '!$L$9:$L$1220)*$I$2</f>
        <v>0</v>
      </c>
      <c r="J39" s="359">
        <f ca="1">SUMIF('New Format B.Sheet '!$W$9:$W$1230,$A39,'New Format B.Sheet '!$M$9:$M$1220)*$J$2</f>
        <v>0</v>
      </c>
      <c r="K39" s="359">
        <f ca="1">SUMIF('New Format B.Sheet '!$W$9:$W$1230,$A39,'New Format B.Sheet '!$N$9:$N$1220)*$K$2</f>
        <v>0</v>
      </c>
      <c r="L39" s="359">
        <f ca="1">SUMIF('New Format B.Sheet '!$W$9:$W$1230,$A39,'New Format B.Sheet '!$O$9:$O$1220)*$L$2</f>
        <v>0</v>
      </c>
      <c r="M39" s="359">
        <f ca="1">SUMIF('New Format B.Sheet '!$W$9:$W$1230,$A39,'New Format B.Sheet '!$P$9:$P$1220)*$M$2</f>
        <v>0</v>
      </c>
      <c r="N39" s="359">
        <f ca="1">SUMIF('New Format B.Sheet '!$W$9:$W$1230,$A39,'New Format B.Sheet '!$Q$9:$Q$1220)*$N$2</f>
        <v>0</v>
      </c>
      <c r="O39" s="359">
        <f ca="1">SUMIF('New Format B.Sheet '!$W$9:$W$1230,$A39,'New Format B.Sheet '!$R$9:$R$1220)*$O$2</f>
        <v>0</v>
      </c>
      <c r="P39" s="55">
        <f>SUMIF('New Format B.Sheet '!$W$9:$W$1230,$A39,'New Format B.Sheet '!$S$9:$S$1230)*$P$2</f>
        <v>0</v>
      </c>
      <c r="Q39" s="55">
        <f>SUMIF('New Format B.Sheet '!$W$9:$W$1232,$A39,'New Format B.Sheet '!$AD$9:$ADG$1232)</f>
        <v>0</v>
      </c>
    </row>
    <row r="40" spans="1:23" ht="15" customHeight="1" x14ac:dyDescent="0.25">
      <c r="A40" s="5">
        <v>16</v>
      </c>
      <c r="B40" s="10">
        <v>10600501</v>
      </c>
      <c r="C40" s="6" t="s">
        <v>363</v>
      </c>
      <c r="E40" s="55">
        <f>SUMIF('New Format B.Sheet '!$W$9:$W$1230,$A40,'New Format B.Sheet '!$H$9:$H$1230)</f>
        <v>130173970.09</v>
      </c>
      <c r="F40" s="55">
        <f ca="1">SUMIF('New Format B.Sheet '!$W$9:$W$1230,$A40,'New Format B.Sheet '!$I$9:$I$1220)</f>
        <v>130986088.62</v>
      </c>
      <c r="G40" s="55">
        <f ca="1">SUMIF('New Format B.Sheet '!$W$9:$W$1230,$A40,'New Format B.Sheet '!$J$9:$J$1220)</f>
        <v>145909415.59999999</v>
      </c>
      <c r="H40" s="55">
        <f ca="1">SUMIF('New Format B.Sheet '!$W$9:$W$1230,$A40,'New Format B.Sheet '!$K$9:$K$1220)</f>
        <v>165636383.19999999</v>
      </c>
      <c r="I40" s="55">
        <f ca="1">SUMIF('New Format B.Sheet '!$W$9:$W$1230,$A40,'New Format B.Sheet '!$L$9:$L$1220)</f>
        <v>174960792.50999999</v>
      </c>
      <c r="J40" s="55">
        <f ca="1">SUMIF('New Format B.Sheet '!$W$9:$W$1230,$A40,'New Format B.Sheet '!$M$9:$M$1220)</f>
        <v>174235626.30000001</v>
      </c>
      <c r="K40" s="55">
        <f ca="1">SUMIF('New Format B.Sheet '!$W$9:$W$1230,$A40,'New Format B.Sheet '!$N$9:$N$1220)</f>
        <v>234046692.94999999</v>
      </c>
      <c r="L40" s="55">
        <f ca="1">SUMIF('New Format B.Sheet '!$W$9:$W$1230,$A40,'New Format B.Sheet '!$O$9:$O$1220)</f>
        <v>227525917.68000001</v>
      </c>
      <c r="M40" s="55">
        <f ca="1">SUMIF('New Format B.Sheet '!$W$9:$W$1230,$A40,'New Format B.Sheet '!$P$9:$P$1220)</f>
        <v>220396703.58000001</v>
      </c>
      <c r="N40" s="55">
        <f ca="1">SUMIF('New Format B.Sheet '!$W$9:$W$1230,$A40,'New Format B.Sheet '!$Q$9:$Q$1220)</f>
        <v>157904224.72</v>
      </c>
      <c r="O40" s="55">
        <f ca="1">SUMIF('New Format B.Sheet '!$W$9:$W$1230,$A40,'New Format B.Sheet '!$R$9:$R$1220)</f>
        <v>161903089.43000001</v>
      </c>
      <c r="P40" s="55">
        <f>SUMIF('New Format B.Sheet '!$W$9:$W$1230,$A40,'New Format B.Sheet '!$S$9:$S$1230)</f>
        <v>169472903.11000001</v>
      </c>
      <c r="Q40" s="55">
        <f>SUMIF('New Format B.Sheet '!$W$9:$W$1232,$A40,'New Format B.Sheet '!$AD$9:$ADG$1232)</f>
        <v>163329606.56</v>
      </c>
    </row>
    <row r="41" spans="1:23" ht="15" customHeight="1" x14ac:dyDescent="0.25">
      <c r="A41" s="48" t="s">
        <v>163</v>
      </c>
      <c r="B41" s="49">
        <v>10600503</v>
      </c>
      <c r="C41" s="22" t="s">
        <v>164</v>
      </c>
      <c r="D41" s="22"/>
      <c r="E41" s="55">
        <f>SUMIF('New Format B.Sheet '!$W$9:$W$1230,$A41,'New Format B.Sheet '!$H$9:$H$1230)*$E$2</f>
        <v>14975593.598616</v>
      </c>
      <c r="F41" s="55">
        <f ca="1">SUMIF('New Format B.Sheet '!$W$9:$W$1230,$A41,'New Format B.Sheet '!$I$9:$I$1220)*$F$2</f>
        <v>11566980.046607999</v>
      </c>
      <c r="G41" s="55">
        <f ca="1">SUMIF('New Format B.Sheet '!$W$9:$W$1230,$A41,'New Format B.Sheet '!$J$9:$J$1220)*$G$2</f>
        <v>12387216.568944002</v>
      </c>
      <c r="H41" s="55">
        <f ca="1">SUMIF('New Format B.Sheet '!$W$9:$W$1230,$A41,'New Format B.Sheet '!$K$9:$K$1220)*$H$2</f>
        <v>12161200.802982001</v>
      </c>
      <c r="I41" s="55">
        <f ca="1">SUMIF('New Format B.Sheet '!$W$9:$W$1230,$A41,'New Format B.Sheet '!$L$9:$L$1220)*$I$2</f>
        <v>13630926.352092</v>
      </c>
      <c r="J41" s="55">
        <f ca="1">SUMIF('New Format B.Sheet '!$W$9:$W$1230,$A41,'New Format B.Sheet '!$M$9:$M$1220)*$J$2</f>
        <v>13629608.969801998</v>
      </c>
      <c r="K41" s="55">
        <f ca="1">SUMIF('New Format B.Sheet '!$W$9:$W$1230,$A41,'New Format B.Sheet '!$N$9:$N$1220)*$K$2</f>
        <v>15656243.198820001</v>
      </c>
      <c r="L41" s="55">
        <f ca="1">SUMIF('New Format B.Sheet '!$W$9:$W$1230,$A41,'New Format B.Sheet '!$O$9:$O$1220)*$L$2</f>
        <v>16336933.009236</v>
      </c>
      <c r="M41" s="55">
        <f ca="1">SUMIF('New Format B.Sheet '!$W$9:$W$1230,$A41,'New Format B.Sheet '!$P$9:$P$1220)*$M$2</f>
        <v>16839234.018851999</v>
      </c>
      <c r="N41" s="55">
        <f ca="1">SUMIF('New Format B.Sheet '!$W$9:$W$1230,$A41,'New Format B.Sheet '!$Q$9:$Q$1220)*$N$2</f>
        <v>12754311.13635</v>
      </c>
      <c r="O41" s="55">
        <f ca="1">SUMIF('New Format B.Sheet '!$W$9:$W$1230,$A41,'New Format B.Sheet '!$R$9:$R$1220)*$O$2</f>
        <v>13662438.847301999</v>
      </c>
      <c r="P41" s="55">
        <f>SUMIF('New Format B.Sheet '!$W$9:$W$1230,$A41,'New Format B.Sheet '!$S$9:$S$1230)*P2</f>
        <v>13466697.210162001</v>
      </c>
      <c r="Q41" s="55">
        <f>SUMIF('New Format B.Sheet '!$W$9:$W$1232,$A41,'New Format B.Sheet '!$AD$9:$ADG$1232)</f>
        <v>11860828.633458</v>
      </c>
    </row>
    <row r="42" spans="1:23" ht="15" customHeight="1" x14ac:dyDescent="0.25">
      <c r="A42" s="5">
        <v>17</v>
      </c>
      <c r="B42" s="10" t="s">
        <v>364</v>
      </c>
      <c r="C42" s="6" t="s">
        <v>365</v>
      </c>
      <c r="E42" s="55">
        <f>SUMIF('New Format B.Sheet '!$W$9:$W$1230,$A42,'New Format B.Sheet '!$H$9:$H$1230)</f>
        <v>-4071121041.9799995</v>
      </c>
      <c r="F42" s="55">
        <f ca="1">SUMIF('New Format B.Sheet '!$W$9:$W$1230,$A42,'New Format B.Sheet '!$I$9:$I$1220)</f>
        <v>-4086781848.8799996</v>
      </c>
      <c r="G42" s="55">
        <f ca="1">SUMIF('New Format B.Sheet '!$W$9:$W$1230,$A42,'New Format B.Sheet '!$J$9:$J$1220)</f>
        <v>-4104674753.0999999</v>
      </c>
      <c r="H42" s="55">
        <f ca="1">SUMIF('New Format B.Sheet '!$W$9:$W$1230,$A42,'New Format B.Sheet '!$K$9:$K$1220)</f>
        <v>-4129853741.6900005</v>
      </c>
      <c r="I42" s="55">
        <f ca="1">SUMIF('New Format B.Sheet '!$W$9:$W$1230,$A42,'New Format B.Sheet '!$L$9:$L$1220)</f>
        <v>-4150870469.48</v>
      </c>
      <c r="J42" s="55">
        <f ca="1">SUMIF('New Format B.Sheet '!$W$9:$W$1230,$A42,'New Format B.Sheet '!$M$9:$M$1220)</f>
        <v>-4173192644.1999998</v>
      </c>
      <c r="K42" s="55">
        <f ca="1">SUMIF('New Format B.Sheet '!$W$9:$W$1230,$A42,'New Format B.Sheet '!$N$9:$N$1220)</f>
        <v>-4189906904.7700005</v>
      </c>
      <c r="L42" s="55">
        <f ca="1">SUMIF('New Format B.Sheet '!$W$9:$W$1230,$A42,'New Format B.Sheet '!$O$9:$O$1220)</f>
        <v>-4208014578.1000004</v>
      </c>
      <c r="M42" s="55">
        <f ca="1">SUMIF('New Format B.Sheet '!$W$9:$W$1230,$A42,'New Format B.Sheet '!$P$9:$P$1220)</f>
        <v>-4230476507.4100003</v>
      </c>
      <c r="N42" s="55">
        <f ca="1">SUMIF('New Format B.Sheet '!$W$9:$W$1230,$A42,'New Format B.Sheet '!$Q$9:$Q$1220)</f>
        <v>-4251290713.4299998</v>
      </c>
      <c r="O42" s="55">
        <f ca="1">SUMIF('New Format B.Sheet '!$W$9:$W$1230,$A42,'New Format B.Sheet '!$R$9:$R$1220)</f>
        <v>-4271414483.4000001</v>
      </c>
      <c r="P42" s="55">
        <f>SUMIF('New Format B.Sheet '!$W$9:$W$1230,$A42,'New Format B.Sheet '!$S$9:$S$1230)</f>
        <v>-4294034909.9700003</v>
      </c>
      <c r="Q42" s="55">
        <f>SUMIF('New Format B.Sheet '!$W$9:$W$1232,$A42,'New Format B.Sheet '!$AD$9:$ADG$1232)</f>
        <v>-4316671042.4100008</v>
      </c>
    </row>
    <row r="43" spans="1:23" ht="15" customHeight="1" x14ac:dyDescent="0.25">
      <c r="A43" s="48">
        <v>18</v>
      </c>
      <c r="B43" s="49" t="s">
        <v>366</v>
      </c>
      <c r="C43" s="22" t="s">
        <v>76</v>
      </c>
      <c r="D43" s="22"/>
      <c r="E43" s="55">
        <f>SUMIF('New Format B.Sheet '!$W$9:$W$1230,$A43,'New Format B.Sheet '!$H$9:$H$1230)*$E$2</f>
        <v>-92173658.506901994</v>
      </c>
      <c r="F43" s="55">
        <f ca="1">SUMIF('New Format B.Sheet '!$W$9:$W$1230,$A43,'New Format B.Sheet '!$I$9:$I$1220)*$F$2</f>
        <v>-93758116.820592001</v>
      </c>
      <c r="G43" s="55">
        <f ca="1">SUMIF('New Format B.Sheet '!$W$9:$W$1230,$A43,'New Format B.Sheet '!$J$9:$J$1220)*$G$2</f>
        <v>-94109455.275570005</v>
      </c>
      <c r="H43" s="55">
        <f ca="1">SUMIF('New Format B.Sheet '!$W$9:$W$1230,$A43,'New Format B.Sheet '!$K$9:$K$1220)*$H$2</f>
        <v>-95120868.000018001</v>
      </c>
      <c r="I43" s="55">
        <f ca="1">SUMIF('New Format B.Sheet '!$W$9:$W$1230,$A43,'New Format B.Sheet '!$L$9:$L$1220)*$I$2</f>
        <v>-96045796.570163995</v>
      </c>
      <c r="J43" s="55">
        <f ca="1">SUMIF('New Format B.Sheet '!$W$9:$W$1230,$A43,'New Format B.Sheet '!$M$9:$M$1220)*$J$2</f>
        <v>-97631921.840460002</v>
      </c>
      <c r="K43" s="55">
        <f ca="1">SUMIF('New Format B.Sheet '!$W$9:$W$1230,$A43,'New Format B.Sheet '!$N$9:$N$1220)*$K$2</f>
        <v>-96134530.933559999</v>
      </c>
      <c r="L43" s="55">
        <f ca="1">SUMIF('New Format B.Sheet '!$W$9:$W$1230,$A43,'New Format B.Sheet '!$O$9:$O$1220)*$L$2</f>
        <v>-91083886.557132006</v>
      </c>
      <c r="M43" s="55">
        <f ca="1">SUMIF('New Format B.Sheet '!$W$9:$W$1230,$A43,'New Format B.Sheet '!$P$9:$P$1220)*$M$2</f>
        <v>-92636152.224293992</v>
      </c>
      <c r="N43" s="55">
        <f ca="1">SUMIF('New Format B.Sheet '!$W$9:$W$1230,$A43,'New Format B.Sheet '!$Q$9:$Q$1220)*$N$2</f>
        <v>-90145082.588862017</v>
      </c>
      <c r="O43" s="55">
        <f ca="1">SUMIF('New Format B.Sheet '!$W$9:$W$1230,$A43,'New Format B.Sheet '!$R$9:$R$1220)*$O$2</f>
        <v>-91661755.512306005</v>
      </c>
      <c r="P43" s="55">
        <f>SUMIF('New Format B.Sheet '!$W$9:$W$1230,$A43,'New Format B.Sheet '!$S$9:$S$1230)*P2</f>
        <v>-93150317.976366013</v>
      </c>
      <c r="Q43" s="55">
        <f>SUMIF('New Format B.Sheet '!$W$9:$W$1232,$A43,'New Format B.Sheet '!$AD$9:$ADG$1232)</f>
        <v>-95774945.118803993</v>
      </c>
    </row>
    <row r="44" spans="1:23" ht="15" customHeight="1" x14ac:dyDescent="0.25">
      <c r="A44" s="5">
        <v>19</v>
      </c>
      <c r="B44" s="10" t="s">
        <v>367</v>
      </c>
      <c r="C44" s="6" t="s">
        <v>297</v>
      </c>
      <c r="E44" s="55">
        <f>SUMIF('New Format B.Sheet '!$W$9:$W$1230,$A44,'New Format B.Sheet '!$H$9:$H$1230)</f>
        <v>-64672866.25</v>
      </c>
      <c r="F44" s="55">
        <f ca="1">SUMIF('New Format B.Sheet '!$W$9:$W$1230,$A44,'New Format B.Sheet '!$I$9:$I$1220)</f>
        <v>-65605803.439999998</v>
      </c>
      <c r="G44" s="55">
        <f ca="1">SUMIF('New Format B.Sheet '!$W$9:$W$1230,$A44,'New Format B.Sheet '!$J$9:$J$1220)</f>
        <v>-66625138.899999999</v>
      </c>
      <c r="H44" s="55">
        <f ca="1">SUMIF('New Format B.Sheet '!$W$9:$W$1230,$A44,'New Format B.Sheet '!$K$9:$K$1220)</f>
        <v>-67553956.810000002</v>
      </c>
      <c r="I44" s="55">
        <f ca="1">SUMIF('New Format B.Sheet '!$W$9:$W$1230,$A44,'New Format B.Sheet '!$L$9:$L$1220)</f>
        <v>-68483030.75</v>
      </c>
      <c r="J44" s="55">
        <f ca="1">SUMIF('New Format B.Sheet '!$W$9:$W$1230,$A44,'New Format B.Sheet '!$M$9:$M$1220)</f>
        <v>-69549534.560000002</v>
      </c>
      <c r="K44" s="55">
        <f ca="1">SUMIF('New Format B.Sheet '!$W$9:$W$1230,$A44,'New Format B.Sheet '!$N$9:$N$1220)</f>
        <v>-70201868.819999993</v>
      </c>
      <c r="L44" s="55">
        <f ca="1">SUMIF('New Format B.Sheet '!$W$9:$W$1230,$A44,'New Format B.Sheet '!$O$9:$O$1220)</f>
        <v>-68611463.579999998</v>
      </c>
      <c r="M44" s="55">
        <f ca="1">SUMIF('New Format B.Sheet '!$W$9:$W$1230,$A44,'New Format B.Sheet '!$P$9:$P$1220)</f>
        <v>-69763759.5</v>
      </c>
      <c r="N44" s="55">
        <f ca="1">SUMIF('New Format B.Sheet '!$W$9:$W$1230,$A44,'New Format B.Sheet '!$Q$9:$Q$1220)</f>
        <v>-71047710.849999994</v>
      </c>
      <c r="O44" s="55">
        <f ca="1">SUMIF('New Format B.Sheet '!$W$9:$W$1230,$A44,'New Format B.Sheet '!$R$9:$R$1220)</f>
        <v>-72352516.420000002</v>
      </c>
      <c r="P44" s="55">
        <f>SUMIF('New Format B.Sheet '!$W$9:$W$1230,$A44,'New Format B.Sheet '!$S$9:$S$1230)</f>
        <v>-73727311.900000006</v>
      </c>
      <c r="Q44" s="55">
        <f>SUMIF('New Format B.Sheet '!$W$9:$W$1232,$A44,'New Format B.Sheet '!$AD$9:$ADG$1232)</f>
        <v>-74992493.870000005</v>
      </c>
    </row>
    <row r="45" spans="1:23" ht="15" customHeight="1" x14ac:dyDescent="0.25">
      <c r="A45" s="48">
        <v>20</v>
      </c>
      <c r="B45" s="66">
        <v>11100003</v>
      </c>
      <c r="C45" s="22" t="s">
        <v>59</v>
      </c>
      <c r="D45" s="22"/>
      <c r="E45" s="55">
        <f>SUMIF('New Format B.Sheet '!$W$9:$W$1230,$A45,'New Format B.Sheet '!$H$9:$H$1230)*$E$2</f>
        <v>-187753692.2457</v>
      </c>
      <c r="F45" s="55">
        <f ca="1">SUMIF('New Format B.Sheet '!$W$9:$W$1230,$A45,'New Format B.Sheet '!$I$9:$I$1220)*$F$2</f>
        <v>-187094112.43391401</v>
      </c>
      <c r="G45" s="55">
        <f ca="1">SUMIF('New Format B.Sheet '!$W$9:$W$1230,$A45,'New Format B.Sheet '!$J$9:$J$1220)*$G$2</f>
        <v>-193184736.13412398</v>
      </c>
      <c r="H45" s="55">
        <f ca="1">SUMIF('New Format B.Sheet '!$W$9:$W$1230,$A45,'New Format B.Sheet '!$K$9:$K$1220)*$H$2</f>
        <v>-198830811.12745199</v>
      </c>
      <c r="I45" s="55">
        <f ca="1">SUMIF('New Format B.Sheet '!$W$9:$W$1230,$A45,'New Format B.Sheet '!$L$9:$L$1220)*$I$2</f>
        <v>-204768018.55990198</v>
      </c>
      <c r="J45" s="55">
        <f ca="1">SUMIF('New Format B.Sheet '!$W$9:$W$1230,$A45,'New Format B.Sheet '!$M$9:$M$1220)*$J$2</f>
        <v>-210907682.76786599</v>
      </c>
      <c r="K45" s="55">
        <f ca="1">SUMIF('New Format B.Sheet '!$W$9:$W$1230,$A45,'New Format B.Sheet '!$N$9:$N$1220)*$K$2</f>
        <v>-213682009.80625799</v>
      </c>
      <c r="L45" s="55">
        <f ca="1">SUMIF('New Format B.Sheet '!$W$9:$W$1230,$A45,'New Format B.Sheet '!$O$9:$O$1220)*$L$2</f>
        <v>-197205604.86765599</v>
      </c>
      <c r="M45" s="55">
        <f ca="1">SUMIF('New Format B.Sheet '!$W$9:$W$1230,$A45,'New Format B.Sheet '!$P$9:$P$1220)*$M$2</f>
        <v>-203235866.90723401</v>
      </c>
      <c r="N45" s="55">
        <f ca="1">SUMIF('New Format B.Sheet '!$W$9:$W$1230,$A45,'New Format B.Sheet '!$Q$9:$Q$1220)*$N$2</f>
        <v>-206421085.96653599</v>
      </c>
      <c r="O45" s="55">
        <f ca="1">SUMIF('New Format B.Sheet '!$W$9:$W$1230,$A45,'New Format B.Sheet '!$R$9:$R$1220)*$O$2</f>
        <v>-210817560.294936</v>
      </c>
      <c r="P45" s="55">
        <f>SUMIF('New Format B.Sheet '!$W$9:$W$1230,$A45,'New Format B.Sheet '!$S$9:$S$1230)*P2</f>
        <v>-214584716.85357001</v>
      </c>
      <c r="Q45" s="55">
        <f>SUMIF('New Format B.Sheet '!$W$9:$W$1232,$A45,'New Format B.Sheet '!$AD$9:$ADG$1232)</f>
        <v>-218974101.73518598</v>
      </c>
    </row>
    <row r="46" spans="1:23" ht="15" customHeight="1" x14ac:dyDescent="0.25">
      <c r="A46" s="5">
        <v>21</v>
      </c>
      <c r="B46" s="10" t="s">
        <v>11</v>
      </c>
      <c r="C46" s="6" t="s">
        <v>484</v>
      </c>
      <c r="E46" s="55">
        <f>SUMIF('New Format B.Sheet '!$W$9:$W$1230,$A46,'New Format B.Sheet '!$H$9:$H$1230)</f>
        <v>-150702491.41</v>
      </c>
      <c r="F46" s="55">
        <f ca="1">SUMIF('New Format B.Sheet '!$W$9:$W$1230,$A46,'New Format B.Sheet '!$I$9:$I$1220)</f>
        <v>-151403690.84</v>
      </c>
      <c r="G46" s="55">
        <f ca="1">SUMIF('New Format B.Sheet '!$W$9:$W$1230,$A46,'New Format B.Sheet '!$J$9:$J$1220)</f>
        <v>-152104890.27000001</v>
      </c>
      <c r="H46" s="55">
        <f ca="1">SUMIF('New Format B.Sheet '!$W$9:$W$1230,$A46,'New Format B.Sheet '!$K$9:$K$1220)</f>
        <v>-152806089.70000002</v>
      </c>
      <c r="I46" s="55">
        <f ca="1">SUMIF('New Format B.Sheet '!$W$9:$W$1230,$A46,'New Format B.Sheet '!$L$9:$L$1220)</f>
        <v>-153507289.13000003</v>
      </c>
      <c r="J46" s="55">
        <f ca="1">SUMIF('New Format B.Sheet '!$W$9:$W$1230,$A46,'New Format B.Sheet '!$M$9:$M$1220)</f>
        <v>-154208488.56</v>
      </c>
      <c r="K46" s="55">
        <f ca="1">SUMIF('New Format B.Sheet '!$W$9:$W$1230,$A46,'New Format B.Sheet '!$N$9:$N$1220)</f>
        <v>-154909687.99000001</v>
      </c>
      <c r="L46" s="55">
        <f ca="1">SUMIF('New Format B.Sheet '!$W$9:$W$1230,$A46,'New Format B.Sheet '!$O$9:$O$1220)</f>
        <v>-155610887.42000002</v>
      </c>
      <c r="M46" s="55">
        <f ca="1">SUMIF('New Format B.Sheet '!$W$9:$W$1230,$A46,'New Format B.Sheet '!$P$9:$P$1220)</f>
        <v>-156312086.84999999</v>
      </c>
      <c r="N46" s="55">
        <f ca="1">SUMIF('New Format B.Sheet '!$W$9:$W$1230,$A46,'New Format B.Sheet '!$Q$9:$Q$1220)</f>
        <v>-157013286.28</v>
      </c>
      <c r="O46" s="55">
        <f ca="1">SUMIF('New Format B.Sheet '!$W$9:$W$1230,$A46,'New Format B.Sheet '!$R$9:$R$1220)</f>
        <v>-157714485.70999998</v>
      </c>
      <c r="P46" s="55">
        <f>SUMIF('New Format B.Sheet '!$W$9:$W$1230,$A46,'New Format B.Sheet '!$S$9:$S$1230)</f>
        <v>-158415685.13999999</v>
      </c>
      <c r="Q46" s="55">
        <f>SUMIF('New Format B.Sheet '!$W$9:$W$1232,$A46,'New Format B.Sheet '!$AD$9:$ADG$1232)</f>
        <v>-159116884.56999999</v>
      </c>
    </row>
    <row r="47" spans="1:23" ht="15" customHeight="1" x14ac:dyDescent="0.25">
      <c r="A47" s="5">
        <f>A46+1</f>
        <v>22</v>
      </c>
      <c r="B47" s="49" t="s">
        <v>790</v>
      </c>
      <c r="C47" s="22" t="s">
        <v>789</v>
      </c>
      <c r="D47" s="22"/>
      <c r="E47" s="55">
        <f>SUMIF('New Format B.Sheet '!$W$9:$W$1230,$A47,'New Format B.Sheet '!$H$9:$H$1230)</f>
        <v>249463.9</v>
      </c>
      <c r="F47" s="55">
        <f ca="1">SUMIF('New Format B.Sheet '!$W$9:$W$1230,$A47,'New Format B.Sheet '!$I$9:$I$1220)</f>
        <v>249463.9</v>
      </c>
      <c r="G47" s="55">
        <f ca="1">SUMIF('New Format B.Sheet '!$W$9:$W$1230,$A47,'New Format B.Sheet '!$J$9:$J$1220)</f>
        <v>249463.9</v>
      </c>
      <c r="H47" s="55">
        <f ca="1">SUMIF('New Format B.Sheet '!$W$9:$W$1230,$A47,'New Format B.Sheet '!$K$9:$K$1220)</f>
        <v>-0.1</v>
      </c>
      <c r="I47" s="55">
        <f ca="1">SUMIF('New Format B.Sheet '!$W$9:$W$1230,$A47,'New Format B.Sheet '!$L$9:$L$1220)</f>
        <v>-0.1</v>
      </c>
      <c r="J47" s="55">
        <f ca="1">SUMIF('New Format B.Sheet '!$W$9:$W$1230,$A47,'New Format B.Sheet '!$M$9:$M$1220)</f>
        <v>-0.1</v>
      </c>
      <c r="K47" s="55">
        <f ca="1">SUMIF('New Format B.Sheet '!$W$9:$W$1230,$A47,'New Format B.Sheet '!$N$9:$N$1220)</f>
        <v>0</v>
      </c>
      <c r="L47" s="55">
        <f ca="1">SUMIF('New Format B.Sheet '!$W$9:$W$1230,$A47,'New Format B.Sheet '!$O$9:$O$1220)</f>
        <v>0</v>
      </c>
      <c r="M47" s="55">
        <f ca="1">SUMIF('New Format B.Sheet '!$W$9:$W$1230,$A47,'New Format B.Sheet '!$P$9:$P$1220)</f>
        <v>0</v>
      </c>
      <c r="N47" s="55">
        <f ca="1">SUMIF('New Format B.Sheet '!$W$9:$W$1230,$A47,'New Format B.Sheet '!$Q$9:$Q$1220)</f>
        <v>0</v>
      </c>
      <c r="O47" s="55">
        <f ca="1">SUMIF('New Format B.Sheet '!$W$9:$W$1230,$A47,'New Format B.Sheet '!$R$9:$R$1220)</f>
        <v>0</v>
      </c>
      <c r="P47" s="55">
        <f>SUMIF('New Format B.Sheet '!$W$9:$W$1230,$A47,'New Format B.Sheet '!$S$9:$S$1230)</f>
        <v>0</v>
      </c>
      <c r="Q47" s="55">
        <f>SUMIF('New Format B.Sheet '!$W$9:$W$1232,$A47,'New Format B.Sheet '!$AD$9:$ADG$1232)</f>
        <v>0</v>
      </c>
    </row>
    <row r="48" spans="1:23" ht="15" customHeight="1" x14ac:dyDescent="0.25">
      <c r="A48" s="48" t="s">
        <v>1019</v>
      </c>
      <c r="B48" s="49" t="s">
        <v>1020</v>
      </c>
      <c r="C48" s="22" t="s">
        <v>1021</v>
      </c>
      <c r="D48" s="22"/>
      <c r="E48" s="55">
        <f>SUMIF('New Format B.Sheet '!$W$9:$W$1230,$A48,'New Format B.Sheet '!$H$9:$H$1230)</f>
        <v>-76198810.960000008</v>
      </c>
      <c r="F48" s="55">
        <f ca="1">SUMIF('New Format B.Sheet '!$W$9:$W$1230,$A48,'New Format B.Sheet '!$I$9:$I$1220)</f>
        <v>-76000518.400000006</v>
      </c>
      <c r="G48" s="55">
        <f ca="1">SUMIF('New Format B.Sheet '!$W$9:$W$1230,$A48,'New Format B.Sheet '!$J$9:$J$1220)</f>
        <v>-74420658.590000004</v>
      </c>
      <c r="H48" s="55">
        <f ca="1">SUMIF('New Format B.Sheet '!$W$9:$W$1230,$A48,'New Format B.Sheet '!$K$9:$K$1220)</f>
        <v>-72923978.479999989</v>
      </c>
      <c r="I48" s="55">
        <f ca="1">SUMIF('New Format B.Sheet '!$W$9:$W$1230,$A48,'New Format B.Sheet '!$L$9:$L$1220)</f>
        <v>-72402135.86999999</v>
      </c>
      <c r="J48" s="55">
        <f ca="1">SUMIF('New Format B.Sheet '!$W$9:$W$1230,$A48,'New Format B.Sheet '!$M$9:$M$1220)</f>
        <v>-71809204.929999992</v>
      </c>
      <c r="K48" s="55">
        <f ca="1">SUMIF('New Format B.Sheet '!$W$9:$W$1230,$A48,'New Format B.Sheet '!$N$9:$N$1220)</f>
        <v>-62587891.840000004</v>
      </c>
      <c r="L48" s="55">
        <f ca="1">SUMIF('New Format B.Sheet '!$W$9:$W$1230,$A48,'New Format B.Sheet '!$O$9:$O$1220)</f>
        <v>-68053123.939999998</v>
      </c>
      <c r="M48" s="55">
        <f ca="1">SUMIF('New Format B.Sheet '!$W$9:$W$1230,$A48,'New Format B.Sheet '!$P$9:$P$1220)</f>
        <v>-67729455.649999991</v>
      </c>
      <c r="N48" s="55">
        <f ca="1">SUMIF('New Format B.Sheet '!$W$9:$W$1230,$A48,'New Format B.Sheet '!$Q$9:$Q$1220)</f>
        <v>-67675402</v>
      </c>
      <c r="O48" s="55">
        <f ca="1">SUMIF('New Format B.Sheet '!$W$9:$W$1230,$A48,'New Format B.Sheet '!$R$9:$R$1220)</f>
        <v>-66757738.560000002</v>
      </c>
      <c r="P48" s="55">
        <f>SUMIF('New Format B.Sheet '!$W$9:$W$1230,$A48,'New Format B.Sheet '!$S$9:$S$1230)</f>
        <v>-66393866.240000002</v>
      </c>
      <c r="Q48" s="55">
        <f>SUMIF('New Format B.Sheet '!$W$9:$W$1232,$A48,'New Format B.Sheet '!$AD$9:$ADG$1232)</f>
        <v>-66074914.640000001</v>
      </c>
    </row>
    <row r="49" spans="1:17" ht="15" customHeight="1" x14ac:dyDescent="0.25">
      <c r="A49" s="5">
        <f>A47+1</f>
        <v>23</v>
      </c>
      <c r="B49" s="49">
        <v>19003062</v>
      </c>
      <c r="C49" s="22" t="s">
        <v>1349</v>
      </c>
      <c r="E49" s="55">
        <f>SUMIF('New Format B.Sheet '!$W$9:$W$1230,$A49,'New Format B.Sheet '!$H$9:$H$1230)</f>
        <v>0</v>
      </c>
      <c r="F49" s="55">
        <f ca="1">SUMIF('New Format B.Sheet '!$W$9:$W$1230,$A49,'New Format B.Sheet '!$I$9:$I$1220)</f>
        <v>0</v>
      </c>
      <c r="G49" s="55">
        <f ca="1">SUMIF('New Format B.Sheet '!$W$9:$W$1230,$A49,'New Format B.Sheet '!$J$9:$J$1220)</f>
        <v>0</v>
      </c>
      <c r="H49" s="55">
        <f ca="1">SUMIF('New Format B.Sheet '!$W$9:$W$1230,$A49,'New Format B.Sheet '!$K$9:$K$1220)</f>
        <v>0</v>
      </c>
      <c r="I49" s="55">
        <f ca="1">SUMIF('New Format B.Sheet '!$W$9:$W$1230,$A49,'New Format B.Sheet '!$L$9:$L$1220)</f>
        <v>-20265276.309999943</v>
      </c>
      <c r="J49" s="55">
        <f ca="1">SUMIF('New Format B.Sheet '!$W$9:$W$1230,$A49,'New Format B.Sheet '!$M$9:$M$1220)</f>
        <v>-18718679.799999952</v>
      </c>
      <c r="K49" s="55">
        <f ca="1">SUMIF('New Format B.Sheet '!$W$9:$W$1230,$A49,'New Format B.Sheet '!$N$9:$N$1220)</f>
        <v>-15291954.209999979</v>
      </c>
      <c r="L49" s="55">
        <f ca="1">SUMIF('New Format B.Sheet '!$W$9:$W$1230,$A49,'New Format B.Sheet '!$O$9:$O$1220)</f>
        <v>-13343100.029999971</v>
      </c>
      <c r="M49" s="55">
        <f ca="1">SUMIF('New Format B.Sheet '!$W$9:$W$1230,$A49,'New Format B.Sheet '!$P$9:$P$1220)</f>
        <v>-11354275.020000041</v>
      </c>
      <c r="N49" s="55">
        <f ca="1">SUMIF('New Format B.Sheet '!$W$9:$W$1230,$A49,'New Format B.Sheet '!$Q$9:$Q$1220)</f>
        <v>-9515230.4899999499</v>
      </c>
      <c r="O49" s="55">
        <f ca="1">SUMIF('New Format B.Sheet '!$W$9:$W$1230,$A49,'New Format B.Sheet '!$R$9:$R$1220)</f>
        <v>-8392054</v>
      </c>
      <c r="P49" s="55">
        <f>SUMIF('New Format B.Sheet '!$W$9:$W$1230,$A49,'New Format B.Sheet '!$S$9:$S$1230)</f>
        <v>-7418748.5</v>
      </c>
      <c r="Q49" s="55">
        <f>SUMIF('New Format B.Sheet '!$W$9:$W$1232,$A49,'New Format B.Sheet '!$AD$9:$ADG$1232)</f>
        <v>-6276186.5399999619</v>
      </c>
    </row>
    <row r="50" spans="1:17" ht="15" customHeight="1" x14ac:dyDescent="0.25">
      <c r="A50" s="5">
        <f>A49+1</f>
        <v>24</v>
      </c>
      <c r="B50" s="10">
        <v>19000051</v>
      </c>
      <c r="C50" s="6" t="s">
        <v>209</v>
      </c>
      <c r="E50" s="55">
        <f>SUMIF('New Format B.Sheet '!$W$9:$W$1230,$A50,'New Format B.Sheet '!$H$9:$H$1230)</f>
        <v>0</v>
      </c>
      <c r="F50" s="55">
        <f ca="1">SUMIF('New Format B.Sheet '!$W$9:$W$1230,$A50,'New Format B.Sheet '!$I$9:$I$1220)</f>
        <v>0</v>
      </c>
      <c r="G50" s="55">
        <f ca="1">SUMIF('New Format B.Sheet '!$W$9:$W$1230,$A50,'New Format B.Sheet '!$J$9:$J$1220)</f>
        <v>0</v>
      </c>
      <c r="H50" s="55">
        <f ca="1">SUMIF('New Format B.Sheet '!$W$9:$W$1230,$A50,'New Format B.Sheet '!$K$9:$K$1220)</f>
        <v>0</v>
      </c>
      <c r="I50" s="55">
        <f ca="1">SUMIF('New Format B.Sheet '!$W$9:$W$1230,$A50,'New Format B.Sheet '!$L$9:$L$1220)</f>
        <v>0</v>
      </c>
      <c r="J50" s="55">
        <f ca="1">SUMIF('New Format B.Sheet '!$W$9:$W$1230,$A50,'New Format B.Sheet '!$M$9:$M$1220)</f>
        <v>0</v>
      </c>
      <c r="K50" s="55">
        <f ca="1">SUMIF('New Format B.Sheet '!$W$9:$W$1230,$A50,'New Format B.Sheet '!$N$9:$N$1220)</f>
        <v>0</v>
      </c>
      <c r="L50" s="55">
        <f ca="1">SUMIF('New Format B.Sheet '!$W$9:$W$1230,$A50,'New Format B.Sheet '!$O$9:$O$1220)</f>
        <v>0</v>
      </c>
      <c r="M50" s="55">
        <f ca="1">SUMIF('New Format B.Sheet '!$W$9:$W$1230,$A50,'New Format B.Sheet '!$P$9:$P$1220)</f>
        <v>0</v>
      </c>
      <c r="N50" s="55">
        <f ca="1">SUMIF('New Format B.Sheet '!$W$9:$W$1230,$A50,'New Format B.Sheet '!$Q$9:$Q$1220)</f>
        <v>0</v>
      </c>
      <c r="O50" s="55">
        <f ca="1">SUMIF('New Format B.Sheet '!$W$9:$W$1230,$A50,'New Format B.Sheet '!$R$9:$R$1220)</f>
        <v>0</v>
      </c>
      <c r="P50" s="55">
        <f>SUMIF('New Format B.Sheet '!$W$9:$W$1230,$A50,'New Format B.Sheet '!$S$9:$S$1230)</f>
        <v>0</v>
      </c>
      <c r="Q50" s="55">
        <f>SUMIF('New Format B.Sheet '!$W$9:$W$1232,$A50,'New Format B.Sheet '!$AD$9:$ADG$1232)</f>
        <v>0</v>
      </c>
    </row>
    <row r="51" spans="1:17" ht="15" customHeight="1" x14ac:dyDescent="0.25">
      <c r="A51" s="5">
        <f>A50+1</f>
        <v>25</v>
      </c>
      <c r="B51" s="10">
        <v>19000061</v>
      </c>
      <c r="C51" s="6" t="s">
        <v>210</v>
      </c>
      <c r="E51" s="55">
        <f>SUMIF('New Format B.Sheet '!$W$9:$W$1230,$A51,'New Format B.Sheet '!$H$9:$H$1230)</f>
        <v>0</v>
      </c>
      <c r="F51" s="55">
        <f ca="1">SUMIF('New Format B.Sheet '!$W$9:$W$1230,$A51,'New Format B.Sheet '!$I$9:$I$1220)</f>
        <v>0</v>
      </c>
      <c r="G51" s="55">
        <f ca="1">SUMIF('New Format B.Sheet '!$W$9:$W$1230,$A51,'New Format B.Sheet '!$J$9:$J$1220)</f>
        <v>0</v>
      </c>
      <c r="H51" s="55">
        <f ca="1">SUMIF('New Format B.Sheet '!$W$9:$W$1230,$A51,'New Format B.Sheet '!$K$9:$K$1220)</f>
        <v>0</v>
      </c>
      <c r="I51" s="55">
        <f ca="1">SUMIF('New Format B.Sheet '!$W$9:$W$1230,$A51,'New Format B.Sheet '!$L$9:$L$1220)</f>
        <v>0</v>
      </c>
      <c r="J51" s="55">
        <f ca="1">SUMIF('New Format B.Sheet '!$W$9:$W$1230,$A51,'New Format B.Sheet '!$M$9:$M$1220)</f>
        <v>0</v>
      </c>
      <c r="K51" s="55">
        <f ca="1">SUMIF('New Format B.Sheet '!$W$9:$W$1230,$A51,'New Format B.Sheet '!$N$9:$N$1220)</f>
        <v>0</v>
      </c>
      <c r="L51" s="55">
        <f ca="1">SUMIF('New Format B.Sheet '!$W$9:$W$1230,$A51,'New Format B.Sheet '!$O$9:$O$1220)</f>
        <v>0</v>
      </c>
      <c r="M51" s="55">
        <f ca="1">SUMIF('New Format B.Sheet '!$W$9:$W$1230,$A51,'New Format B.Sheet '!$P$9:$P$1220)</f>
        <v>0</v>
      </c>
      <c r="N51" s="55">
        <f ca="1">SUMIF('New Format B.Sheet '!$W$9:$W$1230,$A51,'New Format B.Sheet '!$Q$9:$Q$1220)</f>
        <v>0</v>
      </c>
      <c r="O51" s="55">
        <f ca="1">SUMIF('New Format B.Sheet '!$W$9:$W$1230,$A51,'New Format B.Sheet '!$R$9:$R$1220)</f>
        <v>0</v>
      </c>
      <c r="P51" s="55">
        <f>SUMIF('New Format B.Sheet '!$W$9:$W$1230,$A51,'New Format B.Sheet '!$S$9:$S$1230)</f>
        <v>0</v>
      </c>
      <c r="Q51" s="55">
        <f>SUMIF('New Format B.Sheet '!$W$9:$W$1232,$A51,'New Format B.Sheet '!$AD$9:$ADG$1232)</f>
        <v>0</v>
      </c>
    </row>
    <row r="52" spans="1:17" ht="15" customHeight="1" x14ac:dyDescent="0.25">
      <c r="A52" s="5">
        <f>A51+1</f>
        <v>26</v>
      </c>
      <c r="B52" s="10">
        <v>19000093</v>
      </c>
      <c r="C52" s="6" t="s">
        <v>211</v>
      </c>
      <c r="E52" s="55">
        <f>SUMIF('New Format B.Sheet '!$W$9:$W$1230,$A52,'New Format B.Sheet '!$H$9:$H$1230)</f>
        <v>0</v>
      </c>
      <c r="F52" s="55">
        <f ca="1">SUMIF('New Format B.Sheet '!$W$9:$W$1230,$A52,'New Format B.Sheet '!$I$9:$I$1220)</f>
        <v>0</v>
      </c>
      <c r="G52" s="55">
        <f ca="1">SUMIF('New Format B.Sheet '!$W$9:$W$1230,$A52,'New Format B.Sheet '!$J$9:$J$1220)</f>
        <v>0</v>
      </c>
      <c r="H52" s="55">
        <f ca="1">SUMIF('New Format B.Sheet '!$W$9:$W$1230,$A52,'New Format B.Sheet '!$K$9:$K$1220)</f>
        <v>0</v>
      </c>
      <c r="I52" s="55">
        <f ca="1">SUMIF('New Format B.Sheet '!$W$9:$W$1230,$A52,'New Format B.Sheet '!$L$9:$L$1220)</f>
        <v>0</v>
      </c>
      <c r="J52" s="55">
        <f ca="1">SUMIF('New Format B.Sheet '!$W$9:$W$1230,$A52,'New Format B.Sheet '!$M$9:$M$1220)</f>
        <v>0</v>
      </c>
      <c r="K52" s="55">
        <f ca="1">SUMIF('New Format B.Sheet '!$W$9:$W$1230,$A52,'New Format B.Sheet '!$N$9:$N$1220)</f>
        <v>0</v>
      </c>
      <c r="L52" s="55">
        <f ca="1">SUMIF('New Format B.Sheet '!$W$9:$W$1230,$A52,'New Format B.Sheet '!$O$9:$O$1220)</f>
        <v>0</v>
      </c>
      <c r="M52" s="55">
        <f ca="1">SUMIF('New Format B.Sheet '!$W$9:$W$1230,$A52,'New Format B.Sheet '!$P$9:$P$1220)</f>
        <v>0</v>
      </c>
      <c r="N52" s="55">
        <f ca="1">SUMIF('New Format B.Sheet '!$W$9:$W$1230,$A52,'New Format B.Sheet '!$Q$9:$Q$1220)</f>
        <v>0</v>
      </c>
      <c r="O52" s="55">
        <f ca="1">SUMIF('New Format B.Sheet '!$W$9:$W$1230,$A52,'New Format B.Sheet '!$R$9:$R$1220)</f>
        <v>0</v>
      </c>
      <c r="P52" s="55">
        <f>SUMIF('New Format B.Sheet '!$W$9:$W$1230,$A52,'New Format B.Sheet '!$S$9:$S$1230)</f>
        <v>0</v>
      </c>
      <c r="Q52" s="55">
        <f>SUMIF('New Format B.Sheet '!$W$9:$W$1232,$A52,'New Format B.Sheet '!$AD$9:$ADG$1232)</f>
        <v>0</v>
      </c>
    </row>
    <row r="53" spans="1:17" ht="15" customHeight="1" x14ac:dyDescent="0.25">
      <c r="A53" s="5" t="s">
        <v>65</v>
      </c>
      <c r="B53" s="10">
        <v>19000121</v>
      </c>
      <c r="C53" s="6" t="s">
        <v>395</v>
      </c>
      <c r="E53" s="55">
        <f>SUMIF('New Format B.Sheet '!$W$9:$W$1230,$A53,'New Format B.Sheet '!$H$9:$H$1230)</f>
        <v>0</v>
      </c>
      <c r="F53" s="55">
        <f ca="1">SUMIF('New Format B.Sheet '!$W$9:$W$1230,$A53,'New Format B.Sheet '!$I$9:$I$1220)</f>
        <v>0</v>
      </c>
      <c r="G53" s="55">
        <f ca="1">SUMIF('New Format B.Sheet '!$W$9:$W$1230,$A53,'New Format B.Sheet '!$J$9:$J$1220)</f>
        <v>0</v>
      </c>
      <c r="H53" s="55">
        <f ca="1">SUMIF('New Format B.Sheet '!$W$9:$W$1230,$A53,'New Format B.Sheet '!$K$9:$K$1220)</f>
        <v>0</v>
      </c>
      <c r="I53" s="55">
        <f ca="1">SUMIF('New Format B.Sheet '!$W$9:$W$1230,$A53,'New Format B.Sheet '!$L$9:$L$1220)</f>
        <v>0</v>
      </c>
      <c r="J53" s="55">
        <f ca="1">SUMIF('New Format B.Sheet '!$W$9:$W$1230,$A53,'New Format B.Sheet '!$M$9:$M$1220)</f>
        <v>0</v>
      </c>
      <c r="K53" s="55">
        <f ca="1">SUMIF('New Format B.Sheet '!$W$9:$W$1230,$A53,'New Format B.Sheet '!$N$9:$N$1220)</f>
        <v>0</v>
      </c>
      <c r="L53" s="55">
        <f ca="1">SUMIF('New Format B.Sheet '!$W$9:$W$1230,$A53,'New Format B.Sheet '!$O$9:$O$1220)</f>
        <v>0</v>
      </c>
      <c r="M53" s="55">
        <f ca="1">SUMIF('New Format B.Sheet '!$W$9:$W$1230,$A53,'New Format B.Sheet '!$P$9:$P$1220)</f>
        <v>0</v>
      </c>
      <c r="N53" s="55">
        <f ca="1">SUMIF('New Format B.Sheet '!$W$9:$W$1230,$A53,'New Format B.Sheet '!$Q$9:$Q$1220)</f>
        <v>0</v>
      </c>
      <c r="O53" s="55">
        <f ca="1">SUMIF('New Format B.Sheet '!$W$9:$W$1230,$A53,'New Format B.Sheet '!$R$9:$R$1220)</f>
        <v>0</v>
      </c>
      <c r="P53" s="55">
        <f>SUMIF('New Format B.Sheet '!$W$9:$W$1230,$A53,'New Format B.Sheet '!$S$9:$S$1230)</f>
        <v>0</v>
      </c>
      <c r="Q53" s="55">
        <f>SUMIF('New Format B.Sheet '!$W$9:$W$1232,$A53,'New Format B.Sheet '!$AD$9:$ADG$1232)</f>
        <v>0</v>
      </c>
    </row>
    <row r="54" spans="1:17" ht="15" customHeight="1" x14ac:dyDescent="0.25">
      <c r="A54" s="5" t="s">
        <v>53</v>
      </c>
      <c r="B54" s="10">
        <v>19000151</v>
      </c>
      <c r="C54" s="6" t="s">
        <v>1044</v>
      </c>
      <c r="E54" s="55">
        <f>SUMIF('New Format B.Sheet '!$W$9:$W$1230,$A54,'New Format B.Sheet '!$H$9:$H$1230)</f>
        <v>45753.14</v>
      </c>
      <c r="F54" s="55">
        <f ca="1">SUMIF('New Format B.Sheet '!$W$9:$W$1230,$A54,'New Format B.Sheet '!$I$9:$I$1220)</f>
        <v>45753.14</v>
      </c>
      <c r="G54" s="55">
        <f ca="1">SUMIF('New Format B.Sheet '!$W$9:$W$1230,$A54,'New Format B.Sheet '!$J$9:$J$1220)</f>
        <v>45753.14</v>
      </c>
      <c r="H54" s="55">
        <f ca="1">SUMIF('New Format B.Sheet '!$W$9:$W$1230,$A54,'New Format B.Sheet '!$K$9:$K$1220)</f>
        <v>0.14000000000000001</v>
      </c>
      <c r="I54" s="55">
        <f ca="1">SUMIF('New Format B.Sheet '!$W$9:$W$1230,$A54,'New Format B.Sheet '!$L$9:$L$1220)</f>
        <v>0.14000000000000001</v>
      </c>
      <c r="J54" s="55">
        <f ca="1">SUMIF('New Format B.Sheet '!$W$9:$W$1230,$A54,'New Format B.Sheet '!$M$9:$M$1220)</f>
        <v>0.14000000000000001</v>
      </c>
      <c r="K54" s="55">
        <f ca="1">SUMIF('New Format B.Sheet '!$W$9:$W$1230,$A54,'New Format B.Sheet '!$N$9:$N$1220)</f>
        <v>0</v>
      </c>
      <c r="L54" s="55">
        <f ca="1">SUMIF('New Format B.Sheet '!$W$9:$W$1230,$A54,'New Format B.Sheet '!$O$9:$O$1220)</f>
        <v>0</v>
      </c>
      <c r="M54" s="55">
        <f ca="1">SUMIF('New Format B.Sheet '!$W$9:$W$1230,$A54,'New Format B.Sheet '!$P$9:$P$1220)</f>
        <v>0</v>
      </c>
      <c r="N54" s="55">
        <f ca="1">SUMIF('New Format B.Sheet '!$W$9:$W$1230,$A54,'New Format B.Sheet '!$Q$9:$Q$1220)</f>
        <v>0</v>
      </c>
      <c r="O54" s="55">
        <f ca="1">SUMIF('New Format B.Sheet '!$W$9:$W$1230,$A54,'New Format B.Sheet '!$R$9:$R$1220)</f>
        <v>0</v>
      </c>
      <c r="P54" s="55">
        <f>SUMIF('New Format B.Sheet '!$W$9:$W$1230,$A54,'New Format B.Sheet '!$S$9:$S$1230)</f>
        <v>0</v>
      </c>
      <c r="Q54" s="55">
        <f>SUMIF('New Format B.Sheet '!$W$9:$W$1232,$A54,'New Format B.Sheet '!$AD$9:$ADG$1232)</f>
        <v>0</v>
      </c>
    </row>
    <row r="55" spans="1:17" ht="15" customHeight="1" x14ac:dyDescent="0.25">
      <c r="A55" s="5" t="s">
        <v>539</v>
      </c>
      <c r="B55" s="49">
        <v>19000711</v>
      </c>
      <c r="C55" s="10" t="s">
        <v>538</v>
      </c>
      <c r="E55" s="55">
        <f>SUMIF('New Format B.Sheet '!$W$9:$W$1230,$A55,'New Format B.Sheet '!$H$9:$H$1230)</f>
        <v>62723.07</v>
      </c>
      <c r="F55" s="55">
        <f ca="1">SUMIF('New Format B.Sheet '!$W$9:$W$1230,$A55,'New Format B.Sheet '!$I$9:$I$1220)</f>
        <v>62723.07</v>
      </c>
      <c r="G55" s="55">
        <f ca="1">SUMIF('New Format B.Sheet '!$W$9:$W$1230,$A55,'New Format B.Sheet '!$J$9:$J$1220)</f>
        <v>62723.07</v>
      </c>
      <c r="H55" s="55">
        <f ca="1">SUMIF('New Format B.Sheet '!$W$9:$W$1230,$A55,'New Format B.Sheet '!$K$9:$K$1220)</f>
        <v>7.0000000000000007E-2</v>
      </c>
      <c r="I55" s="55">
        <f ca="1">SUMIF('New Format B.Sheet '!$W$9:$W$1230,$A55,'New Format B.Sheet '!$L$9:$L$1220)</f>
        <v>7.0000000000000007E-2</v>
      </c>
      <c r="J55" s="55">
        <f ca="1">SUMIF('New Format B.Sheet '!$W$9:$W$1230,$A55,'New Format B.Sheet '!$M$9:$M$1220)</f>
        <v>7.0000000000000007E-2</v>
      </c>
      <c r="K55" s="55">
        <f ca="1">SUMIF('New Format B.Sheet '!$W$9:$W$1230,$A55,'New Format B.Sheet '!$N$9:$N$1220)</f>
        <v>0</v>
      </c>
      <c r="L55" s="55">
        <f ca="1">SUMIF('New Format B.Sheet '!$W$9:$W$1230,$A55,'New Format B.Sheet '!$O$9:$O$1220)</f>
        <v>0</v>
      </c>
      <c r="M55" s="55">
        <f ca="1">SUMIF('New Format B.Sheet '!$W$9:$W$1230,$A55,'New Format B.Sheet '!$P$9:$P$1220)</f>
        <v>0</v>
      </c>
      <c r="N55" s="55">
        <f ca="1">SUMIF('New Format B.Sheet '!$W$9:$W$1230,$A55,'New Format B.Sheet '!$Q$9:$Q$1220)</f>
        <v>0</v>
      </c>
      <c r="O55" s="55">
        <f ca="1">SUMIF('New Format B.Sheet '!$W$9:$W$1230,$A55,'New Format B.Sheet '!$R$9:$R$1220)</f>
        <v>0</v>
      </c>
      <c r="P55" s="55">
        <f>SUMIF('New Format B.Sheet '!$W$9:$W$1230,$A55,'New Format B.Sheet '!$S$9:$S$1230)</f>
        <v>0</v>
      </c>
      <c r="Q55" s="55">
        <f>SUMIF('New Format B.Sheet '!$W$9:$W$1232,$A55,'New Format B.Sheet '!$AD$9:$ADG$1232)</f>
        <v>0</v>
      </c>
    </row>
    <row r="56" spans="1:17" ht="15" customHeight="1" x14ac:dyDescent="0.25">
      <c r="A56" s="5">
        <f>A52+1</f>
        <v>27</v>
      </c>
      <c r="B56" s="10">
        <v>19000191</v>
      </c>
      <c r="C56" s="6" t="s">
        <v>92</v>
      </c>
      <c r="E56" s="55">
        <f>SUMIF('New Format B.Sheet '!$W$9:$W$1230,$A56,'New Format B.Sheet '!$H$9:$H$1230)</f>
        <v>0</v>
      </c>
      <c r="F56" s="55">
        <f ca="1">SUMIF('New Format B.Sheet '!$W$9:$W$1230,$A56,'New Format B.Sheet '!$I$9:$I$1220)</f>
        <v>0</v>
      </c>
      <c r="G56" s="55">
        <f ca="1">SUMIF('New Format B.Sheet '!$W$9:$W$1230,$A56,'New Format B.Sheet '!$J$9:$J$1220)</f>
        <v>0</v>
      </c>
      <c r="H56" s="55">
        <f ca="1">SUMIF('New Format B.Sheet '!$W$9:$W$1230,$A56,'New Format B.Sheet '!$K$9:$K$1220)</f>
        <v>0</v>
      </c>
      <c r="I56" s="55">
        <f ca="1">SUMIF('New Format B.Sheet '!$W$9:$W$1230,$A56,'New Format B.Sheet '!$L$9:$L$1220)</f>
        <v>0</v>
      </c>
      <c r="J56" s="55">
        <f ca="1">SUMIF('New Format B.Sheet '!$W$9:$W$1230,$A56,'New Format B.Sheet '!$M$9:$M$1220)</f>
        <v>0</v>
      </c>
      <c r="K56" s="55">
        <f ca="1">SUMIF('New Format B.Sheet '!$W$9:$W$1230,$A56,'New Format B.Sheet '!$N$9:$N$1220)</f>
        <v>0</v>
      </c>
      <c r="L56" s="55">
        <f ca="1">SUMIF('New Format B.Sheet '!$W$9:$W$1230,$A56,'New Format B.Sheet '!$O$9:$O$1220)</f>
        <v>0</v>
      </c>
      <c r="M56" s="55">
        <f ca="1">SUMIF('New Format B.Sheet '!$W$9:$W$1230,$A56,'New Format B.Sheet '!$P$9:$P$1220)</f>
        <v>0</v>
      </c>
      <c r="N56" s="55">
        <f ca="1">SUMIF('New Format B.Sheet '!$W$9:$W$1230,$A56,'New Format B.Sheet '!$Q$9:$Q$1220)</f>
        <v>0</v>
      </c>
      <c r="O56" s="55">
        <f ca="1">SUMIF('New Format B.Sheet '!$W$9:$W$1230,$A56,'New Format B.Sheet '!$R$9:$R$1220)</f>
        <v>0</v>
      </c>
      <c r="P56" s="55">
        <f>SUMIF('New Format B.Sheet '!$W$9:$W$1230,$A56,'New Format B.Sheet '!$S$9:$S$1230)</f>
        <v>0</v>
      </c>
      <c r="Q56" s="55">
        <f>SUMIF('New Format B.Sheet '!$W$9:$W$1232,$A56,'New Format B.Sheet '!$AD$9:$ADG$1232)</f>
        <v>0</v>
      </c>
    </row>
    <row r="57" spans="1:17" ht="15" customHeight="1" x14ac:dyDescent="0.25">
      <c r="A57" s="5">
        <v>27.1</v>
      </c>
      <c r="B57" s="10">
        <v>19000701</v>
      </c>
      <c r="C57" s="22" t="s">
        <v>530</v>
      </c>
      <c r="E57" s="55">
        <f>SUMIF('New Format B.Sheet '!$W$9:$W$1230,$A57,'New Format B.Sheet '!$H$9:$H$1230)</f>
        <v>0</v>
      </c>
      <c r="F57" s="55">
        <f ca="1">SUMIF('New Format B.Sheet '!$W$9:$W$1230,$A57,'New Format B.Sheet '!$I$9:$I$1220)</f>
        <v>0</v>
      </c>
      <c r="G57" s="55">
        <f ca="1">SUMIF('New Format B.Sheet '!$W$9:$W$1230,$A57,'New Format B.Sheet '!$J$9:$J$1220)</f>
        <v>0</v>
      </c>
      <c r="H57" s="55">
        <f ca="1">SUMIF('New Format B.Sheet '!$W$9:$W$1230,$A57,'New Format B.Sheet '!$K$9:$K$1220)</f>
        <v>0</v>
      </c>
      <c r="I57" s="55">
        <f ca="1">SUMIF('New Format B.Sheet '!$W$9:$W$1230,$A57,'New Format B.Sheet '!$L$9:$L$1220)</f>
        <v>0</v>
      </c>
      <c r="J57" s="55">
        <f ca="1">SUMIF('New Format B.Sheet '!$W$9:$W$1230,$A57,'New Format B.Sheet '!$M$9:$M$1220)</f>
        <v>0</v>
      </c>
      <c r="K57" s="55">
        <f ca="1">SUMIF('New Format B.Sheet '!$W$9:$W$1230,$A57,'New Format B.Sheet '!$N$9:$N$1220)</f>
        <v>0</v>
      </c>
      <c r="L57" s="55">
        <f ca="1">SUMIF('New Format B.Sheet '!$W$9:$W$1230,$A57,'New Format B.Sheet '!$O$9:$O$1220)</f>
        <v>0</v>
      </c>
      <c r="M57" s="55">
        <f ca="1">SUMIF('New Format B.Sheet '!$W$9:$W$1230,$A57,'New Format B.Sheet '!$P$9:$P$1220)</f>
        <v>0</v>
      </c>
      <c r="N57" s="55">
        <f ca="1">SUMIF('New Format B.Sheet '!$W$9:$W$1230,$A57,'New Format B.Sheet '!$Q$9:$Q$1220)</f>
        <v>0</v>
      </c>
      <c r="O57" s="55">
        <f ca="1">SUMIF('New Format B.Sheet '!$W$9:$W$1230,$A57,'New Format B.Sheet '!$R$9:$R$1220)</f>
        <v>0</v>
      </c>
      <c r="P57" s="55">
        <f>SUMIF('New Format B.Sheet '!$W$9:$W$1230,$A57,'New Format B.Sheet '!$S$9:$S$1230)</f>
        <v>0</v>
      </c>
      <c r="Q57" s="55">
        <f>SUMIF('New Format B.Sheet '!$W$9:$W$1232,$A57,'New Format B.Sheet '!$AD$9:$ADG$1232)</f>
        <v>0</v>
      </c>
    </row>
    <row r="58" spans="1:17" ht="15" customHeight="1" x14ac:dyDescent="0.25">
      <c r="A58" s="5">
        <f>A56+1</f>
        <v>28</v>
      </c>
      <c r="B58" s="10" t="s">
        <v>12</v>
      </c>
      <c r="C58" s="6" t="s">
        <v>93</v>
      </c>
      <c r="E58" s="55">
        <f>SUMIF('New Format B.Sheet '!$W$9:$W$1230,$A58,'New Format B.Sheet '!$H$9:$H$1230)</f>
        <v>-5115931.6399999997</v>
      </c>
      <c r="F58" s="55">
        <f ca="1">SUMIF('New Format B.Sheet '!$W$9:$W$1230,$A58,'New Format B.Sheet '!$I$9:$I$1220)</f>
        <v>-5355931.6399999997</v>
      </c>
      <c r="G58" s="55">
        <f ca="1">SUMIF('New Format B.Sheet '!$W$9:$W$1230,$A58,'New Format B.Sheet '!$J$9:$J$1220)</f>
        <v>-5457734.0700000003</v>
      </c>
      <c r="H58" s="55">
        <f ca="1">SUMIF('New Format B.Sheet '!$W$9:$W$1230,$A58,'New Format B.Sheet '!$K$9:$K$1220)</f>
        <v>-5379544.0700000003</v>
      </c>
      <c r="I58" s="55">
        <f ca="1">SUMIF('New Format B.Sheet '!$W$9:$W$1230,$A58,'New Format B.Sheet '!$L$9:$L$1220)</f>
        <v>-5399544.0700000003</v>
      </c>
      <c r="J58" s="55">
        <f ca="1">SUMIF('New Format B.Sheet '!$W$9:$W$1230,$A58,'New Format B.Sheet '!$M$9:$M$1220)</f>
        <v>-5489544.0700000003</v>
      </c>
      <c r="K58" s="55">
        <f ca="1">SUMIF('New Format B.Sheet '!$W$9:$W$1230,$A58,'New Format B.Sheet '!$N$9:$N$1220)</f>
        <v>-5196544.07</v>
      </c>
      <c r="L58" s="55">
        <f ca="1">SUMIF('New Format B.Sheet '!$W$9:$W$1230,$A58,'New Format B.Sheet '!$O$9:$O$1220)</f>
        <v>-5344073.8499999996</v>
      </c>
      <c r="M58" s="55">
        <f ca="1">SUMIF('New Format B.Sheet '!$W$9:$W$1230,$A58,'New Format B.Sheet '!$P$9:$P$1220)</f>
        <v>-5514073.8499999996</v>
      </c>
      <c r="N58" s="55">
        <f ca="1">SUMIF('New Format B.Sheet '!$W$9:$W$1230,$A58,'New Format B.Sheet '!$Q$9:$Q$1220)</f>
        <v>-5534073.8499999996</v>
      </c>
      <c r="O58" s="55">
        <f ca="1">SUMIF('New Format B.Sheet '!$W$9:$W$1230,$A58,'New Format B.Sheet '!$R$9:$R$1220)</f>
        <v>-5734073.8499999996</v>
      </c>
      <c r="P58" s="55">
        <f>SUMIF('New Format B.Sheet '!$W$9:$W$1230,$A58,'New Format B.Sheet '!$S$9:$S$1230)</f>
        <v>-5804073.8499999996</v>
      </c>
      <c r="Q58" s="55">
        <f>SUMIF('New Format B.Sheet '!$W$9:$W$1232,$A58,'New Format B.Sheet '!$AD$9:$ADG$1232)</f>
        <v>-5884073.8499999996</v>
      </c>
    </row>
    <row r="59" spans="1:17" ht="15" customHeight="1" x14ac:dyDescent="0.25">
      <c r="A59" s="48" t="s">
        <v>729</v>
      </c>
      <c r="B59" s="49">
        <v>23500003</v>
      </c>
      <c r="C59" s="22" t="s">
        <v>716</v>
      </c>
      <c r="D59" s="22"/>
      <c r="E59" s="55">
        <f>SUMIF('New Format B.Sheet '!$W$9:$W$1230,$A59,'New Format B.Sheet '!$H$9:$H$1230)*$E$2</f>
        <v>-16884195.286979999</v>
      </c>
      <c r="F59" s="55">
        <f ca="1">SUMIF('New Format B.Sheet '!$W$9:$W$1230,$A59,'New Format B.Sheet '!$I$9:$I$1220)*$F$2</f>
        <v>-16567162.433513999</v>
      </c>
      <c r="G59" s="55">
        <f ca="1">SUMIF('New Format B.Sheet '!$W$9:$W$1230,$A59,'New Format B.Sheet '!$J$9:$J$1220)*$G$2</f>
        <v>-16130626.2411</v>
      </c>
      <c r="H59" s="55">
        <f ca="1">SUMIF('New Format B.Sheet '!$W$9:$W$1230,$A59,'New Format B.Sheet '!$K$9:$K$1220)*$H$2</f>
        <v>-15661745.311548</v>
      </c>
      <c r="I59" s="55">
        <f ca="1">SUMIF('New Format B.Sheet '!$W$9:$W$1230,$A59,'New Format B.Sheet '!$L$9:$L$1220)*$I$2</f>
        <v>-15121382.599763999</v>
      </c>
      <c r="J59" s="55">
        <f ca="1">SUMIF('New Format B.Sheet '!$W$9:$W$1230,$A59,'New Format B.Sheet '!$M$9:$M$1220)*$J$2</f>
        <v>-14602828.731918</v>
      </c>
      <c r="K59" s="55">
        <f ca="1">SUMIF('New Format B.Sheet '!$W$9:$W$1230,$A59,'New Format B.Sheet '!$N$9:$N$1220)*$K$2</f>
        <v>-14039986.737840001</v>
      </c>
      <c r="L59" s="55">
        <f ca="1">SUMIF('New Format B.Sheet '!$W$9:$W$1230,$A59,'New Format B.Sheet '!$O$9:$O$1220)*$L$2</f>
        <v>-13551640.135655999</v>
      </c>
      <c r="M59" s="55">
        <f ca="1">SUMIF('New Format B.Sheet '!$W$9:$W$1230,$A59,'New Format B.Sheet '!$P$9:$P$1220)*$M$2</f>
        <v>-13071726.112116</v>
      </c>
      <c r="N59" s="55">
        <f ca="1">SUMIF('New Format B.Sheet '!$W$9:$W$1230,$A59,'New Format B.Sheet '!$Q$9:$Q$1220)*$N$2</f>
        <v>-12574763.235636001</v>
      </c>
      <c r="O59" s="55">
        <f ca="1">SUMIF('New Format B.Sheet '!$W$9:$W$1230,$A59,'New Format B.Sheet '!$R$9:$R$1220)*$O$2</f>
        <v>-12117293.354963999</v>
      </c>
      <c r="P59" s="55">
        <f>SUMIF('New Format B.Sheet '!$W$9:$W$1230,$A59,'New Format B.Sheet '!$S$9:$S$1230)*P2</f>
        <v>-11724739.122768</v>
      </c>
      <c r="Q59" s="55">
        <f>SUMIF('New Format B.Sheet '!$W$9:$W$1232,$A59,'New Format B.Sheet '!$AD$9:$ADG$1232)</f>
        <v>-11337030.478283999</v>
      </c>
    </row>
    <row r="60" spans="1:17" ht="15" customHeight="1" x14ac:dyDescent="0.25">
      <c r="A60" s="5">
        <f>A58+1</f>
        <v>29</v>
      </c>
      <c r="B60" s="10">
        <v>25400081</v>
      </c>
      <c r="C60" s="6" t="s">
        <v>94</v>
      </c>
      <c r="E60" s="55">
        <f>SUMIF('New Format B.Sheet '!$W$9:$W$1230,$A60,'New Format B.Sheet '!$H$9:$H$1230)</f>
        <v>0</v>
      </c>
      <c r="F60" s="55">
        <f ca="1">SUMIF('New Format B.Sheet '!$W$9:$W$1230,$A60,'New Format B.Sheet '!$I$9:$I$1220)</f>
        <v>0</v>
      </c>
      <c r="G60" s="55">
        <f ca="1">SUMIF('New Format B.Sheet '!$W$9:$W$1230,$A60,'New Format B.Sheet '!$J$9:$J$1220)</f>
        <v>0</v>
      </c>
      <c r="H60" s="55">
        <f ca="1">SUMIF('New Format B.Sheet '!$W$9:$W$1230,$A60,'New Format B.Sheet '!$K$9:$K$1220)</f>
        <v>0</v>
      </c>
      <c r="I60" s="55">
        <f ca="1">SUMIF('New Format B.Sheet '!$W$9:$W$1230,$A60,'New Format B.Sheet '!$L$9:$L$1220)</f>
        <v>0</v>
      </c>
      <c r="J60" s="55">
        <f ca="1">SUMIF('New Format B.Sheet '!$W$9:$W$1230,$A60,'New Format B.Sheet '!$M$9:$M$1220)</f>
        <v>0</v>
      </c>
      <c r="K60" s="55">
        <f ca="1">SUMIF('New Format B.Sheet '!$W$9:$W$1230,$A60,'New Format B.Sheet '!$N$9:$N$1220)</f>
        <v>0</v>
      </c>
      <c r="L60" s="55">
        <f ca="1">SUMIF('New Format B.Sheet '!$W$9:$W$1230,$A60,'New Format B.Sheet '!$O$9:$O$1220)</f>
        <v>0</v>
      </c>
      <c r="M60" s="55">
        <f ca="1">SUMIF('New Format B.Sheet '!$W$9:$W$1230,$A60,'New Format B.Sheet '!$P$9:$P$1220)</f>
        <v>0</v>
      </c>
      <c r="N60" s="55">
        <f ca="1">SUMIF('New Format B.Sheet '!$W$9:$W$1230,$A60,'New Format B.Sheet '!$Q$9:$Q$1220)</f>
        <v>0</v>
      </c>
      <c r="O60" s="55">
        <f ca="1">SUMIF('New Format B.Sheet '!$W$9:$W$1230,$A60,'New Format B.Sheet '!$R$9:$R$1220)</f>
        <v>0</v>
      </c>
      <c r="P60" s="55">
        <f>SUMIF('New Format B.Sheet '!$W$9:$W$1230,$A60,'New Format B.Sheet '!$S$9:$S$1230)</f>
        <v>0</v>
      </c>
      <c r="Q60" s="55">
        <f>SUMIF('New Format B.Sheet '!$W$9:$W$1232,$A60,'New Format B.Sheet '!$AD$9:$ADG$1232)</f>
        <v>0</v>
      </c>
    </row>
    <row r="61" spans="1:17" ht="15" customHeight="1" x14ac:dyDescent="0.25">
      <c r="A61" s="5">
        <v>29.1</v>
      </c>
      <c r="B61" s="10" t="s">
        <v>1309</v>
      </c>
      <c r="C61" s="6" t="s">
        <v>1310</v>
      </c>
      <c r="E61" s="55">
        <f>SUMIF('New Format B.Sheet '!$W$9:$W$1230,$A61,'New Format B.Sheet '!$H$9:$H$1230)</f>
        <v>0</v>
      </c>
      <c r="F61" s="55">
        <f ca="1">SUMIF('New Format B.Sheet '!$W$9:$W$1230,$A61,'New Format B.Sheet '!$I$9:$I$1220)</f>
        <v>0</v>
      </c>
      <c r="G61" s="55">
        <f ca="1">SUMIF('New Format B.Sheet '!$W$9:$W$1230,$A61,'New Format B.Sheet '!$J$9:$J$1220)</f>
        <v>0</v>
      </c>
      <c r="H61" s="55">
        <f ca="1">SUMIF('New Format B.Sheet '!$W$9:$W$1230,$A61,'New Format B.Sheet '!$K$9:$K$1220)</f>
        <v>-45470174.370000005</v>
      </c>
      <c r="I61" s="55">
        <f ca="1">SUMIF('New Format B.Sheet '!$W$9:$W$1230,$A61,'New Format B.Sheet '!$L$9:$L$1220)</f>
        <v>-44900675.090000004</v>
      </c>
      <c r="J61" s="55">
        <f ca="1">SUMIF('New Format B.Sheet '!$W$9:$W$1230,$A61,'New Format B.Sheet '!$M$9:$M$1220)</f>
        <v>-43493115.600000001</v>
      </c>
      <c r="K61" s="55">
        <f ca="1">SUMIF('New Format B.Sheet '!$W$9:$W$1230,$A61,'New Format B.Sheet '!$N$9:$N$1220)</f>
        <v>-41951542.189999998</v>
      </c>
      <c r="L61" s="55">
        <f ca="1">SUMIF('New Format B.Sheet '!$W$9:$W$1230,$A61,'New Format B.Sheet '!$O$9:$O$1220)</f>
        <v>-40442276.370000005</v>
      </c>
      <c r="M61" s="55">
        <f ca="1">SUMIF('New Format B.Sheet '!$W$9:$W$1230,$A61,'New Format B.Sheet '!$P$9:$P$1220)</f>
        <v>-38904457.379999995</v>
      </c>
      <c r="N61" s="55">
        <f ca="1">SUMIF('New Format B.Sheet '!$W$9:$W$1230,$A61,'New Format B.Sheet '!$Q$9:$Q$1220)</f>
        <v>-37444778.909999996</v>
      </c>
      <c r="O61" s="55">
        <f ca="1">SUMIF('New Format B.Sheet '!$W$9:$W$1230,$A61,'New Format B.Sheet '!$R$9:$R$1220)</f>
        <v>-36263938.399999999</v>
      </c>
      <c r="P61" s="55">
        <f>SUMIF('New Format B.Sheet '!$W$9:$W$1230,$A61,'New Format B.Sheet '!$S$9:$S$1230)</f>
        <v>-35147097.899999999</v>
      </c>
      <c r="Q61" s="55">
        <f>SUMIF('New Format B.Sheet '!$W$9:$W$1232,$A61,'New Format B.Sheet '!$AD$9:$ADG$1232)</f>
        <v>-33958754.859999999</v>
      </c>
    </row>
    <row r="62" spans="1:17" ht="15" customHeight="1" x14ac:dyDescent="0.25">
      <c r="A62" s="5">
        <f>A60+1</f>
        <v>30</v>
      </c>
      <c r="B62" s="10" t="s">
        <v>13</v>
      </c>
      <c r="C62" s="6" t="s">
        <v>95</v>
      </c>
      <c r="E62" s="55">
        <f>SUMIF('New Format B.Sheet '!$W$9:$W$1230,$A62,'New Format B.Sheet '!$H$9:$H$1230)</f>
        <v>-86903769.230000004</v>
      </c>
      <c r="F62" s="55">
        <f ca="1">SUMIF('New Format B.Sheet '!$W$9:$W$1230,$A62,'New Format B.Sheet '!$I$9:$I$1220)</f>
        <v>-89501214.300000012</v>
      </c>
      <c r="G62" s="55">
        <f ca="1">SUMIF('New Format B.Sheet '!$W$9:$W$1230,$A62,'New Format B.Sheet '!$J$9:$J$1220)</f>
        <v>-88805794.849999994</v>
      </c>
      <c r="H62" s="55">
        <f ca="1">SUMIF('New Format B.Sheet '!$W$9:$W$1230,$A62,'New Format B.Sheet '!$K$9:$K$1220)</f>
        <v>-90006891.210000008</v>
      </c>
      <c r="I62" s="55">
        <f ca="1">SUMIF('New Format B.Sheet '!$W$9:$W$1230,$A62,'New Format B.Sheet '!$L$9:$L$1220)</f>
        <v>-92286359.5</v>
      </c>
      <c r="J62" s="55">
        <f ca="1">SUMIF('New Format B.Sheet '!$W$9:$W$1230,$A62,'New Format B.Sheet '!$M$9:$M$1220)</f>
        <v>-90004114.139999986</v>
      </c>
      <c r="K62" s="55">
        <f ca="1">SUMIF('New Format B.Sheet '!$W$9:$W$1230,$A62,'New Format B.Sheet '!$N$9:$N$1220)</f>
        <v>-89876883.879999995</v>
      </c>
      <c r="L62" s="55">
        <f ca="1">SUMIF('New Format B.Sheet '!$W$9:$W$1230,$A62,'New Format B.Sheet '!$O$9:$O$1220)</f>
        <v>-92190772.840000004</v>
      </c>
      <c r="M62" s="55">
        <f ca="1">SUMIF('New Format B.Sheet '!$W$9:$W$1230,$A62,'New Format B.Sheet '!$P$9:$P$1220)</f>
        <v>-91902611.099999994</v>
      </c>
      <c r="N62" s="55">
        <f ca="1">SUMIF('New Format B.Sheet '!$W$9:$W$1230,$A62,'New Format B.Sheet '!$Q$9:$Q$1220)</f>
        <v>-94340810.329999998</v>
      </c>
      <c r="O62" s="55">
        <f ca="1">SUMIF('New Format B.Sheet '!$W$9:$W$1230,$A62,'New Format B.Sheet '!$R$9:$R$1220)</f>
        <v>-96612300.5</v>
      </c>
      <c r="P62" s="55">
        <f>SUMIF('New Format B.Sheet '!$W$9:$W$1230,$A62,'New Format B.Sheet '!$S$9:$S$1230)</f>
        <v>-95530188.449999988</v>
      </c>
      <c r="Q62" s="55">
        <f>SUMIF('New Format B.Sheet '!$W$9:$W$1232,$A62,'New Format B.Sheet '!$AD$9:$ADG$1232)</f>
        <v>-96906290.230000004</v>
      </c>
    </row>
    <row r="63" spans="1:17" ht="15" customHeight="1" x14ac:dyDescent="0.25">
      <c r="A63" s="5">
        <f>A62+1</f>
        <v>31</v>
      </c>
      <c r="B63" s="10">
        <v>28200101</v>
      </c>
      <c r="C63" s="6" t="s">
        <v>96</v>
      </c>
      <c r="E63" s="55">
        <f>SUMIF('New Format B.Sheet '!$W$9:$W$1230,$A63,'New Format B.Sheet '!$H$9:$H$1230)</f>
        <v>0</v>
      </c>
      <c r="F63" s="55">
        <f ca="1">SUMIF('New Format B.Sheet '!$W$9:$W$1230,$A63,'New Format B.Sheet '!$I$9:$I$1220)</f>
        <v>0</v>
      </c>
      <c r="G63" s="55">
        <f ca="1">SUMIF('New Format B.Sheet '!$W$9:$W$1230,$A63,'New Format B.Sheet '!$J$9:$J$1220)</f>
        <v>0</v>
      </c>
      <c r="H63" s="55">
        <f ca="1">SUMIF('New Format B.Sheet '!$W$9:$W$1230,$A63,'New Format B.Sheet '!$K$9:$K$1220)</f>
        <v>0</v>
      </c>
      <c r="I63" s="55">
        <f ca="1">SUMIF('New Format B.Sheet '!$W$9:$W$1230,$A63,'New Format B.Sheet '!$L$9:$L$1220)</f>
        <v>0</v>
      </c>
      <c r="J63" s="55">
        <f ca="1">SUMIF('New Format B.Sheet '!$W$9:$W$1230,$A63,'New Format B.Sheet '!$M$9:$M$1220)</f>
        <v>0</v>
      </c>
      <c r="K63" s="55">
        <f ca="1">SUMIF('New Format B.Sheet '!$W$9:$W$1230,$A63,'New Format B.Sheet '!$N$9:$N$1220)</f>
        <v>0</v>
      </c>
      <c r="L63" s="55">
        <f ca="1">SUMIF('New Format B.Sheet '!$W$9:$W$1230,$A63,'New Format B.Sheet '!$O$9:$O$1220)</f>
        <v>0</v>
      </c>
      <c r="M63" s="55">
        <f ca="1">SUMIF('New Format B.Sheet '!$W$9:$W$1230,$A63,'New Format B.Sheet '!$P$9:$P$1220)</f>
        <v>0</v>
      </c>
      <c r="N63" s="55">
        <f ca="1">SUMIF('New Format B.Sheet '!$W$9:$W$1230,$A63,'New Format B.Sheet '!$Q$9:$Q$1220)</f>
        <v>0</v>
      </c>
      <c r="O63" s="55">
        <f ca="1">SUMIF('New Format B.Sheet '!$W$9:$W$1230,$A63,'New Format B.Sheet '!$R$9:$R$1220)</f>
        <v>0</v>
      </c>
      <c r="P63" s="55">
        <f>SUMIF('New Format B.Sheet '!$W$9:$W$1230,$A63,'New Format B.Sheet '!$S$9:$S$1230)</f>
        <v>0</v>
      </c>
      <c r="Q63" s="55">
        <f>SUMIF('New Format B.Sheet '!$W$9:$W$1232,$A63,'New Format B.Sheet '!$AD$9:$ADG$1232)</f>
        <v>0</v>
      </c>
    </row>
    <row r="64" spans="1:17" ht="15" customHeight="1" x14ac:dyDescent="0.25">
      <c r="A64" s="5">
        <f>A63+1</f>
        <v>32</v>
      </c>
      <c r="B64" s="10">
        <v>28200111</v>
      </c>
      <c r="C64" s="6" t="s">
        <v>97</v>
      </c>
      <c r="E64" s="55">
        <f>SUMIF('New Format B.Sheet '!$W$9:$W$1230,$A64,'New Format B.Sheet '!$H$9:$H$1230)</f>
        <v>0</v>
      </c>
      <c r="F64" s="55">
        <f ca="1">SUMIF('New Format B.Sheet '!$W$9:$W$1230,$A64,'New Format B.Sheet '!$I$9:$I$1220)</f>
        <v>0</v>
      </c>
      <c r="G64" s="55">
        <f ca="1">SUMIF('New Format B.Sheet '!$W$9:$W$1230,$A64,'New Format B.Sheet '!$J$9:$J$1220)</f>
        <v>0</v>
      </c>
      <c r="H64" s="55">
        <f ca="1">SUMIF('New Format B.Sheet '!$W$9:$W$1230,$A64,'New Format B.Sheet '!$K$9:$K$1220)</f>
        <v>0</v>
      </c>
      <c r="I64" s="55">
        <f ca="1">SUMIF('New Format B.Sheet '!$W$9:$W$1230,$A64,'New Format B.Sheet '!$L$9:$L$1220)</f>
        <v>0</v>
      </c>
      <c r="J64" s="55">
        <f ca="1">SUMIF('New Format B.Sheet '!$W$9:$W$1230,$A64,'New Format B.Sheet '!$M$9:$M$1220)</f>
        <v>0</v>
      </c>
      <c r="K64" s="55">
        <f ca="1">SUMIF('New Format B.Sheet '!$W$9:$W$1230,$A64,'New Format B.Sheet '!$N$9:$N$1220)</f>
        <v>0</v>
      </c>
      <c r="L64" s="55">
        <f ca="1">SUMIF('New Format B.Sheet '!$W$9:$W$1230,$A64,'New Format B.Sheet '!$O$9:$O$1220)</f>
        <v>0</v>
      </c>
      <c r="M64" s="55">
        <f ca="1">SUMIF('New Format B.Sheet '!$W$9:$W$1230,$A64,'New Format B.Sheet '!$P$9:$P$1220)</f>
        <v>0</v>
      </c>
      <c r="N64" s="55">
        <f ca="1">SUMIF('New Format B.Sheet '!$W$9:$W$1230,$A64,'New Format B.Sheet '!$Q$9:$Q$1220)</f>
        <v>0</v>
      </c>
      <c r="O64" s="55">
        <f ca="1">SUMIF('New Format B.Sheet '!$W$9:$W$1230,$A64,'New Format B.Sheet '!$R$9:$R$1220)</f>
        <v>0</v>
      </c>
      <c r="P64" s="55">
        <f>SUMIF('New Format B.Sheet '!$W$9:$W$1230,$A64,'New Format B.Sheet '!$S$9:$S$1230)</f>
        <v>0</v>
      </c>
      <c r="Q64" s="55">
        <f>SUMIF('New Format B.Sheet '!$W$9:$W$1232,$A64,'New Format B.Sheet '!$AD$9:$ADG$1232)</f>
        <v>0</v>
      </c>
    </row>
    <row r="65" spans="1:23" ht="15" customHeight="1" x14ac:dyDescent="0.25">
      <c r="A65" s="5">
        <f>A64+1</f>
        <v>33</v>
      </c>
      <c r="B65" s="10" t="s">
        <v>14</v>
      </c>
      <c r="C65" s="6" t="s">
        <v>98</v>
      </c>
      <c r="E65" s="55">
        <f>SUMIF('New Format B.Sheet '!$W$9:$W$1230,$A65,'New Format B.Sheet '!$H$9:$H$1230)</f>
        <v>-1291148851.1700001</v>
      </c>
      <c r="F65" s="55">
        <f ca="1">SUMIF('New Format B.Sheet '!$W$9:$W$1230,$A65,'New Format B.Sheet '!$I$9:$I$1220)</f>
        <v>-1288284899.3199999</v>
      </c>
      <c r="G65" s="55">
        <f ca="1">SUMIF('New Format B.Sheet '!$W$9:$W$1230,$A65,'New Format B.Sheet '!$J$9:$J$1220)</f>
        <v>-1287208223.47</v>
      </c>
      <c r="H65" s="55">
        <f ca="1">SUMIF('New Format B.Sheet '!$W$9:$W$1230,$A65,'New Format B.Sheet '!$K$9:$K$1220)</f>
        <v>-1274819021.3800001</v>
      </c>
      <c r="I65" s="55">
        <f ca="1">SUMIF('New Format B.Sheet '!$W$9:$W$1230,$A65,'New Format B.Sheet '!$L$9:$L$1220)</f>
        <v>-1272587116.3800001</v>
      </c>
      <c r="J65" s="55">
        <f ca="1">SUMIF('New Format B.Sheet '!$W$9:$W$1230,$A65,'New Format B.Sheet '!$M$9:$M$1220)</f>
        <v>-1270355211.3800001</v>
      </c>
      <c r="K65" s="55">
        <f ca="1">SUMIF('New Format B.Sheet '!$W$9:$W$1230,$A65,'New Format B.Sheet '!$N$9:$N$1220)</f>
        <v>-1278819324.3800001</v>
      </c>
      <c r="L65" s="55">
        <f ca="1">SUMIF('New Format B.Sheet '!$W$9:$W$1230,$A65,'New Format B.Sheet '!$O$9:$O$1220)</f>
        <v>-1276798130.6300001</v>
      </c>
      <c r="M65" s="55">
        <f ca="1">SUMIF('New Format B.Sheet '!$W$9:$W$1230,$A65,'New Format B.Sheet '!$P$9:$P$1220)</f>
        <v>-1274776936.8800001</v>
      </c>
      <c r="N65" s="55">
        <f ca="1">SUMIF('New Format B.Sheet '!$W$9:$W$1230,$A65,'New Format B.Sheet '!$Q$9:$Q$1220)</f>
        <v>-1270905188.46</v>
      </c>
      <c r="O65" s="55">
        <f ca="1">SUMIF('New Format B.Sheet '!$W$9:$W$1230,$A65,'New Format B.Sheet '!$R$9:$R$1220)</f>
        <v>-1268267143.1500001</v>
      </c>
      <c r="P65" s="55">
        <f>SUMIF('New Format B.Sheet '!$W$9:$W$1230,$A65,'New Format B.Sheet '!$S$9:$S$1230)</f>
        <v>-1268112446.8399999</v>
      </c>
      <c r="Q65" s="55">
        <f>SUMIF('New Format B.Sheet '!$W$9:$W$1232,$A65,'New Format B.Sheet '!$AD$9:$ADG$1232)</f>
        <v>-1269200432.9400001</v>
      </c>
    </row>
    <row r="66" spans="1:23" ht="15" customHeight="1" x14ac:dyDescent="0.25">
      <c r="A66" s="5">
        <f>A65+1</f>
        <v>34</v>
      </c>
      <c r="B66" s="10">
        <v>28200101</v>
      </c>
      <c r="C66" s="6" t="s">
        <v>439</v>
      </c>
      <c r="E66" s="55">
        <f>SUMIF('New Format B.Sheet '!$W$9:$W$1230,$A66,'New Format B.Sheet '!$H$9:$H$1230)</f>
        <v>-9726781.4000000004</v>
      </c>
      <c r="F66" s="55">
        <f ca="1">SUMIF('New Format B.Sheet '!$W$9:$W$1230,$A66,'New Format B.Sheet '!$I$9:$I$1220)</f>
        <v>-9757007.7899999991</v>
      </c>
      <c r="G66" s="55">
        <f ca="1">SUMIF('New Format B.Sheet '!$W$9:$W$1230,$A66,'New Format B.Sheet '!$J$9:$J$1220)</f>
        <v>-9786576.2400000002</v>
      </c>
      <c r="H66" s="55">
        <f ca="1">SUMIF('New Format B.Sheet '!$W$9:$W$1230,$A66,'New Format B.Sheet '!$K$9:$K$1220)</f>
        <v>-9364073.5800000001</v>
      </c>
      <c r="I66" s="55">
        <f ca="1">SUMIF('New Format B.Sheet '!$W$9:$W$1230,$A66,'New Format B.Sheet '!$L$9:$L$1220)</f>
        <v>-9390119.8000000007</v>
      </c>
      <c r="J66" s="55">
        <f ca="1">SUMIF('New Format B.Sheet '!$W$9:$W$1230,$A66,'New Format B.Sheet '!$M$9:$M$1220)</f>
        <v>-9313375.4800000004</v>
      </c>
      <c r="K66" s="55">
        <f ca="1">SUMIF('New Format B.Sheet '!$W$9:$W$1230,$A66,'New Format B.Sheet '!$N$9:$N$1220)</f>
        <v>-14276778.810000001</v>
      </c>
      <c r="L66" s="55">
        <f ca="1">SUMIF('New Format B.Sheet '!$W$9:$W$1230,$A66,'New Format B.Sheet '!$O$9:$O$1220)</f>
        <v>-14314302.32</v>
      </c>
      <c r="M66" s="55">
        <f ca="1">SUMIF('New Format B.Sheet '!$W$9:$W$1230,$A66,'New Format B.Sheet '!$P$9:$P$1220)</f>
        <v>-14308883.51</v>
      </c>
      <c r="N66" s="55">
        <f ca="1">SUMIF('New Format B.Sheet '!$W$9:$W$1230,$A66,'New Format B.Sheet '!$Q$9:$Q$1220)</f>
        <v>-14212913.970000001</v>
      </c>
      <c r="O66" s="55">
        <f ca="1">SUMIF('New Format B.Sheet '!$W$9:$W$1230,$A66,'New Format B.Sheet '!$R$9:$R$1220)</f>
        <v>-14122943.289999999</v>
      </c>
      <c r="P66" s="55">
        <f>SUMIF('New Format B.Sheet '!$W$9:$W$1230,$A66,'New Format B.Sheet '!$S$9:$S$1230)</f>
        <v>-14020204.65</v>
      </c>
      <c r="Q66" s="55">
        <f>SUMIF('New Format B.Sheet '!$W$9:$W$1232,$A66,'New Format B.Sheet '!$AD$9:$ADG$1232)</f>
        <v>-13876811.619999999</v>
      </c>
    </row>
    <row r="67" spans="1:23" ht="15" customHeight="1" x14ac:dyDescent="0.25">
      <c r="A67" s="5">
        <f>A66+1</f>
        <v>35</v>
      </c>
      <c r="B67" s="14">
        <v>28200141</v>
      </c>
      <c r="C67" s="6" t="s">
        <v>518</v>
      </c>
      <c r="E67" s="55">
        <f>SUMIF('New Format B.Sheet '!$W$9:$W$1230,$A67,'New Format B.Sheet '!$H$9:$H$1230)</f>
        <v>0</v>
      </c>
      <c r="F67" s="55">
        <f ca="1">SUMIF('New Format B.Sheet '!$W$9:$W$1230,$A67,'New Format B.Sheet '!$I$9:$I$1220)</f>
        <v>0</v>
      </c>
      <c r="G67" s="55">
        <f ca="1">SUMIF('New Format B.Sheet '!$W$9:$W$1230,$A67,'New Format B.Sheet '!$J$9:$J$1220)</f>
        <v>0</v>
      </c>
      <c r="H67" s="55">
        <f ca="1">SUMIF('New Format B.Sheet '!$W$9:$W$1230,$A67,'New Format B.Sheet '!$K$9:$K$1220)</f>
        <v>0</v>
      </c>
      <c r="I67" s="55">
        <f ca="1">SUMIF('New Format B.Sheet '!$W$9:$W$1230,$A67,'New Format B.Sheet '!$L$9:$L$1220)</f>
        <v>38015199</v>
      </c>
      <c r="J67" s="55">
        <f ca="1">SUMIF('New Format B.Sheet '!$W$9:$W$1230,$A67,'New Format B.Sheet '!$M$9:$M$1220)</f>
        <v>35528490</v>
      </c>
      <c r="K67" s="55">
        <f ca="1">SUMIF('New Format B.Sheet '!$W$9:$W$1230,$A67,'New Format B.Sheet '!$N$9:$N$1220)</f>
        <v>31469227</v>
      </c>
      <c r="L67" s="55">
        <f ca="1">SUMIF('New Format B.Sheet '!$W$9:$W$1230,$A67,'New Format B.Sheet '!$O$9:$O$1220)</f>
        <v>28402032</v>
      </c>
      <c r="M67" s="55">
        <f ca="1">SUMIF('New Format B.Sheet '!$W$9:$W$1230,$A67,'New Format B.Sheet '!$P$9:$P$1220)</f>
        <v>25211665</v>
      </c>
      <c r="N67" s="55">
        <f ca="1">SUMIF('New Format B.Sheet '!$W$9:$W$1230,$A67,'New Format B.Sheet '!$Q$9:$Q$1220)</f>
        <v>22242806</v>
      </c>
      <c r="O67" s="55">
        <f ca="1">SUMIF('New Format B.Sheet '!$W$9:$W$1230,$A67,'New Format B.Sheet '!$R$9:$R$1220)</f>
        <v>20629060</v>
      </c>
      <c r="P67" s="55">
        <f>SUMIF('New Format B.Sheet '!$W$9:$W$1230,$A67,'New Format B.Sheet '!$S$9:$S$1230)</f>
        <v>19379500</v>
      </c>
      <c r="Q67" s="55">
        <f>SUMIF('New Format B.Sheet '!$W$9:$W$1232,$A67,'New Format B.Sheet '!$AD$9:$ADG$1232)</f>
        <v>18114887</v>
      </c>
    </row>
    <row r="68" spans="1:23" ht="15" customHeight="1" x14ac:dyDescent="0.25">
      <c r="A68" s="5" t="s">
        <v>2</v>
      </c>
      <c r="B68" s="14" t="s">
        <v>1376</v>
      </c>
      <c r="C68" s="6" t="s">
        <v>1367</v>
      </c>
      <c r="E68" s="55">
        <f>SUMIF('New Format B.Sheet '!$W$9:$W$1230,$A68,'New Format B.Sheet '!$H$9:$H$1230)</f>
        <v>0</v>
      </c>
      <c r="F68" s="55">
        <f ca="1">SUMIF('New Format B.Sheet '!$W$9:$W$1230,$A68,'New Format B.Sheet '!$I$9:$I$1220)</f>
        <v>0</v>
      </c>
      <c r="G68" s="55">
        <f ca="1">SUMIF('New Format B.Sheet '!$W$9:$W$1230,$A68,'New Format B.Sheet '!$J$9:$J$1220)</f>
        <v>0</v>
      </c>
      <c r="H68" s="55">
        <f ca="1">SUMIF('New Format B.Sheet '!$W$9:$W$1230,$A68,'New Format B.Sheet '!$K$9:$K$1220)</f>
        <v>0</v>
      </c>
      <c r="I68" s="55">
        <f ca="1">SUMIF('New Format B.Sheet '!$W$9:$W$1230,$A68,'New Format B.Sheet '!$L$9:$L$1220)</f>
        <v>-7379552.46</v>
      </c>
      <c r="J68" s="55">
        <f ca="1">SUMIF('New Format B.Sheet '!$W$9:$W$1230,$A68,'New Format B.Sheet '!$M$9:$M$1220)</f>
        <v>-7052260.5300000003</v>
      </c>
      <c r="K68" s="55">
        <f ca="1">SUMIF('New Format B.Sheet '!$W$9:$W$1230,$A68,'New Format B.Sheet '!$N$9:$N$1220)</f>
        <v>-6919135.6500000004</v>
      </c>
      <c r="L68" s="55">
        <f ca="1">SUMIF('New Format B.Sheet '!$W$9:$W$1230,$A68,'New Format B.Sheet '!$O$9:$O$1220)</f>
        <v>-6786010.7699999996</v>
      </c>
      <c r="M68" s="55">
        <f ca="1">SUMIF('New Format B.Sheet '!$W$9:$W$1230,$A68,'New Format B.Sheet '!$P$9:$P$1220)</f>
        <v>-6652885.8899999997</v>
      </c>
      <c r="N68" s="55">
        <f ca="1">SUMIF('New Format B.Sheet '!$W$9:$W$1230,$A68,'New Format B.Sheet '!$Q$9:$Q$1220)</f>
        <v>-6519761.0099999998</v>
      </c>
      <c r="O68" s="55">
        <f ca="1">SUMIF('New Format B.Sheet '!$W$9:$W$1230,$A68,'New Format B.Sheet '!$R$9:$R$1220)</f>
        <v>-6386636.1299999999</v>
      </c>
      <c r="P68" s="55">
        <f>SUMIF('New Format B.Sheet '!$W$9:$W$1230,$A68,'New Format B.Sheet '!$S$9:$S$1230)</f>
        <v>-6253511.25</v>
      </c>
      <c r="Q68" s="55">
        <f>SUMIF('New Format B.Sheet '!$W$9:$W$1232,$A68,'New Format B.Sheet '!$AD$9:$ADG$1232)</f>
        <v>-6120386.3700000001</v>
      </c>
    </row>
    <row r="69" spans="1:23" ht="15" customHeight="1" x14ac:dyDescent="0.25">
      <c r="A69" s="48" t="s">
        <v>203</v>
      </c>
      <c r="B69" s="45" t="s">
        <v>15</v>
      </c>
      <c r="C69" s="22" t="s">
        <v>208</v>
      </c>
      <c r="D69" s="22"/>
      <c r="E69" s="55">
        <f>SUMIF('New Format B.Sheet '!$W$9:$W$1230,$A69,'New Format B.Sheet '!$H$9:$H$1230)*$E$2</f>
        <v>-45759351.922703996</v>
      </c>
      <c r="F69" s="55">
        <f ca="1">SUMIF('New Format B.Sheet '!$W$9:$W$1230,$A69,'New Format B.Sheet '!$I$9:$I$1220)*$F$2</f>
        <v>-46075201.667502001</v>
      </c>
      <c r="G69" s="55">
        <f ca="1">SUMIF('New Format B.Sheet '!$W$9:$W$1230,$A69,'New Format B.Sheet '!$J$9:$J$1220)*$G$2</f>
        <v>-46454354.207940005</v>
      </c>
      <c r="H69" s="55">
        <f ca="1">SUMIF('New Format B.Sheet '!$W$9:$W$1230,$A69,'New Format B.Sheet '!$K$9:$K$1220)*$H$2</f>
        <v>-45511297.241549999</v>
      </c>
      <c r="I69" s="55">
        <f ca="1">SUMIF('New Format B.Sheet '!$W$9:$W$1230,$A69,'New Format B.Sheet '!$L$9:$L$1220)*$I$2</f>
        <v>-45630115.648529992</v>
      </c>
      <c r="J69" s="55">
        <f ca="1">SUMIF('New Format B.Sheet '!$W$9:$W$1230,$A69,'New Format B.Sheet '!$M$9:$M$1220)*$J$2</f>
        <v>-45467088.454326004</v>
      </c>
      <c r="K69" s="55">
        <f ca="1">SUMIF('New Format B.Sheet '!$W$9:$W$1230,$A69,'New Format B.Sheet '!$N$9:$N$1220)*$K$2</f>
        <v>-44098633.016507991</v>
      </c>
      <c r="L69" s="55">
        <f ca="1">SUMIF('New Format B.Sheet '!$W$9:$W$1230,$A69,'New Format B.Sheet '!$O$9:$O$1220)*$L$2</f>
        <v>-44065664.045171998</v>
      </c>
      <c r="M69" s="55">
        <f ca="1">SUMIF('New Format B.Sheet '!$W$9:$W$1230,$A69,'New Format B.Sheet '!$P$9:$P$1220)*$M$2</f>
        <v>-44032695.093617998</v>
      </c>
      <c r="N69" s="55">
        <f ca="1">SUMIF('New Format B.Sheet '!$W$9:$W$1230,$A69,'New Format B.Sheet '!$Q$9:$Q$1220)*$N$2</f>
        <v>-43470728.868461996</v>
      </c>
      <c r="O69" s="55">
        <f ca="1">SUMIF('New Format B.Sheet '!$W$9:$W$1230,$A69,'New Format B.Sheet '!$R$9:$R$1220)*$O$2</f>
        <v>-43261427.487977989</v>
      </c>
      <c r="P69" s="55">
        <f>SUMIF('New Format B.Sheet '!$W$9:$W$1230,$A69,'New Format B.Sheet '!$S$9:$S$1230)*P2</f>
        <v>-43052126.114087999</v>
      </c>
      <c r="Q69" s="55">
        <f>SUMIF('New Format B.Sheet '!$W$9:$W$1232,$A69,'New Format B.Sheet '!$AD$9:$ADG$1232)</f>
        <v>-42936396.989514001</v>
      </c>
    </row>
    <row r="70" spans="1:23" s="6" customFormat="1" ht="15" customHeight="1" x14ac:dyDescent="0.25">
      <c r="A70" s="48" t="s">
        <v>581</v>
      </c>
      <c r="B70" s="45" t="s">
        <v>1306</v>
      </c>
      <c r="C70" s="6" t="s">
        <v>1308</v>
      </c>
      <c r="D70" s="22"/>
      <c r="E70" s="55">
        <f>SUMIF('New Format B.Sheet '!$W$9:$W$1230,$A70,'New Format B.Sheet '!$H$9:$H$1230)*$E$2</f>
        <v>0</v>
      </c>
      <c r="F70" s="359">
        <f ca="1">SUMIF('New Format B.Sheet '!$W$9:$W$1230,$A70,'New Format B.Sheet '!$I$9:$I$1220)*$F$2</f>
        <v>0</v>
      </c>
      <c r="G70" s="359">
        <f ca="1">SUMIF('New Format B.Sheet '!$W$9:$W$1230,$A70,'New Format B.Sheet '!$J$9:$J$1220)*$G$2</f>
        <v>0</v>
      </c>
      <c r="H70" s="55">
        <f ca="1">SUMIF('New Format B.Sheet '!$W$9:$W$1230,$A70,'New Format B.Sheet '!$K$9:$K$1220)</f>
        <v>18189192.210000001</v>
      </c>
      <c r="I70" s="55">
        <f ca="1">SUMIF('New Format B.Sheet '!$W$9:$W$1230,$A70,'New Format B.Sheet '!$L$9:$L$1220)</f>
        <v>18439111.530000001</v>
      </c>
      <c r="J70" s="55">
        <f ca="1">SUMIF('New Format B.Sheet '!$W$9:$W$1230,$A70,'New Format B.Sheet '!$M$9:$M$1220)</f>
        <v>18506390.699999999</v>
      </c>
      <c r="K70" s="55">
        <f ca="1">SUMIF('New Format B.Sheet '!$W$9:$W$1230,$A70,'New Format B.Sheet '!$N$9:$N$1220)</f>
        <v>23491587</v>
      </c>
      <c r="L70" s="55">
        <f ca="1">SUMIF('New Format B.Sheet '!$W$9:$W$1230,$A70,'New Format B.Sheet '!$O$9:$O$1220)</f>
        <v>23758190.190000001</v>
      </c>
      <c r="M70" s="55">
        <f ca="1">SUMIF('New Format B.Sheet '!$W$9:$W$1230,$A70,'New Format B.Sheet '!$P$9:$P$1220)</f>
        <v>23957690.190000001</v>
      </c>
      <c r="N70" s="55">
        <f ca="1">SUMIF('New Format B.Sheet '!$W$9:$W$1230,$A70,'New Format B.Sheet '!$Q$9:$Q$1220)</f>
        <v>24067169.07</v>
      </c>
      <c r="O70" s="55">
        <f ca="1">SUMIF('New Format B.Sheet '!$W$9:$W$1230,$A70,'New Format B.Sheet '!$R$9:$R$1220)</f>
        <v>24167538.149999999</v>
      </c>
      <c r="P70" s="55">
        <f>SUMIF('New Format B.Sheet '!$W$9:$W$1230,$A70,'New Format B.Sheet '!$S$9:$S$1230)</f>
        <v>24217201.68</v>
      </c>
      <c r="Q70" s="55">
        <f>SUMIF('New Format B.Sheet '!$W$9:$W$1232,$A70,'New Format B.Sheet '!$AD$9:$ADG$1232)</f>
        <v>24111883.32</v>
      </c>
      <c r="R70"/>
      <c r="S70"/>
      <c r="T70"/>
      <c r="U70"/>
      <c r="V70"/>
      <c r="W70"/>
    </row>
    <row r="71" spans="1:23" ht="15" customHeight="1" x14ac:dyDescent="0.25">
      <c r="A71" s="48" t="s">
        <v>1147</v>
      </c>
      <c r="B71" s="45" t="s">
        <v>1145</v>
      </c>
      <c r="C71" s="6" t="s">
        <v>1142</v>
      </c>
      <c r="D71" s="22"/>
      <c r="E71" s="55">
        <f>SUMIF('New Format B.Sheet '!$W$9:$W$1230,$A71,'New Format B.Sheet '!$H$9:$H$1230)*$E$2</f>
        <v>0</v>
      </c>
      <c r="F71" s="55">
        <f ca="1">SUMIF('New Format B.Sheet '!$W$9:$W$1230,$A71,'New Format B.Sheet '!$I$9:$I$1220)</f>
        <v>0</v>
      </c>
      <c r="G71" s="55">
        <f ca="1">SUMIF('New Format B.Sheet '!$W$9:$W$1230,$A71,'New Format B.Sheet '!$J$9:$J$1220)</f>
        <v>0</v>
      </c>
      <c r="H71" s="55">
        <f ca="1">SUMIF('New Format B.Sheet '!$W$9:$W$1230,$A71,'New Format B.Sheet '!$K$9:$K$1220)</f>
        <v>0</v>
      </c>
      <c r="I71" s="55">
        <f ca="1">SUMIF('New Format B.Sheet '!$W$9:$W$1230,$A71,'New Format B.Sheet '!$L$9:$L$1220)</f>
        <v>0</v>
      </c>
      <c r="J71" s="55">
        <f ca="1">SUMIF('New Format B.Sheet '!$W$9:$W$1230,$A71,'New Format B.Sheet '!$M$9:$M$1220)</f>
        <v>0</v>
      </c>
      <c r="K71" s="55">
        <f ca="1">SUMIF('New Format B.Sheet '!$W$9:$W$1230,$A71,'New Format B.Sheet '!$N$9:$N$1220)</f>
        <v>0</v>
      </c>
      <c r="L71" s="55">
        <f ca="1">SUMIF('New Format B.Sheet '!$W$9:$W$1230,$A71,'New Format B.Sheet '!$O$9:$O$1220)</f>
        <v>0</v>
      </c>
      <c r="M71" s="55">
        <f ca="1">SUMIF('New Format B.Sheet '!$W$9:$W$1230,$A71,'New Format B.Sheet '!$P$9:$P$1220)</f>
        <v>0</v>
      </c>
      <c r="N71" s="55">
        <f ca="1">SUMIF('New Format B.Sheet '!$W$9:$W$1230,$A71,'New Format B.Sheet '!$Q$9:$Q$1220)</f>
        <v>0</v>
      </c>
      <c r="O71" s="55">
        <f ca="1">SUMIF('New Format B.Sheet '!$W$9:$W$1230,$A71,'New Format B.Sheet '!$R$9:$R$1220)</f>
        <v>0</v>
      </c>
      <c r="P71" s="55">
        <f>SUMIF('New Format B.Sheet '!$W$9:$W$1230,$A71,'New Format B.Sheet '!$S$9:$S$1230)</f>
        <v>0</v>
      </c>
      <c r="Q71" s="55">
        <f>SUMIF('New Format B.Sheet '!$W$9:$W$1232,$A71,'New Format B.Sheet '!$AD$9:$ADG$1232)</f>
        <v>0</v>
      </c>
    </row>
    <row r="72" spans="1:23" ht="15" customHeight="1" x14ac:dyDescent="0.25">
      <c r="A72" s="5">
        <f>A67+1</f>
        <v>36</v>
      </c>
      <c r="B72" s="10" t="s">
        <v>1320</v>
      </c>
      <c r="C72" s="6" t="s">
        <v>1318</v>
      </c>
      <c r="E72" s="55">
        <f>SUMIF('New Format B.Sheet '!$W$9:$W$1230,$A72,'New Format B.Sheet '!$H$9:$H$1230)*$E$2</f>
        <v>-4872732.3679860001</v>
      </c>
      <c r="F72" s="55">
        <f ca="1">SUMIF('New Format B.Sheet '!$W$9:$W$1230,$A72,'New Format B.Sheet '!$I$9:$I$1220)*F2</f>
        <v>-5215313.7206100002</v>
      </c>
      <c r="G72" s="55">
        <f ca="1">SUMIF('New Format B.Sheet '!$W$9:$W$1230,$A72,'New Format B.Sheet '!$J$9:$J$1220)*G2</f>
        <v>-5568830.3650139999</v>
      </c>
      <c r="H72" s="55">
        <f ca="1">SUMIF('New Format B.Sheet '!$W$9:$W$1230,$A72,'New Format B.Sheet '!$K$9:$K$1220)*H2</f>
        <v>-5911460.1835379992</v>
      </c>
      <c r="I72" s="55">
        <f ca="1">SUMIF('New Format B.Sheet '!$W$9:$W$1230,$A72,'New Format B.Sheet '!$L$9:$L$1220)*I2</f>
        <v>0</v>
      </c>
      <c r="J72" s="55">
        <f ca="1">SUMIF('New Format B.Sheet '!$W$9:$W$1230,$A72,'New Format B.Sheet '!$M$9:$M$1220)*J2</f>
        <v>0</v>
      </c>
      <c r="K72" s="55">
        <f ca="1">SUMIF('New Format B.Sheet '!$W$9:$W$1230,$A72,'New Format B.Sheet '!$N$9:$N$1220)*K2</f>
        <v>0</v>
      </c>
      <c r="L72" s="55">
        <f ca="1">SUMIF('New Format B.Sheet '!$W$9:$W$1230,$A72,'New Format B.Sheet '!$O$9:$O$1220)*L2</f>
        <v>0</v>
      </c>
      <c r="M72" s="55">
        <f ca="1">SUMIF('New Format B.Sheet '!$W$9:$W$1230,$A72,'New Format B.Sheet '!$P$9:$P$1220)*M2</f>
        <v>0</v>
      </c>
      <c r="N72" s="55">
        <f ca="1">SUMIF('New Format B.Sheet '!$W$9:$W$1230,$A72,'New Format B.Sheet '!$Q$9:$Q$1220)*N2</f>
        <v>0</v>
      </c>
      <c r="O72" s="55">
        <f ca="1">SUMIF('New Format B.Sheet '!$W$9:$W$1230,$A72,'New Format B.Sheet '!$R$9:$R$1220)*O2</f>
        <v>0</v>
      </c>
      <c r="P72" s="55">
        <f>SUMIF('New Format B.Sheet '!$W$9:$W$1230,$A72,'New Format B.Sheet '!$S$9:$S$1230)</f>
        <v>0</v>
      </c>
      <c r="Q72" s="55">
        <f>SUMIF('New Format B.Sheet '!$W$9:$W$1232,$A72,'New Format B.Sheet '!$AD$9:$ADG$1232)</f>
        <v>0</v>
      </c>
    </row>
    <row r="73" spans="1:23" ht="15" customHeight="1" x14ac:dyDescent="0.25">
      <c r="A73" s="5">
        <f>A72+1</f>
        <v>37</v>
      </c>
      <c r="B73" s="10" t="s">
        <v>15</v>
      </c>
      <c r="C73" s="6" t="s">
        <v>1311</v>
      </c>
      <c r="E73" s="55">
        <f>SUMIF('New Format B.Sheet '!$W$9:$W$1230,$A73,'New Format B.Sheet '!$H$9:$H$1230)*$E$2</f>
        <v>0</v>
      </c>
      <c r="F73" s="55">
        <f ca="1">SUMIF('New Format B.Sheet '!$W$9:$W$1230,$A73,'New Format B.Sheet '!$I$9:$I$1220)</f>
        <v>0</v>
      </c>
      <c r="G73" s="55">
        <f ca="1">SUMIF('New Format B.Sheet '!$W$9:$W$1230,$A73,'New Format B.Sheet '!$J$9:$J$1220)</f>
        <v>0</v>
      </c>
      <c r="H73" s="55">
        <f ca="1">SUMIF('New Format B.Sheet '!$W$9:$W$1230,$A73,'New Format B.Sheet '!$K$9:$K$1220)</f>
        <v>9619941.0899999999</v>
      </c>
      <c r="I73" s="55">
        <f ca="1">SUMIF('New Format B.Sheet '!$W$9:$W$1230,$A73,'New Format B.Sheet '!$L$9:$L$1220)</f>
        <v>0</v>
      </c>
      <c r="J73" s="55">
        <f ca="1">SUMIF('New Format B.Sheet '!$W$9:$W$1230,$A73,'New Format B.Sheet '!$M$9:$M$1220)</f>
        <v>0</v>
      </c>
      <c r="K73" s="55">
        <f ca="1">SUMIF('New Format B.Sheet '!$W$9:$W$1230,$A73,'New Format B.Sheet '!$N$9:$N$1220)</f>
        <v>5179675.93</v>
      </c>
      <c r="L73" s="55">
        <f ca="1">SUMIF('New Format B.Sheet '!$W$9:$W$1230,$A73,'New Format B.Sheet '!$O$9:$O$1220)</f>
        <v>7241121.4900000021</v>
      </c>
      <c r="M73" s="55">
        <f ca="1">SUMIF('New Format B.Sheet '!$W$9:$W$1230,$A73,'New Format B.Sheet '!$P$9:$P$1220)</f>
        <v>9624734.3200000022</v>
      </c>
      <c r="N73" s="55">
        <f ca="1">SUMIF('New Format B.Sheet '!$W$9:$W$1230,$A73,'New Format B.Sheet '!$Q$9:$Q$1220)</f>
        <v>11642591.050000001</v>
      </c>
      <c r="O73" s="55">
        <f ca="1">SUMIF('New Format B.Sheet '!$W$9:$W$1230,$A73,'New Format B.Sheet '!$R$9:$R$1220)</f>
        <v>12186252.530000001</v>
      </c>
      <c r="P73" s="55">
        <f>SUMIF('New Format B.Sheet '!$W$9:$W$1230,$A73,'New Format B.Sheet '!$S$9:$S$1230)</f>
        <v>13779833.34</v>
      </c>
      <c r="Q73" s="55">
        <f>SUMIF('New Format B.Sheet '!$W$9:$W$1232,$A73,'New Format B.Sheet '!$AD$9:$ADG$1232)</f>
        <v>12268693.139999999</v>
      </c>
    </row>
    <row r="74" spans="1:23" ht="15" customHeight="1" x14ac:dyDescent="0.25">
      <c r="A74" s="5" t="s">
        <v>323</v>
      </c>
      <c r="B74" s="10">
        <v>28300091</v>
      </c>
      <c r="C74" s="6" t="s">
        <v>768</v>
      </c>
      <c r="E74" s="55">
        <f>SUMIF('New Format B.Sheet '!$W$9:$W$1230,$A74,'New Format B.Sheet '!$H$9:$H$1230)</f>
        <v>-308479.03999999998</v>
      </c>
      <c r="F74" s="55">
        <f ca="1">SUMIF('New Format B.Sheet '!$W$9:$W$1230,$A74,'New Format B.Sheet '!$I$9:$I$1220)</f>
        <v>-308479.03999999998</v>
      </c>
      <c r="G74" s="55">
        <f ca="1">SUMIF('New Format B.Sheet '!$W$9:$W$1230,$A74,'New Format B.Sheet '!$J$9:$J$1220)</f>
        <v>-308479.03999999998</v>
      </c>
      <c r="H74" s="55">
        <f ca="1">SUMIF('New Format B.Sheet '!$W$9:$W$1230,$A74,'New Format B.Sheet '!$K$9:$K$1220)</f>
        <v>-0.04</v>
      </c>
      <c r="I74" s="55">
        <f ca="1">SUMIF('New Format B.Sheet '!$W$9:$W$1230,$A74,'New Format B.Sheet '!$L$9:$L$1220)</f>
        <v>-0.04</v>
      </c>
      <c r="J74" s="55">
        <f ca="1">SUMIF('New Format B.Sheet '!$W$9:$W$1230,$A74,'New Format B.Sheet '!$M$9:$M$1220)</f>
        <v>-0.04</v>
      </c>
      <c r="K74" s="55">
        <f ca="1">SUMIF('New Format B.Sheet '!$W$9:$W$1230,$A74,'New Format B.Sheet '!$N$9:$N$1220)</f>
        <v>0</v>
      </c>
      <c r="L74" s="55">
        <f ca="1">SUMIF('New Format B.Sheet '!$W$9:$W$1230,$A74,'New Format B.Sheet '!$O$9:$O$1220)</f>
        <v>0</v>
      </c>
      <c r="M74" s="55">
        <f ca="1">SUMIF('New Format B.Sheet '!$W$9:$W$1230,$A74,'New Format B.Sheet '!$P$9:$P$1220)</f>
        <v>0</v>
      </c>
      <c r="N74" s="55">
        <f ca="1">SUMIF('New Format B.Sheet '!$W$9:$W$1230,$A74,'New Format B.Sheet '!$Q$9:$Q$1220)</f>
        <v>0</v>
      </c>
      <c r="O74" s="55">
        <f ca="1">SUMIF('New Format B.Sheet '!$W$9:$W$1230,$A74,'New Format B.Sheet '!$R$9:$R$1220)</f>
        <v>0</v>
      </c>
      <c r="P74" s="55">
        <f>SUMIF('New Format B.Sheet '!$W$9:$W$1230,$A74,'New Format B.Sheet '!$S$9:$S$1230)</f>
        <v>0</v>
      </c>
      <c r="Q74" s="55">
        <f>SUMIF('New Format B.Sheet '!$W$9:$W$1232,$A74,'New Format B.Sheet '!$AD$9:$ADG$1232)</f>
        <v>0</v>
      </c>
    </row>
    <row r="75" spans="1:23" ht="15" customHeight="1" x14ac:dyDescent="0.25">
      <c r="A75" s="5" t="s">
        <v>324</v>
      </c>
      <c r="B75" s="10">
        <v>28300741</v>
      </c>
      <c r="C75" s="6" t="s">
        <v>769</v>
      </c>
      <c r="E75" s="55">
        <f>SUMIF('New Format B.Sheet '!$W$9:$W$1230,$A75,'New Format B.Sheet '!$H$9:$H$1230)</f>
        <v>-78555.81</v>
      </c>
      <c r="F75" s="55">
        <f ca="1">SUMIF('New Format B.Sheet '!$W$9:$W$1230,$A75,'New Format B.Sheet '!$I$9:$I$1220)</f>
        <v>-78555.81</v>
      </c>
      <c r="G75" s="55">
        <f ca="1">SUMIF('New Format B.Sheet '!$W$9:$W$1230,$A75,'New Format B.Sheet '!$J$9:$J$1220)</f>
        <v>-78555.81</v>
      </c>
      <c r="H75" s="55">
        <f ca="1">SUMIF('New Format B.Sheet '!$W$9:$W$1230,$A75,'New Format B.Sheet '!$K$9:$K$1220)</f>
        <v>0.19</v>
      </c>
      <c r="I75" s="55">
        <f ca="1">SUMIF('New Format B.Sheet '!$W$9:$W$1230,$A75,'New Format B.Sheet '!$L$9:$L$1220)</f>
        <v>0.19</v>
      </c>
      <c r="J75" s="55">
        <f ca="1">SUMIF('New Format B.Sheet '!$W$9:$W$1230,$A75,'New Format B.Sheet '!$M$9:$M$1220)</f>
        <v>0.19</v>
      </c>
      <c r="K75" s="55">
        <f ca="1">SUMIF('New Format B.Sheet '!$W$9:$W$1230,$A75,'New Format B.Sheet '!$N$9:$N$1220)</f>
        <v>0</v>
      </c>
      <c r="L75" s="55">
        <f ca="1">SUMIF('New Format B.Sheet '!$W$9:$W$1230,$A75,'New Format B.Sheet '!$O$9:$O$1220)</f>
        <v>0</v>
      </c>
      <c r="M75" s="55">
        <f ca="1">SUMIF('New Format B.Sheet '!$W$9:$W$1230,$A75,'New Format B.Sheet '!$P$9:$P$1220)</f>
        <v>0</v>
      </c>
      <c r="N75" s="55">
        <f ca="1">SUMIF('New Format B.Sheet '!$W$9:$W$1230,$A75,'New Format B.Sheet '!$Q$9:$Q$1220)</f>
        <v>0</v>
      </c>
      <c r="O75" s="55">
        <f ca="1">SUMIF('New Format B.Sheet '!$W$9:$W$1230,$A75,'New Format B.Sheet '!$R$9:$R$1220)</f>
        <v>0</v>
      </c>
      <c r="P75" s="55">
        <f>SUMIF('New Format B.Sheet '!$W$9:$W$1230,$A75,'New Format B.Sheet '!$S$9:$S$1230)</f>
        <v>0</v>
      </c>
      <c r="Q75" s="55">
        <f>SUMIF('New Format B.Sheet '!$W$9:$W$1232,$A75,'New Format B.Sheet '!$AD$9:$ADG$1232)</f>
        <v>0</v>
      </c>
    </row>
    <row r="76" spans="1:23" ht="15" customHeight="1" x14ac:dyDescent="0.25">
      <c r="A76" s="5" t="s">
        <v>235</v>
      </c>
      <c r="B76" s="49">
        <v>28300011</v>
      </c>
      <c r="C76" s="6" t="s">
        <v>51</v>
      </c>
      <c r="E76" s="55">
        <f>SUMIF('New Format B.Sheet '!$W$9:$W$1230,$A76,'New Format B.Sheet '!$H$9:$H$1230)</f>
        <v>-3385862.17</v>
      </c>
      <c r="F76" s="55">
        <f ca="1">SUMIF('New Format B.Sheet '!$W$9:$W$1230,$A76,'New Format B.Sheet '!$I$9:$I$1220)</f>
        <v>-3271173.46</v>
      </c>
      <c r="G76" s="55">
        <f ca="1">SUMIF('New Format B.Sheet '!$W$9:$W$1230,$A76,'New Format B.Sheet '!$J$9:$J$1220)</f>
        <v>-3156484.75</v>
      </c>
      <c r="H76" s="55">
        <f ca="1">SUMIF('New Format B.Sheet '!$W$9:$W$1230,$A76,'New Format B.Sheet '!$K$9:$K$1220)</f>
        <v>-311573.03999999998</v>
      </c>
      <c r="I76" s="55">
        <f ca="1">SUMIF('New Format B.Sheet '!$W$9:$W$1230,$A76,'New Format B.Sheet '!$L$9:$L$1220)</f>
        <v>-196884.33</v>
      </c>
      <c r="J76" s="55">
        <f ca="1">SUMIF('New Format B.Sheet '!$W$9:$W$1230,$A76,'New Format B.Sheet '!$M$9:$M$1220)</f>
        <v>-82195.62</v>
      </c>
      <c r="K76" s="55">
        <f ca="1">SUMIF('New Format B.Sheet '!$W$9:$W$1230,$A76,'New Format B.Sheet '!$N$9:$N$1220)</f>
        <v>-793.65</v>
      </c>
      <c r="L76" s="55">
        <f ca="1">SUMIF('New Format B.Sheet '!$W$9:$W$1230,$A76,'New Format B.Sheet '!$O$9:$O$1220)</f>
        <v>-793.65</v>
      </c>
      <c r="M76" s="55">
        <f ca="1">SUMIF('New Format B.Sheet '!$W$9:$W$1230,$A76,'New Format B.Sheet '!$P$9:$P$1220)</f>
        <v>-793.65</v>
      </c>
      <c r="N76" s="55">
        <f ca="1">SUMIF('New Format B.Sheet '!$W$9:$W$1230,$A76,'New Format B.Sheet '!$Q$9:$Q$1220)</f>
        <v>-793.65</v>
      </c>
      <c r="O76" s="55">
        <f ca="1">SUMIF('New Format B.Sheet '!$W$9:$W$1230,$A76,'New Format B.Sheet '!$R$9:$R$1220)</f>
        <v>-793.65</v>
      </c>
      <c r="P76" s="55">
        <f>SUMIF('New Format B.Sheet '!$W$9:$W$1230,$A76,'New Format B.Sheet '!$S$9:$S$1230)</f>
        <v>-793.65</v>
      </c>
      <c r="Q76" s="55">
        <f>SUMIF('New Format B.Sheet '!$W$9:$W$1232,$A76,'New Format B.Sheet '!$AD$9:$ADG$1232)</f>
        <v>-793.65</v>
      </c>
    </row>
    <row r="77" spans="1:23" ht="15" customHeight="1" x14ac:dyDescent="0.25">
      <c r="A77" s="5" t="s">
        <v>176</v>
      </c>
      <c r="B77" s="10">
        <v>28300731</v>
      </c>
      <c r="C77" s="6" t="s">
        <v>770</v>
      </c>
      <c r="E77" s="55">
        <f>SUMIF('New Format B.Sheet '!$W$9:$W$1230,$A77,'New Format B.Sheet '!$H$9:$H$1230)</f>
        <v>-1160241.29</v>
      </c>
      <c r="F77" s="55">
        <f ca="1">SUMIF('New Format B.Sheet '!$W$9:$W$1230,$A77,'New Format B.Sheet '!$I$9:$I$1220)</f>
        <v>-1160241.29</v>
      </c>
      <c r="G77" s="55">
        <f ca="1">SUMIF('New Format B.Sheet '!$W$9:$W$1230,$A77,'New Format B.Sheet '!$J$9:$J$1220)</f>
        <v>-1160241.29</v>
      </c>
      <c r="H77" s="55">
        <f ca="1">SUMIF('New Format B.Sheet '!$W$9:$W$1230,$A77,'New Format B.Sheet '!$K$9:$K$1220)</f>
        <v>-0.28999999999999998</v>
      </c>
      <c r="I77" s="55">
        <f ca="1">SUMIF('New Format B.Sheet '!$W$9:$W$1230,$A77,'New Format B.Sheet '!$L$9:$L$1220)</f>
        <v>-0.28999999999999998</v>
      </c>
      <c r="J77" s="55">
        <f ca="1">SUMIF('New Format B.Sheet '!$W$9:$W$1230,$A77,'New Format B.Sheet '!$M$9:$M$1220)</f>
        <v>-0.28999999999999998</v>
      </c>
      <c r="K77" s="55">
        <f ca="1">SUMIF('New Format B.Sheet '!$W$9:$W$1230,$A77,'New Format B.Sheet '!$N$9:$N$1220)</f>
        <v>0</v>
      </c>
      <c r="L77" s="55">
        <f ca="1">SUMIF('New Format B.Sheet '!$W$9:$W$1230,$A77,'New Format B.Sheet '!$O$9:$O$1220)</f>
        <v>0</v>
      </c>
      <c r="M77" s="55">
        <f ca="1">SUMIF('New Format B.Sheet '!$W$9:$W$1230,$A77,'New Format B.Sheet '!$P$9:$P$1220)</f>
        <v>0</v>
      </c>
      <c r="N77" s="55">
        <f ca="1">SUMIF('New Format B.Sheet '!$W$9:$W$1230,$A77,'New Format B.Sheet '!$Q$9:$Q$1220)</f>
        <v>0</v>
      </c>
      <c r="O77" s="55">
        <f ca="1">SUMIF('New Format B.Sheet '!$W$9:$W$1230,$A77,'New Format B.Sheet '!$R$9:$R$1220)</f>
        <v>0</v>
      </c>
      <c r="P77" s="55">
        <f>SUMIF('New Format B.Sheet '!$W$9:$W$1230,$A77,'New Format B.Sheet '!$S$9:$S$1230)</f>
        <v>0</v>
      </c>
      <c r="Q77" s="55">
        <f>SUMIF('New Format B.Sheet '!$W$9:$W$1232,$A77,'New Format B.Sheet '!$AD$9:$ADG$1232)</f>
        <v>0</v>
      </c>
    </row>
    <row r="78" spans="1:23" ht="15" customHeight="1" x14ac:dyDescent="0.25">
      <c r="A78" s="5" t="s">
        <v>312</v>
      </c>
      <c r="B78" s="49">
        <v>28300431</v>
      </c>
      <c r="C78" s="22" t="s">
        <v>140</v>
      </c>
      <c r="E78" s="55">
        <f>SUMIF('New Format B.Sheet '!$W$9:$W$1230,$A78,'New Format B.Sheet '!$H$9:$H$1230)*$E$2</f>
        <v>0</v>
      </c>
      <c r="F78" s="55">
        <f ca="1">SUMIF('New Format B.Sheet '!$W$9:$W$1230,$A78,'New Format B.Sheet '!$I$9:$I$1220)</f>
        <v>0</v>
      </c>
      <c r="G78" s="55">
        <f ca="1">SUMIF('New Format B.Sheet '!$W$9:$W$1230,$A78,'New Format B.Sheet '!$J$9:$J$1220)</f>
        <v>0</v>
      </c>
      <c r="H78" s="55">
        <f ca="1">SUMIF('New Format B.Sheet '!$W$9:$W$1230,$A78,'New Format B.Sheet '!$K$9:$K$1220)</f>
        <v>0</v>
      </c>
      <c r="I78" s="55">
        <f ca="1">SUMIF('New Format B.Sheet '!$W$9:$W$1230,$A78,'New Format B.Sheet '!$L$9:$L$1220)</f>
        <v>0</v>
      </c>
      <c r="J78" s="55">
        <f ca="1">SUMIF('New Format B.Sheet '!$W$9:$W$1230,$A78,'New Format B.Sheet '!$M$9:$M$1220)</f>
        <v>0</v>
      </c>
      <c r="K78" s="55">
        <f ca="1">SUMIF('New Format B.Sheet '!$W$9:$W$1230,$A78,'New Format B.Sheet '!$N$9:$N$1220)</f>
        <v>0</v>
      </c>
      <c r="L78" s="55">
        <f ca="1">SUMIF('New Format B.Sheet '!$W$9:$W$1230,$A78,'New Format B.Sheet '!$O$9:$O$1220)</f>
        <v>0</v>
      </c>
      <c r="M78" s="55">
        <f ca="1">SUMIF('New Format B.Sheet '!$W$9:$W$1230,$A78,'New Format B.Sheet '!$P$9:$P$1220)</f>
        <v>0</v>
      </c>
      <c r="N78" s="55">
        <f ca="1">SUMIF('New Format B.Sheet '!$W$9:$W$1230,$A78,'New Format B.Sheet '!$Q$9:$Q$1220)</f>
        <v>0</v>
      </c>
      <c r="O78" s="55">
        <f ca="1">SUMIF('New Format B.Sheet '!$W$9:$W$1230,$A78,'New Format B.Sheet '!$R$9:$R$1220)</f>
        <v>0</v>
      </c>
      <c r="P78" s="55">
        <f>SUMIF('New Format B.Sheet '!$W$9:$W$1230,$A78,'New Format B.Sheet '!$S$9:$S$1230)</f>
        <v>0</v>
      </c>
      <c r="Q78" s="55">
        <f>SUMIF('New Format B.Sheet '!$W$9:$W$1232,$A78,'New Format B.Sheet '!$AD$9:$ADG$1232)</f>
        <v>0</v>
      </c>
    </row>
    <row r="79" spans="1:23" ht="15" customHeight="1" x14ac:dyDescent="0.25">
      <c r="A79" s="5" t="s">
        <v>168</v>
      </c>
      <c r="B79" s="49">
        <v>19000441</v>
      </c>
      <c r="C79" s="22" t="s">
        <v>577</v>
      </c>
      <c r="E79" s="55">
        <f>SUMIF('New Format B.Sheet '!$W$9:$W$1230,$A79,'New Format B.Sheet '!$H$9:$H$1230)</f>
        <v>24317917.539999999</v>
      </c>
      <c r="F79" s="55">
        <f ca="1">SUMIF('New Format B.Sheet '!$W$9:$W$1230,$A79,'New Format B.Sheet '!$I$9:$I$1220)</f>
        <v>24548589.100000001</v>
      </c>
      <c r="G79" s="55">
        <f ca="1">SUMIF('New Format B.Sheet '!$W$9:$W$1230,$A79,'New Format B.Sheet '!$J$9:$J$1220)</f>
        <v>24714424.629999999</v>
      </c>
      <c r="H79" s="55">
        <f ca="1">SUMIF('New Format B.Sheet '!$W$9:$W$1230,$A79,'New Format B.Sheet '!$K$9:$K$1220)</f>
        <v>1627681.29</v>
      </c>
      <c r="I79" s="55">
        <f ca="1">SUMIF('New Format B.Sheet '!$W$9:$W$1230,$A79,'New Format B.Sheet '!$L$9:$L$1220)</f>
        <v>1631635.17</v>
      </c>
      <c r="J79" s="55">
        <f ca="1">SUMIF('New Format B.Sheet '!$W$9:$W$1230,$A79,'New Format B.Sheet '!$M$9:$M$1220)</f>
        <v>1635590.94</v>
      </c>
      <c r="K79" s="55">
        <f ca="1">SUMIF('New Format B.Sheet '!$W$9:$W$1230,$A79,'New Format B.Sheet '!$N$9:$N$1220)</f>
        <v>1640001.99</v>
      </c>
      <c r="L79" s="55">
        <f ca="1">SUMIF('New Format B.Sheet '!$W$9:$W$1230,$A79,'New Format B.Sheet '!$O$9:$O$1220)</f>
        <v>1644919.98</v>
      </c>
      <c r="M79" s="55">
        <f ca="1">SUMIF('New Format B.Sheet '!$W$9:$W$1230,$A79,'New Format B.Sheet '!$P$9:$P$1220)</f>
        <v>1642059.57</v>
      </c>
      <c r="N79" s="55">
        <f ca="1">SUMIF('New Format B.Sheet '!$W$9:$W$1230,$A79,'New Format B.Sheet '!$Q$9:$Q$1220)</f>
        <v>1638673.53</v>
      </c>
      <c r="O79" s="55">
        <f ca="1">SUMIF('New Format B.Sheet '!$W$9:$W$1230,$A79,'New Format B.Sheet '!$R$9:$R$1220)</f>
        <v>1637426.13</v>
      </c>
      <c r="P79" s="55">
        <f>SUMIF('New Format B.Sheet '!$W$9:$W$1230,$A79,'New Format B.Sheet '!$S$9:$S$1230)</f>
        <v>1638032.19</v>
      </c>
      <c r="Q79" s="55">
        <f>SUMIF('New Format B.Sheet '!$W$9:$W$1232,$A79,'New Format B.Sheet '!$AD$9:$ADG$1232)</f>
        <v>1639233.81</v>
      </c>
    </row>
    <row r="80" spans="1:23" ht="15" customHeight="1" x14ac:dyDescent="0.25">
      <c r="A80" s="48" t="s">
        <v>152</v>
      </c>
      <c r="B80" s="49">
        <v>19000553</v>
      </c>
      <c r="C80" s="62" t="s">
        <v>204</v>
      </c>
      <c r="D80" s="22"/>
      <c r="E80" s="55">
        <f>SUMIF('New Format B.Sheet '!$W$9:$W$1230,$A80,'New Format B.Sheet '!$H$9:$H$1230)*$E$2</f>
        <v>134531.55290400001</v>
      </c>
      <c r="F80" s="55">
        <f ca="1">SUMIF('New Format B.Sheet '!$W$9:$W$1230,$A80,'New Format B.Sheet '!$I$9:$I$1220)*$F$2</f>
        <v>133417.45704000001</v>
      </c>
      <c r="G80" s="55">
        <f ca="1">SUMIF('New Format B.Sheet '!$W$9:$W$1230,$A80,'New Format B.Sheet '!$J$9:$J$1220)*$G$2</f>
        <v>132303.354582</v>
      </c>
      <c r="H80" s="55">
        <f ca="1">SUMIF('New Format B.Sheet '!$W$9:$W$1230,$A80,'New Format B.Sheet '!$K$9:$K$1220)*$H$2</f>
        <v>55704.443718000002</v>
      </c>
      <c r="I80" s="55">
        <f ca="1">SUMIF('New Format B.Sheet '!$W$9:$W$1230,$A80,'New Format B.Sheet '!$L$9:$L$1220)*$I$2</f>
        <v>54590.347853999992</v>
      </c>
      <c r="J80" s="55">
        <f ca="1">SUMIF('New Format B.Sheet '!$W$9:$W$1230,$A80,'New Format B.Sheet '!$M$9:$M$1220)*$J$2</f>
        <v>53476.245395999998</v>
      </c>
      <c r="K80" s="55">
        <f ca="1">SUMIF('New Format B.Sheet '!$W$9:$W$1230,$A80,'New Format B.Sheet '!$N$9:$N$1220)*$K$2</f>
        <v>52362.149531999996</v>
      </c>
      <c r="L80" s="55">
        <f ca="1">SUMIF('New Format B.Sheet '!$W$9:$W$1230,$A80,'New Format B.Sheet '!$O$9:$O$1220)*$L$2</f>
        <v>51248.053668</v>
      </c>
      <c r="M80" s="55">
        <f ca="1">SUMIF('New Format B.Sheet '!$W$9:$W$1230,$A80,'New Format B.Sheet '!$P$9:$P$1220)*$M$2</f>
        <v>50133.951209999992</v>
      </c>
      <c r="N80" s="55">
        <f ca="1">SUMIF('New Format B.Sheet '!$W$9:$W$1230,$A80,'New Format B.Sheet '!$Q$9:$Q$1220)*$N$2</f>
        <v>49019.855345999997</v>
      </c>
      <c r="O80" s="55">
        <f ca="1">SUMIF('New Format B.Sheet '!$W$9:$W$1230,$A80,'New Format B.Sheet '!$R$9:$R$1220)*$O$2</f>
        <v>47905.759482000001</v>
      </c>
      <c r="P80" s="55">
        <f>SUMIF('New Format B.Sheet '!$W$9:$W$1230,$A80,'New Format B.Sheet '!$S$9:$S$1230)*P2</f>
        <v>46791.657023999993</v>
      </c>
      <c r="Q80" s="55">
        <f>SUMIF('New Format B.Sheet '!$W$9:$W$1232,$A80,'New Format B.Sheet '!$AD$9:$ADG$1232)</f>
        <v>45677.561159999997</v>
      </c>
    </row>
    <row r="81" spans="1:23" ht="15" customHeight="1" x14ac:dyDescent="0.25">
      <c r="A81" s="5" t="s">
        <v>72</v>
      </c>
      <c r="B81" s="10">
        <v>19000561</v>
      </c>
      <c r="C81" s="6" t="s">
        <v>71</v>
      </c>
      <c r="E81" s="55">
        <f>SUMIF('New Format B.Sheet '!$W$9:$W$1230,$A81,'New Format B.Sheet '!$H$9:$H$1230)</f>
        <v>0</v>
      </c>
      <c r="F81" s="55">
        <f ca="1">SUMIF('New Format B.Sheet '!$W$9:$W$1230,$A81,'New Format B.Sheet '!$I$9:$I$1220)</f>
        <v>0</v>
      </c>
      <c r="G81" s="55">
        <f ca="1">SUMIF('New Format B.Sheet '!$W$9:$W$1230,$A81,'New Format B.Sheet '!$J$9:$J$1220)</f>
        <v>0</v>
      </c>
      <c r="H81" s="55">
        <f ca="1">SUMIF('New Format B.Sheet '!$W$9:$W$1230,$A81,'New Format B.Sheet '!$K$9:$K$1220)</f>
        <v>0</v>
      </c>
      <c r="I81" s="55">
        <f ca="1">SUMIF('New Format B.Sheet '!$W$9:$W$1230,$A81,'New Format B.Sheet '!$L$9:$L$1220)</f>
        <v>0</v>
      </c>
      <c r="J81" s="55">
        <f ca="1">SUMIF('New Format B.Sheet '!$W$9:$W$1230,$A81,'New Format B.Sheet '!$M$9:$M$1220)</f>
        <v>0</v>
      </c>
      <c r="K81" s="55">
        <f ca="1">SUMIF('New Format B.Sheet '!$W$9:$W$1230,$A81,'New Format B.Sheet '!$N$9:$N$1220)</f>
        <v>0</v>
      </c>
      <c r="L81" s="55">
        <f ca="1">SUMIF('New Format B.Sheet '!$W$9:$W$1230,$A81,'New Format B.Sheet '!$O$9:$O$1220)</f>
        <v>0</v>
      </c>
      <c r="M81" s="55">
        <f ca="1">SUMIF('New Format B.Sheet '!$W$9:$W$1230,$A81,'New Format B.Sheet '!$P$9:$P$1220)</f>
        <v>0</v>
      </c>
      <c r="N81" s="55">
        <f ca="1">SUMIF('New Format B.Sheet '!$W$9:$W$1230,$A81,'New Format B.Sheet '!$Q$9:$Q$1220)</f>
        <v>0</v>
      </c>
      <c r="O81" s="55">
        <f ca="1">SUMIF('New Format B.Sheet '!$W$9:$W$1230,$A81,'New Format B.Sheet '!$R$9:$R$1220)</f>
        <v>0</v>
      </c>
      <c r="P81" s="55">
        <f>SUMIF('New Format B.Sheet '!$W$9:$W$1230,$A81,'New Format B.Sheet '!$S$9:$S$1230)</f>
        <v>0</v>
      </c>
      <c r="Q81" s="55">
        <f>SUMIF('New Format B.Sheet '!$W$9:$W$1232,$A81,'New Format B.Sheet '!$AD$9:$ADG$1232)</f>
        <v>0</v>
      </c>
    </row>
    <row r="82" spans="1:23" ht="15" customHeight="1" x14ac:dyDescent="0.25">
      <c r="A82" s="5" t="s">
        <v>172</v>
      </c>
      <c r="B82" s="49">
        <v>28302061</v>
      </c>
      <c r="C82" s="22" t="s">
        <v>824</v>
      </c>
      <c r="E82" s="55">
        <f>SUMIF('New Format B.Sheet '!$W$9:$W$1230,$A82,'New Format B.Sheet '!$H$9:$H$1230)</f>
        <v>-530083.09</v>
      </c>
      <c r="F82" s="55">
        <f ca="1">SUMIF('New Format B.Sheet '!$W$9:$W$1230,$A82,'New Format B.Sheet '!$I$9:$I$1220)</f>
        <v>-530083.09</v>
      </c>
      <c r="G82" s="55">
        <f ca="1">SUMIF('New Format B.Sheet '!$W$9:$W$1230,$A82,'New Format B.Sheet '!$J$9:$J$1220)</f>
        <v>-530083.09</v>
      </c>
      <c r="H82" s="55">
        <f ca="1">SUMIF('New Format B.Sheet '!$W$9:$W$1230,$A82,'New Format B.Sheet '!$K$9:$K$1220)</f>
        <v>-0.09</v>
      </c>
      <c r="I82" s="55">
        <f ca="1">SUMIF('New Format B.Sheet '!$W$9:$W$1230,$A82,'New Format B.Sheet '!$L$9:$L$1220)</f>
        <v>-0.09</v>
      </c>
      <c r="J82" s="55">
        <f ca="1">SUMIF('New Format B.Sheet '!$W$9:$W$1230,$A82,'New Format B.Sheet '!$M$9:$M$1220)</f>
        <v>-0.09</v>
      </c>
      <c r="K82" s="55">
        <f ca="1">SUMIF('New Format B.Sheet '!$W$9:$W$1230,$A82,'New Format B.Sheet '!$N$9:$N$1220)</f>
        <v>0</v>
      </c>
      <c r="L82" s="55">
        <f ca="1">SUMIF('New Format B.Sheet '!$W$9:$W$1230,$A82,'New Format B.Sheet '!$O$9:$O$1220)</f>
        <v>0</v>
      </c>
      <c r="M82" s="55">
        <f ca="1">SUMIF('New Format B.Sheet '!$W$9:$W$1230,$A82,'New Format B.Sheet '!$P$9:$P$1220)</f>
        <v>0</v>
      </c>
      <c r="N82" s="55">
        <f ca="1">SUMIF('New Format B.Sheet '!$W$9:$W$1230,$A82,'New Format B.Sheet '!$Q$9:$Q$1220)</f>
        <v>0</v>
      </c>
      <c r="O82" s="55">
        <f ca="1">SUMIF('New Format B.Sheet '!$W$9:$W$1230,$A82,'New Format B.Sheet '!$R$9:$R$1220)</f>
        <v>0</v>
      </c>
      <c r="P82" s="55">
        <f>SUMIF('New Format B.Sheet '!$W$9:$W$1230,$A82,'New Format B.Sheet '!$S$9:$S$1230)</f>
        <v>0</v>
      </c>
      <c r="Q82" s="55">
        <f>SUMIF('New Format B.Sheet '!$W$9:$W$1232,$A82,'New Format B.Sheet '!$AD$9:$ADG$1232)</f>
        <v>0</v>
      </c>
    </row>
    <row r="83" spans="1:23" ht="15" customHeight="1" x14ac:dyDescent="0.25">
      <c r="A83" s="5" t="s">
        <v>548</v>
      </c>
      <c r="B83" s="10" t="s">
        <v>551</v>
      </c>
      <c r="C83" s="22" t="s">
        <v>552</v>
      </c>
      <c r="E83" s="55">
        <f>SUMIF('New Format B.Sheet '!$W$9:$W$1230,$A83,'New Format B.Sheet '!$H$9:$H$1230)</f>
        <v>-5747983.1500000004</v>
      </c>
      <c r="F83" s="55">
        <f ca="1">SUMIF('New Format B.Sheet '!$W$9:$W$1230,$A83,'New Format B.Sheet '!$I$9:$I$1220)</f>
        <v>-5697494.7400000002</v>
      </c>
      <c r="G83" s="55">
        <f ca="1">SUMIF('New Format B.Sheet '!$W$9:$W$1230,$A83,'New Format B.Sheet '!$J$9:$J$1220)</f>
        <v>-5647006.3300000001</v>
      </c>
      <c r="H83" s="55">
        <f ca="1">SUMIF('New Format B.Sheet '!$W$9:$W$1230,$A83,'New Format B.Sheet '!$K$9:$K$1220)</f>
        <v>-2691463.92</v>
      </c>
      <c r="I83" s="55">
        <f ca="1">SUMIF('New Format B.Sheet '!$W$9:$W$1230,$A83,'New Format B.Sheet '!$L$9:$L$1220)</f>
        <v>-2640975.5099999998</v>
      </c>
      <c r="J83" s="55">
        <f ca="1">SUMIF('New Format B.Sheet '!$W$9:$W$1230,$A83,'New Format B.Sheet '!$M$9:$M$1220)</f>
        <v>-2590487.1</v>
      </c>
      <c r="K83" s="55">
        <f ca="1">SUMIF('New Format B.Sheet '!$W$9:$W$1230,$A83,'New Format B.Sheet '!$N$9:$N$1220)</f>
        <v>-2539998.69</v>
      </c>
      <c r="L83" s="55">
        <f ca="1">SUMIF('New Format B.Sheet '!$W$9:$W$1230,$A83,'New Format B.Sheet '!$O$9:$O$1220)</f>
        <v>-2489510.2799999998</v>
      </c>
      <c r="M83" s="55">
        <f ca="1">SUMIF('New Format B.Sheet '!$W$9:$W$1230,$A83,'New Format B.Sheet '!$P$9:$P$1220)</f>
        <v>-2439021.87</v>
      </c>
      <c r="N83" s="55">
        <f ca="1">SUMIF('New Format B.Sheet '!$W$9:$W$1230,$A83,'New Format B.Sheet '!$Q$9:$Q$1220)</f>
        <v>-2388533.46</v>
      </c>
      <c r="O83" s="55">
        <f ca="1">SUMIF('New Format B.Sheet '!$W$9:$W$1230,$A83,'New Format B.Sheet '!$R$9:$R$1220)</f>
        <v>-2338045.0499999998</v>
      </c>
      <c r="P83" s="55">
        <f>SUMIF('New Format B.Sheet '!$W$9:$W$1230,$A83,'New Format B.Sheet '!$S$9:$S$1230)</f>
        <v>-2287556.64</v>
      </c>
      <c r="Q83" s="55">
        <f>SUMIF('New Format B.Sheet '!$W$9:$W$1232,$A83,'New Format B.Sheet '!$AD$9:$ADG$1232)</f>
        <v>-2237068.23</v>
      </c>
    </row>
    <row r="84" spans="1:23" ht="15" customHeight="1" x14ac:dyDescent="0.25">
      <c r="A84" s="5" t="s">
        <v>549</v>
      </c>
      <c r="B84" s="10" t="s">
        <v>550</v>
      </c>
      <c r="C84" s="22" t="s">
        <v>553</v>
      </c>
      <c r="E84" s="55">
        <f>SUMIF('New Format B.Sheet '!$W$9:$W$1230,$A84,'New Format B.Sheet '!$H$9:$H$1230)</f>
        <v>0</v>
      </c>
      <c r="F84" s="55">
        <f ca="1">SUMIF('New Format B.Sheet '!$W$9:$W$1230,$A84,'New Format B.Sheet '!$I$9:$I$1220)</f>
        <v>0</v>
      </c>
      <c r="G84" s="55">
        <f ca="1">SUMIF('New Format B.Sheet '!$W$9:$W$1230,$A84,'New Format B.Sheet '!$J$9:$J$1220)</f>
        <v>0</v>
      </c>
      <c r="H84" s="55">
        <f ca="1">SUMIF('New Format B.Sheet '!$W$9:$W$1230,$A84,'New Format B.Sheet '!$K$9:$K$1220)</f>
        <v>0</v>
      </c>
      <c r="I84" s="55">
        <f ca="1">SUMIF('New Format B.Sheet '!$W$9:$W$1230,$A84,'New Format B.Sheet '!$L$9:$L$1220)</f>
        <v>0</v>
      </c>
      <c r="J84" s="55">
        <f ca="1">SUMIF('New Format B.Sheet '!$W$9:$W$1230,$A84,'New Format B.Sheet '!$M$9:$M$1220)</f>
        <v>0</v>
      </c>
      <c r="K84" s="55">
        <f ca="1">SUMIF('New Format B.Sheet '!$W$9:$W$1230,$A84,'New Format B.Sheet '!$N$9:$N$1220)</f>
        <v>0</v>
      </c>
      <c r="L84" s="55">
        <f ca="1">SUMIF('New Format B.Sheet '!$W$9:$W$1230,$A84,'New Format B.Sheet '!$O$9:$O$1220)</f>
        <v>0</v>
      </c>
      <c r="M84" s="55">
        <f ca="1">SUMIF('New Format B.Sheet '!$W$9:$W$1230,$A84,'New Format B.Sheet '!$P$9:$P$1220)</f>
        <v>0</v>
      </c>
      <c r="N84" s="55">
        <f ca="1">SUMIF('New Format B.Sheet '!$W$9:$W$1230,$A84,'New Format B.Sheet '!$Q$9:$Q$1220)</f>
        <v>0</v>
      </c>
      <c r="O84" s="55">
        <f ca="1">SUMIF('New Format B.Sheet '!$W$9:$W$1230,$A84,'New Format B.Sheet '!$R$9:$R$1220)</f>
        <v>0</v>
      </c>
      <c r="P84" s="55">
        <f>SUMIF('New Format B.Sheet '!$W$9:$W$1230,$A84,'New Format B.Sheet '!$S$9:$S$1230)</f>
        <v>0</v>
      </c>
      <c r="Q84" s="55">
        <f>SUMIF('New Format B.Sheet '!$W$9:$W$1232,$A84,'New Format B.Sheet '!$AD$9:$ADG$1232)</f>
        <v>0</v>
      </c>
    </row>
    <row r="85" spans="1:23" ht="15" customHeight="1" x14ac:dyDescent="0.25">
      <c r="A85" s="5" t="s">
        <v>605</v>
      </c>
      <c r="B85" s="10">
        <v>28300561</v>
      </c>
      <c r="C85" s="22" t="s">
        <v>262</v>
      </c>
      <c r="E85" s="55">
        <f>SUMIF('New Format B.Sheet '!$W$9:$W$1230,$A85,'New Format B.Sheet '!$H$9:$H$1230)</f>
        <v>-11387457.65</v>
      </c>
      <c r="F85" s="55">
        <f ca="1">SUMIF('New Format B.Sheet '!$W$9:$W$1230,$A85,'New Format B.Sheet '!$I$9:$I$1220)</f>
        <v>-11341291.5</v>
      </c>
      <c r="G85" s="55">
        <f ca="1">SUMIF('New Format B.Sheet '!$W$9:$W$1230,$A85,'New Format B.Sheet '!$J$9:$J$1220)</f>
        <v>-11295125.359999999</v>
      </c>
      <c r="H85" s="55">
        <f ca="1">SUMIF('New Format B.Sheet '!$W$9:$W$1230,$A85,'New Format B.Sheet '!$K$9:$K$1220)</f>
        <v>-6139982.21</v>
      </c>
      <c r="I85" s="55">
        <f ca="1">SUMIF('New Format B.Sheet '!$W$9:$W$1230,$A85,'New Format B.Sheet '!$L$9:$L$1220)</f>
        <v>-6093816.0599999996</v>
      </c>
      <c r="J85" s="55">
        <f ca="1">SUMIF('New Format B.Sheet '!$W$9:$W$1230,$A85,'New Format B.Sheet '!$M$9:$M$1220)</f>
        <v>-6047649.9100000001</v>
      </c>
      <c r="K85" s="55">
        <f ca="1">SUMIF('New Format B.Sheet '!$W$9:$W$1230,$A85,'New Format B.Sheet '!$N$9:$N$1220)</f>
        <v>-6001483.7599999998</v>
      </c>
      <c r="L85" s="55">
        <f ca="1">SUMIF('New Format B.Sheet '!$W$9:$W$1230,$A85,'New Format B.Sheet '!$O$9:$O$1220)</f>
        <v>-5955317.6100000003</v>
      </c>
      <c r="M85" s="55">
        <f ca="1">SUMIF('New Format B.Sheet '!$W$9:$W$1230,$A85,'New Format B.Sheet '!$P$9:$P$1220)</f>
        <v>-5909151.46</v>
      </c>
      <c r="N85" s="55">
        <f ca="1">SUMIF('New Format B.Sheet '!$W$9:$W$1230,$A85,'New Format B.Sheet '!$Q$9:$Q$1220)</f>
        <v>-5862985.3200000003</v>
      </c>
      <c r="O85" s="55">
        <f ca="1">SUMIF('New Format B.Sheet '!$W$9:$W$1230,$A85,'New Format B.Sheet '!$R$9:$R$1220)</f>
        <v>-5816819.1699999999</v>
      </c>
      <c r="P85" s="55">
        <f>SUMIF('New Format B.Sheet '!$W$9:$W$1230,$A85,'New Format B.Sheet '!$S$9:$S$1230)</f>
        <v>-5770653.0199999996</v>
      </c>
      <c r="Q85" s="55">
        <f>SUMIF('New Format B.Sheet '!$W$9:$W$1232,$A85,'New Format B.Sheet '!$AD$9:$ADG$1232)</f>
        <v>-5724486.8700000001</v>
      </c>
    </row>
    <row r="86" spans="1:23" ht="15" customHeight="1" x14ac:dyDescent="0.25">
      <c r="A86" s="5" t="s">
        <v>689</v>
      </c>
      <c r="B86" s="49" t="s">
        <v>700</v>
      </c>
      <c r="C86" s="22" t="s">
        <v>701</v>
      </c>
      <c r="E86" s="55">
        <f>SUMIF('New Format B.Sheet '!$W$9:$W$1230,$A86,'New Format B.Sheet '!$H$9:$H$1230)</f>
        <v>-4318395.9000000004</v>
      </c>
      <c r="F86" s="55">
        <f ca="1">SUMIF('New Format B.Sheet '!$W$9:$W$1230,$A86,'New Format B.Sheet '!$I$9:$I$1220)</f>
        <v>-4306366.05</v>
      </c>
      <c r="G86" s="55">
        <f ca="1">SUMIF('New Format B.Sheet '!$W$9:$W$1230,$A86,'New Format B.Sheet '!$J$9:$J$1220)</f>
        <v>-4294336.2</v>
      </c>
      <c r="H86" s="55">
        <f ca="1">SUMIF('New Format B.Sheet '!$W$9:$W$1230,$A86,'New Format B.Sheet '!$K$9:$K$1220)</f>
        <v>-2410590.35</v>
      </c>
      <c r="I86" s="55">
        <f ca="1">SUMIF('New Format B.Sheet '!$W$9:$W$1230,$A86,'New Format B.Sheet '!$L$9:$L$1220)</f>
        <v>-2398560.5</v>
      </c>
      <c r="J86" s="55">
        <f ca="1">SUMIF('New Format B.Sheet '!$W$9:$W$1230,$A86,'New Format B.Sheet '!$M$9:$M$1220)</f>
        <v>-2386530.65</v>
      </c>
      <c r="K86" s="55">
        <f ca="1">SUMIF('New Format B.Sheet '!$W$9:$W$1230,$A86,'New Format B.Sheet '!$N$9:$N$1220)</f>
        <v>-2374500.7999999998</v>
      </c>
      <c r="L86" s="55">
        <f ca="1">SUMIF('New Format B.Sheet '!$W$9:$W$1230,$A86,'New Format B.Sheet '!$O$9:$O$1220)</f>
        <v>-2362470.9500000002</v>
      </c>
      <c r="M86" s="55">
        <f ca="1">SUMIF('New Format B.Sheet '!$W$9:$W$1230,$A86,'New Format B.Sheet '!$P$9:$P$1220)</f>
        <v>-2350441.1</v>
      </c>
      <c r="N86" s="55">
        <f ca="1">SUMIF('New Format B.Sheet '!$W$9:$W$1230,$A86,'New Format B.Sheet '!$Q$9:$Q$1220)</f>
        <v>-2338411.25</v>
      </c>
      <c r="O86" s="55">
        <f ca="1">SUMIF('New Format B.Sheet '!$W$9:$W$1230,$A86,'New Format B.Sheet '!$R$9:$R$1220)</f>
        <v>-2326381.4</v>
      </c>
      <c r="P86" s="55">
        <f>SUMIF('New Format B.Sheet '!$W$9:$W$1230,$A86,'New Format B.Sheet '!$S$9:$S$1230)</f>
        <v>-2314351.5499999998</v>
      </c>
      <c r="Q86" s="55">
        <f>SUMIF('New Format B.Sheet '!$W$9:$W$1232,$A86,'New Format B.Sheet '!$AD$9:$ADG$1232)</f>
        <v>-2302321.7000000002</v>
      </c>
    </row>
    <row r="87" spans="1:23" ht="15" customHeight="1" x14ac:dyDescent="0.25">
      <c r="A87" s="5" t="s">
        <v>1219</v>
      </c>
      <c r="B87" s="49">
        <v>28302082</v>
      </c>
      <c r="C87" s="22" t="s">
        <v>1216</v>
      </c>
      <c r="E87" s="55">
        <f>SUMIF('New Format B.Sheet '!$W$9:$W$1230,$A87,'New Format B.Sheet '!$H$9:$H$1230)</f>
        <v>-24632920.859999999</v>
      </c>
      <c r="F87" s="55">
        <f ca="1">SUMIF('New Format B.Sheet '!$W$9:$W$1230,$A87,'New Format B.Sheet '!$I$9:$I$1220)</f>
        <v>-24097875.579999998</v>
      </c>
      <c r="G87" s="55">
        <f ca="1">SUMIF('New Format B.Sheet '!$W$9:$W$1230,$A87,'New Format B.Sheet '!$J$9:$J$1220)</f>
        <v>-23774125.579999998</v>
      </c>
      <c r="H87" s="55">
        <f ca="1">SUMIF('New Format B.Sheet '!$W$9:$W$1230,$A87,'New Format B.Sheet '!$K$9:$K$1220)</f>
        <v>-23450375.579999998</v>
      </c>
      <c r="I87" s="55">
        <f ca="1">SUMIF('New Format B.Sheet '!$W$9:$W$1230,$A87,'New Format B.Sheet '!$L$9:$L$1220)</f>
        <v>-23304165.899999999</v>
      </c>
      <c r="J87" s="55">
        <f ca="1">SUMIF('New Format B.Sheet '!$W$9:$W$1230,$A87,'New Format B.Sheet '!$M$9:$M$1220)</f>
        <v>-23304165.899999999</v>
      </c>
      <c r="K87" s="55">
        <f ca="1">SUMIF('New Format B.Sheet '!$W$9:$W$1230,$A87,'New Format B.Sheet '!$N$9:$N$1220)</f>
        <v>-23304165.899999999</v>
      </c>
      <c r="L87" s="55">
        <f ca="1">SUMIF('New Format B.Sheet '!$W$9:$W$1230,$A87,'New Format B.Sheet '!$O$9:$O$1220)</f>
        <v>-23304165.899999999</v>
      </c>
      <c r="M87" s="55">
        <f ca="1">SUMIF('New Format B.Sheet '!$W$9:$W$1230,$A87,'New Format B.Sheet '!$P$9:$P$1220)</f>
        <v>-23304165.899999999</v>
      </c>
      <c r="N87" s="55">
        <f ca="1">SUMIF('New Format B.Sheet '!$W$9:$W$1230,$A87,'New Format B.Sheet '!$Q$9:$Q$1220)</f>
        <v>-23304165.899999999</v>
      </c>
      <c r="O87" s="55">
        <f ca="1">SUMIF('New Format B.Sheet '!$W$9:$W$1230,$A87,'New Format B.Sheet '!$R$9:$R$1220)</f>
        <v>-23304165.899999999</v>
      </c>
      <c r="P87" s="55">
        <f>SUMIF('New Format B.Sheet '!$W$9:$W$1230,$A87,'New Format B.Sheet '!$S$9:$S$1230)</f>
        <v>-23304165.899999999</v>
      </c>
      <c r="Q87" s="55">
        <f>SUMIF('New Format B.Sheet '!$W$9:$W$1232,$A87,'New Format B.Sheet '!$AD$9:$ADG$1232)</f>
        <v>-23304165.899999999</v>
      </c>
    </row>
    <row r="88" spans="1:23" ht="14.25" customHeight="1" x14ac:dyDescent="0.25">
      <c r="A88" s="5">
        <f>A73+1</f>
        <v>38</v>
      </c>
      <c r="B88" s="10" t="s">
        <v>440</v>
      </c>
      <c r="C88" s="6" t="s">
        <v>441</v>
      </c>
      <c r="E88" s="55">
        <f>SUMIF('New Format B.Sheet '!$W$9:$W$1230,$A88,'New Format B.Sheet '!$H$9:$H$1230)</f>
        <v>0</v>
      </c>
      <c r="F88" s="55">
        <f ca="1">SUMIF('New Format B.Sheet '!$W$9:$W$1230,$A88,'New Format B.Sheet '!$I$9:$I$1220)</f>
        <v>0</v>
      </c>
      <c r="G88" s="55">
        <f ca="1">SUMIF('New Format B.Sheet '!$W$9:$W$1230,$A88,'New Format B.Sheet '!$J$9:$J$1220)</f>
        <v>0</v>
      </c>
      <c r="H88" s="55">
        <f ca="1">SUMIF('New Format B.Sheet '!$W$9:$W$1230,$A88,'New Format B.Sheet '!$K$9:$K$1220)</f>
        <v>0</v>
      </c>
      <c r="I88" s="55">
        <f ca="1">SUMIF('New Format B.Sheet '!$W$9:$W$1230,$A88,'New Format B.Sheet '!$L$9:$L$1220)</f>
        <v>0</v>
      </c>
      <c r="J88" s="55">
        <f ca="1">SUMIF('New Format B.Sheet '!$W$9:$W$1230,$A88,'New Format B.Sheet '!$M$9:$M$1220)</f>
        <v>0</v>
      </c>
      <c r="K88" s="55">
        <f ca="1">SUMIF('New Format B.Sheet '!$W$9:$W$1230,$A88,'New Format B.Sheet '!$N$9:$N$1220)</f>
        <v>0</v>
      </c>
      <c r="L88" s="55">
        <f ca="1">SUMIF('New Format B.Sheet '!$W$9:$W$1230,$A88,'New Format B.Sheet '!$O$9:$O$1220)</f>
        <v>0</v>
      </c>
      <c r="M88" s="55">
        <f ca="1">SUMIF('New Format B.Sheet '!$W$9:$W$1230,$A88,'New Format B.Sheet '!$P$9:$P$1220)</f>
        <v>0</v>
      </c>
      <c r="N88" s="55">
        <f ca="1">SUMIF('New Format B.Sheet '!$W$9:$W$1230,$A88,'New Format B.Sheet '!$Q$9:$Q$1220)</f>
        <v>0</v>
      </c>
      <c r="O88" s="55">
        <f ca="1">SUMIF('New Format B.Sheet '!$W$9:$W$1230,$A88,'New Format B.Sheet '!$R$9:$R$1220)</f>
        <v>0</v>
      </c>
      <c r="P88" s="55">
        <f>SUMIF('New Format B.Sheet '!$W$9:$W$1230,$A88,'New Format B.Sheet '!$S$9:$S$1230)</f>
        <v>0</v>
      </c>
      <c r="Q88" s="55">
        <f>SUMIF('New Format B.Sheet '!$W$9:$W$1232,$A88,'New Format B.Sheet '!$AD$9:$ADG$1232)</f>
        <v>0</v>
      </c>
    </row>
    <row r="89" spans="1:23" s="17" customFormat="1" ht="15" customHeight="1" x14ac:dyDescent="0.25">
      <c r="A89" s="5" t="s">
        <v>369</v>
      </c>
      <c r="B89" s="18">
        <v>18230181</v>
      </c>
      <c r="C89" s="17" t="s">
        <v>517</v>
      </c>
      <c r="E89" s="55">
        <f>SUMIF('New Format B.Sheet '!$W$9:$W$1230,$A89,'New Format B.Sheet '!$H$9:$H$1230)</f>
        <v>0</v>
      </c>
      <c r="F89" s="55">
        <f ca="1">SUMIF('New Format B.Sheet '!$W$9:$W$1230,$A89,'New Format B.Sheet '!$I$9:$I$1220)</f>
        <v>0</v>
      </c>
      <c r="G89" s="55">
        <f ca="1">SUMIF('New Format B.Sheet '!$W$9:$W$1230,$A89,'New Format B.Sheet '!$J$9:$J$1220)</f>
        <v>0</v>
      </c>
      <c r="H89" s="55">
        <f ca="1">SUMIF('New Format B.Sheet '!$W$9:$W$1230,$A89,'New Format B.Sheet '!$K$9:$K$1220)</f>
        <v>0</v>
      </c>
      <c r="I89" s="55">
        <f ca="1">SUMIF('New Format B.Sheet '!$W$9:$W$1230,$A89,'New Format B.Sheet '!$L$9:$L$1220)</f>
        <v>0</v>
      </c>
      <c r="J89" s="55">
        <f ca="1">SUMIF('New Format B.Sheet '!$W$9:$W$1230,$A89,'New Format B.Sheet '!$M$9:$M$1220)</f>
        <v>0</v>
      </c>
      <c r="K89" s="55">
        <f ca="1">SUMIF('New Format B.Sheet '!$W$9:$W$1230,$A89,'New Format B.Sheet '!$N$9:$N$1220)</f>
        <v>0</v>
      </c>
      <c r="L89" s="55">
        <f ca="1">SUMIF('New Format B.Sheet '!$W$9:$W$1230,$A89,'New Format B.Sheet '!$O$9:$O$1220)</f>
        <v>0</v>
      </c>
      <c r="M89" s="55">
        <f ca="1">SUMIF('New Format B.Sheet '!$W$9:$W$1230,$A89,'New Format B.Sheet '!$P$9:$P$1220)</f>
        <v>0</v>
      </c>
      <c r="N89" s="55">
        <f ca="1">SUMIF('New Format B.Sheet '!$W$9:$W$1230,$A89,'New Format B.Sheet '!$Q$9:$Q$1220)</f>
        <v>0</v>
      </c>
      <c r="O89" s="55">
        <f ca="1">SUMIF('New Format B.Sheet '!$W$9:$W$1230,$A89,'New Format B.Sheet '!$R$9:$R$1220)</f>
        <v>0</v>
      </c>
      <c r="P89" s="55">
        <f>SUMIF('New Format B.Sheet '!$W$9:$W$1230,$A89,'New Format B.Sheet '!$S$9:$S$1230)</f>
        <v>0</v>
      </c>
      <c r="Q89" s="55">
        <f>SUMIF('New Format B.Sheet '!$W$9:$W$1232,$A89,'New Format B.Sheet '!$AD$9:$ADG$1232)</f>
        <v>0</v>
      </c>
      <c r="R89"/>
      <c r="S89"/>
      <c r="T89"/>
      <c r="U89"/>
      <c r="V89"/>
      <c r="W89"/>
    </row>
    <row r="90" spans="1:23" s="6" customFormat="1" ht="15" customHeight="1" x14ac:dyDescent="0.25">
      <c r="A90" s="5">
        <f t="shared" ref="A90:A96" si="2">A89+1</f>
        <v>40</v>
      </c>
      <c r="B90" s="10"/>
      <c r="E90" s="55">
        <f>SUMIF('New Format B.Sheet '!$W$9:$W$1230,$A90,'New Format B.Sheet '!$H$9:$H$1230)</f>
        <v>0</v>
      </c>
      <c r="F90" s="55">
        <f ca="1">SUMIF('New Format B.Sheet '!$W$9:$W$1230,$A90,'New Format B.Sheet '!$I$9:$I$1220)</f>
        <v>0</v>
      </c>
      <c r="G90" s="55">
        <f ca="1">SUMIF('New Format B.Sheet '!$W$9:$W$1230,$A90,'New Format B.Sheet '!$J$9:$J$1220)</f>
        <v>0</v>
      </c>
      <c r="H90" s="55">
        <f ca="1">SUMIF('New Format B.Sheet '!$W$9:$W$1230,$A90,'New Format B.Sheet '!$K$9:$K$1220)</f>
        <v>0</v>
      </c>
      <c r="I90" s="55">
        <f ca="1">SUMIF('New Format B.Sheet '!$W$9:$W$1230,$A90,'New Format B.Sheet '!$L$9:$L$1220)</f>
        <v>0</v>
      </c>
      <c r="J90" s="55">
        <f ca="1">SUMIF('New Format B.Sheet '!$W$9:$W$1230,$A90,'New Format B.Sheet '!$M$9:$M$1220)</f>
        <v>0</v>
      </c>
      <c r="K90" s="55">
        <f ca="1">SUMIF('New Format B.Sheet '!$W$9:$W$1230,$A90,'New Format B.Sheet '!$N$9:$N$1220)</f>
        <v>0</v>
      </c>
      <c r="L90" s="55">
        <f ca="1">SUMIF('New Format B.Sheet '!$W$9:$W$1230,$A90,'New Format B.Sheet '!$O$9:$O$1220)</f>
        <v>0</v>
      </c>
      <c r="M90" s="55">
        <f ca="1">SUMIF('New Format B.Sheet '!$W$9:$W$1230,$A90,'New Format B.Sheet '!$P$9:$P$1220)</f>
        <v>0</v>
      </c>
      <c r="N90" s="55">
        <f ca="1">SUMIF('New Format B.Sheet '!$W$9:$W$1230,$A90,'New Format B.Sheet '!$Q$9:$Q$1220)</f>
        <v>0</v>
      </c>
      <c r="O90" s="55">
        <f ca="1">SUMIF('New Format B.Sheet '!$W$9:$W$1230,$A90,'New Format B.Sheet '!$R$9:$R$1220)</f>
        <v>0</v>
      </c>
      <c r="P90" s="55">
        <f>SUMIF('New Format B.Sheet '!$W$9:$W$1230,$A90,'New Format B.Sheet '!$S$9:$S$1230)</f>
        <v>0</v>
      </c>
      <c r="Q90" s="55">
        <f>SUMIF('New Format B.Sheet '!$W$9:$W$1232,$A90,'New Format B.Sheet '!$AD$9:$ADG$1232)</f>
        <v>0</v>
      </c>
      <c r="R90"/>
      <c r="S90"/>
      <c r="T90"/>
      <c r="U90"/>
      <c r="V90"/>
      <c r="W90"/>
    </row>
    <row r="91" spans="1:23" s="6" customFormat="1" ht="15" customHeight="1" x14ac:dyDescent="0.25">
      <c r="A91" s="5">
        <f t="shared" si="2"/>
        <v>41</v>
      </c>
      <c r="B91" s="10" t="s">
        <v>422</v>
      </c>
      <c r="E91" s="237">
        <v>125074539.81768441</v>
      </c>
      <c r="F91" s="237">
        <v>116414097.76502527</v>
      </c>
      <c r="G91" s="237">
        <v>95989326.034258381</v>
      </c>
      <c r="H91" s="237">
        <v>107495130.18918552</v>
      </c>
      <c r="I91" s="237">
        <v>148920708.39093867</v>
      </c>
      <c r="J91" s="289">
        <v>199599553.44013837</v>
      </c>
      <c r="K91" s="237">
        <v>219271476.16657871</v>
      </c>
      <c r="L91" s="237">
        <v>226840310.83867794</v>
      </c>
      <c r="M91" s="237">
        <v>246308226.21909389</v>
      </c>
      <c r="N91" s="237">
        <v>210927144.10950661</v>
      </c>
      <c r="O91" s="237">
        <v>205543254.6519013</v>
      </c>
      <c r="P91" s="237">
        <v>183874077.92159626</v>
      </c>
      <c r="Q91" s="237">
        <f>'WC '!C26</f>
        <v>197443389.3983708</v>
      </c>
      <c r="R91"/>
      <c r="S91"/>
      <c r="T91"/>
      <c r="U91"/>
      <c r="V91"/>
      <c r="W91"/>
    </row>
    <row r="92" spans="1:23" ht="15" customHeight="1" x14ac:dyDescent="0.25">
      <c r="A92" s="5">
        <f t="shared" si="2"/>
        <v>42</v>
      </c>
      <c r="B92" s="10" t="s">
        <v>516</v>
      </c>
      <c r="E92" s="55">
        <f t="shared" ref="E92:O92" si="3">SUM(E10:E91)</f>
        <v>5401020431.0954132</v>
      </c>
      <c r="F92" s="55">
        <f t="shared" ca="1" si="3"/>
        <v>5371137092.0158424</v>
      </c>
      <c r="G92" s="55">
        <f t="shared" ca="1" si="3"/>
        <v>5358152262.0520229</v>
      </c>
      <c r="H92" s="55">
        <f t="shared" ca="1" si="3"/>
        <v>5368501596.3781223</v>
      </c>
      <c r="I92" s="55">
        <f t="shared" ca="1" si="3"/>
        <v>5415944781.6838188</v>
      </c>
      <c r="J92" s="55">
        <f t="shared" ca="1" si="3"/>
        <v>5459763162.5746326</v>
      </c>
      <c r="K92" s="55">
        <f t="shared" ca="1" si="3"/>
        <v>5554731274.2996693</v>
      </c>
      <c r="L92" s="55">
        <f t="shared" ca="1" si="3"/>
        <v>5541410031.8770361</v>
      </c>
      <c r="M92" s="55">
        <f t="shared" ca="1" si="3"/>
        <v>5566310551.6164093</v>
      </c>
      <c r="N92" s="55">
        <f t="shared" ca="1" si="3"/>
        <v>5531085566.2469578</v>
      </c>
      <c r="O92" s="55">
        <f t="shared" ca="1" si="3"/>
        <v>5518731385.9956722</v>
      </c>
      <c r="P92" s="55">
        <f>SUM(P10:P91)</f>
        <v>5493924730.9198332</v>
      </c>
      <c r="Q92" s="55">
        <f>SUM(Q10:Q91)</f>
        <v>5502107112.7916794</v>
      </c>
    </row>
    <row r="93" spans="1:23" ht="15" customHeight="1" x14ac:dyDescent="0.25">
      <c r="A93" s="5">
        <f t="shared" si="2"/>
        <v>43</v>
      </c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</row>
    <row r="94" spans="1:23" ht="14.5" x14ac:dyDescent="0.45">
      <c r="A94" s="5">
        <f t="shared" si="2"/>
        <v>44</v>
      </c>
      <c r="B94" s="6" t="s">
        <v>300</v>
      </c>
      <c r="E94" s="50">
        <f t="shared" ref="E94" si="4">E92</f>
        <v>5401020431.0954132</v>
      </c>
      <c r="F94" s="50">
        <f t="shared" ref="F94:H94" ca="1" si="5">F92</f>
        <v>5371137092.0158424</v>
      </c>
      <c r="G94" s="50">
        <f t="shared" ca="1" si="5"/>
        <v>5358152262.0520229</v>
      </c>
      <c r="H94" s="50">
        <f t="shared" ca="1" si="5"/>
        <v>5368501596.3781223</v>
      </c>
      <c r="I94" s="50">
        <f t="shared" ref="I94:Q94" ca="1" si="6">I92</f>
        <v>5415944781.6838188</v>
      </c>
      <c r="J94" s="50">
        <f t="shared" ca="1" si="6"/>
        <v>5459763162.5746326</v>
      </c>
      <c r="K94" s="50">
        <f t="shared" ca="1" si="6"/>
        <v>5554731274.2996693</v>
      </c>
      <c r="L94" s="50">
        <f t="shared" ref="L94:M94" ca="1" si="7">L92</f>
        <v>5541410031.8770361</v>
      </c>
      <c r="M94" s="50">
        <f t="shared" ca="1" si="7"/>
        <v>5566310551.6164093</v>
      </c>
      <c r="N94" s="50">
        <f t="shared" ref="N94:O94" ca="1" si="8">N92</f>
        <v>5531085566.2469578</v>
      </c>
      <c r="O94" s="50">
        <f t="shared" ca="1" si="8"/>
        <v>5518731385.9956722</v>
      </c>
      <c r="P94" s="50">
        <f t="shared" ref="P94" si="9">P92</f>
        <v>5493924730.9198332</v>
      </c>
      <c r="Q94" s="50">
        <f t="shared" si="6"/>
        <v>5502107112.7916794</v>
      </c>
    </row>
    <row r="95" spans="1:23" x14ac:dyDescent="0.25">
      <c r="A95" s="5">
        <f t="shared" si="2"/>
        <v>45</v>
      </c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</row>
    <row r="96" spans="1:23" x14ac:dyDescent="0.25">
      <c r="A96" s="5">
        <f t="shared" si="2"/>
        <v>46</v>
      </c>
      <c r="B96" s="6" t="s">
        <v>509</v>
      </c>
      <c r="D96" s="217" t="s">
        <v>1052</v>
      </c>
      <c r="E96" s="55">
        <f t="shared" ref="E96:P96" si="10">SUM(E10:E12)+SUM(E38:E41)</f>
        <v>11025356602.178495</v>
      </c>
      <c r="F96" s="55">
        <f t="shared" ca="1" si="10"/>
        <v>11024494157.658909</v>
      </c>
      <c r="G96" s="55">
        <f t="shared" ca="1" si="10"/>
        <v>11054609788.183531</v>
      </c>
      <c r="H96" s="55">
        <f t="shared" ca="1" si="10"/>
        <v>11100590523.921526</v>
      </c>
      <c r="I96" s="55">
        <f t="shared" ca="1" si="10"/>
        <v>11123187437.423384</v>
      </c>
      <c r="J96" s="55">
        <f t="shared" ca="1" si="10"/>
        <v>11144912571.323669</v>
      </c>
      <c r="K96" s="55">
        <f t="shared" ca="1" si="10"/>
        <v>11227380185.907722</v>
      </c>
      <c r="L96" s="55">
        <f t="shared" ca="1" si="10"/>
        <v>11206608087.400305</v>
      </c>
      <c r="M96" s="55">
        <f t="shared" ca="1" si="10"/>
        <v>11239768083.003368</v>
      </c>
      <c r="N96" s="55">
        <f t="shared" ca="1" si="10"/>
        <v>11259975001.941601</v>
      </c>
      <c r="O96" s="55">
        <f t="shared" ca="1" si="10"/>
        <v>11279477893.22447</v>
      </c>
      <c r="P96" s="55">
        <f t="shared" si="10"/>
        <v>11303269539.398003</v>
      </c>
      <c r="Q96" s="55">
        <f>SUM(Q10:Q12)+SUM(Q38:Q41)</f>
        <v>11333230841.083937</v>
      </c>
    </row>
    <row r="97" spans="1:17" x14ac:dyDescent="0.25">
      <c r="A97" s="5">
        <v>47</v>
      </c>
      <c r="B97" s="6" t="s">
        <v>510</v>
      </c>
      <c r="D97" s="217" t="s">
        <v>1053</v>
      </c>
      <c r="E97" s="55">
        <f t="shared" ref="E97:P97" si="11">+SUM(E42:E46)+E48</f>
        <v>-4642622561.352602</v>
      </c>
      <c r="F97" s="55">
        <f t="shared" ca="1" si="11"/>
        <v>-4660644090.8145056</v>
      </c>
      <c r="G97" s="55">
        <f t="shared" ca="1" si="11"/>
        <v>-4685119632.2696943</v>
      </c>
      <c r="H97" s="55">
        <f t="shared" ca="1" si="11"/>
        <v>-4717089445.8074703</v>
      </c>
      <c r="I97" s="55">
        <f t="shared" ca="1" si="11"/>
        <v>-4746076740.3600664</v>
      </c>
      <c r="J97" s="55">
        <f t="shared" ca="1" si="11"/>
        <v>-4777299476.8583269</v>
      </c>
      <c r="K97" s="55">
        <f t="shared" ca="1" si="11"/>
        <v>-4787422894.1598186</v>
      </c>
      <c r="L97" s="55">
        <f t="shared" ca="1" si="11"/>
        <v>-4788579544.4647875</v>
      </c>
      <c r="M97" s="55">
        <f t="shared" ca="1" si="11"/>
        <v>-4820153828.5415287</v>
      </c>
      <c r="N97" s="55">
        <f t="shared" ca="1" si="11"/>
        <v>-4843593281.1153975</v>
      </c>
      <c r="O97" s="55">
        <f t="shared" ca="1" si="11"/>
        <v>-4870718539.8972425</v>
      </c>
      <c r="P97" s="55">
        <f t="shared" si="11"/>
        <v>-4900306808.079936</v>
      </c>
      <c r="Q97" s="55">
        <f>+SUM(Q42:Q46)+Q48</f>
        <v>-4931604382.3439903</v>
      </c>
    </row>
    <row r="98" spans="1:17" x14ac:dyDescent="0.25">
      <c r="A98" s="5">
        <f t="shared" ref="A98:A103" si="12">A97+1</f>
        <v>48</v>
      </c>
      <c r="B98" s="6" t="s">
        <v>576</v>
      </c>
      <c r="D98" s="217" t="s">
        <v>1054</v>
      </c>
      <c r="E98" s="55">
        <f t="shared" ref="E98:P98" si="13">SUM(E13:E37)+SUM(E47:E47)+SUM(E61:E61)</f>
        <v>380612517.12660003</v>
      </c>
      <c r="F98" s="55">
        <f t="shared" ca="1" si="13"/>
        <v>377630736.07099992</v>
      </c>
      <c r="G98" s="55">
        <f t="shared" ca="1" si="13"/>
        <v>377374152.80339998</v>
      </c>
      <c r="H98" s="55">
        <f t="shared" ca="1" si="13"/>
        <v>329670887.13780004</v>
      </c>
      <c r="I98" s="55">
        <f t="shared" ca="1" si="13"/>
        <v>334466709.26999998</v>
      </c>
      <c r="J98" s="55">
        <f t="shared" ca="1" si="13"/>
        <v>332240698.56999993</v>
      </c>
      <c r="K98" s="55">
        <f t="shared" ca="1" si="13"/>
        <v>336409835.86999995</v>
      </c>
      <c r="L98" s="55">
        <f t="shared" ca="1" si="13"/>
        <v>335949619.39999998</v>
      </c>
      <c r="M98" s="55">
        <f t="shared" ca="1" si="13"/>
        <v>335519449.33999997</v>
      </c>
      <c r="N98" s="55">
        <f t="shared" ca="1" si="13"/>
        <v>335104801.60000002</v>
      </c>
      <c r="O98" s="55">
        <f t="shared" ca="1" si="13"/>
        <v>334440672.38</v>
      </c>
      <c r="P98" s="55">
        <f t="shared" si="13"/>
        <v>333620122.35000008</v>
      </c>
      <c r="Q98" s="55">
        <f>SUM(Q13:Q37)+SUM(Q47:Q47)+SUM(Q61:Q61)</f>
        <v>332963335.19</v>
      </c>
    </row>
    <row r="99" spans="1:17" x14ac:dyDescent="0.25">
      <c r="A99" s="5">
        <f t="shared" si="12"/>
        <v>49</v>
      </c>
      <c r="B99" s="6" t="s">
        <v>370</v>
      </c>
      <c r="D99" s="217" t="s">
        <v>1055</v>
      </c>
      <c r="E99" s="55">
        <f t="shared" ref="E99:O99" si="14">SUM(E49:E57)+SUM(E63:E87)</f>
        <v>-1378496770.5177863</v>
      </c>
      <c r="F99" s="55">
        <f t="shared" ca="1" si="14"/>
        <v>-1375333500.2910714</v>
      </c>
      <c r="G99" s="55">
        <f t="shared" ca="1" si="14"/>
        <v>-1374307217.5383716</v>
      </c>
      <c r="H99" s="55">
        <f t="shared" ca="1" si="14"/>
        <v>-1341117318.4713697</v>
      </c>
      <c r="I99" s="55">
        <f t="shared" ca="1" si="14"/>
        <v>-1331746046.8706758</v>
      </c>
      <c r="J99" s="55">
        <f t="shared" ca="1" si="14"/>
        <v>-1329593696.9589298</v>
      </c>
      <c r="K99" s="55">
        <f t="shared" ca="1" si="14"/>
        <v>-1331793914.7969763</v>
      </c>
      <c r="L99" s="55">
        <f t="shared" ca="1" si="14"/>
        <v>-1328321954.471504</v>
      </c>
      <c r="M99" s="55">
        <f t="shared" ca="1" si="14"/>
        <v>-1324642967.3424082</v>
      </c>
      <c r="N99" s="55">
        <f t="shared" ca="1" si="14"/>
        <v>-1318878452.8731165</v>
      </c>
      <c r="O99" s="55">
        <f t="shared" ca="1" si="14"/>
        <v>-1315548226.6584964</v>
      </c>
      <c r="P99" s="55">
        <f>SUM(P49:P57)+SUM(P63:P87)</f>
        <v>-1313473199.2470644</v>
      </c>
      <c r="Q99" s="55">
        <f>SUM(Q49:Q57)+SUM(Q63:Q87)</f>
        <v>-1315798675.978354</v>
      </c>
    </row>
    <row r="100" spans="1:17" x14ac:dyDescent="0.25">
      <c r="A100" s="5">
        <f t="shared" si="12"/>
        <v>50</v>
      </c>
      <c r="B100" s="6" t="s">
        <v>258</v>
      </c>
      <c r="D100" s="218" t="s">
        <v>259</v>
      </c>
      <c r="E100" s="55">
        <f t="shared" ref="E100" si="15">SUM(E88:E90)</f>
        <v>0</v>
      </c>
      <c r="F100" s="55">
        <f t="shared" ref="F100:G100" ca="1" si="16">SUM(F88:F90)</f>
        <v>0</v>
      </c>
      <c r="G100" s="55">
        <f t="shared" ca="1" si="16"/>
        <v>0</v>
      </c>
      <c r="H100" s="55">
        <f t="shared" ref="H100" ca="1" si="17">SUM(H88:H90)</f>
        <v>0</v>
      </c>
      <c r="I100" s="55">
        <f t="shared" ref="I100:Q100" ca="1" si="18">SUM(I88:I90)</f>
        <v>0</v>
      </c>
      <c r="J100" s="55">
        <f t="shared" ref="J100:K100" ca="1" si="19">SUM(J88:J90)</f>
        <v>0</v>
      </c>
      <c r="K100" s="55">
        <f t="shared" ca="1" si="19"/>
        <v>0</v>
      </c>
      <c r="L100" s="55">
        <f t="shared" ref="L100:M100" ca="1" si="20">SUM(L88:L90)</f>
        <v>0</v>
      </c>
      <c r="M100" s="55">
        <f t="shared" ca="1" si="20"/>
        <v>0</v>
      </c>
      <c r="N100" s="55">
        <f t="shared" ref="N100:O100" ca="1" si="21">SUM(N88:N90)</f>
        <v>0</v>
      </c>
      <c r="O100" s="55">
        <f t="shared" ca="1" si="21"/>
        <v>0</v>
      </c>
      <c r="P100" s="55">
        <f t="shared" ref="P100" si="22">SUM(P88:P90)</f>
        <v>0</v>
      </c>
      <c r="Q100" s="55">
        <f t="shared" si="18"/>
        <v>0</v>
      </c>
    </row>
    <row r="101" spans="1:17" x14ac:dyDescent="0.25">
      <c r="A101" s="5">
        <f t="shared" si="12"/>
        <v>51</v>
      </c>
      <c r="B101" s="6" t="s">
        <v>1042</v>
      </c>
      <c r="D101" s="218" t="s">
        <v>260</v>
      </c>
      <c r="E101" s="55">
        <f t="shared" ref="E101" si="23">SUM(E91:E91)</f>
        <v>125074539.81768441</v>
      </c>
      <c r="F101" s="55">
        <f t="shared" ref="F101:G101" si="24">SUM(F91:F91)</f>
        <v>116414097.76502527</v>
      </c>
      <c r="G101" s="55">
        <f t="shared" si="24"/>
        <v>95989326.034258381</v>
      </c>
      <c r="H101" s="55">
        <f t="shared" ref="H101" si="25">SUM(H91:H91)</f>
        <v>107495130.18918552</v>
      </c>
      <c r="I101" s="55">
        <f t="shared" ref="I101" si="26">SUM(I91:I91)</f>
        <v>148920708.39093867</v>
      </c>
      <c r="J101" s="55">
        <f t="shared" ref="J101:K101" si="27">SUM(J91:J91)</f>
        <v>199599553.44013837</v>
      </c>
      <c r="K101" s="55">
        <f t="shared" si="27"/>
        <v>219271476.16657871</v>
      </c>
      <c r="L101" s="55">
        <f t="shared" ref="L101" si="28">SUM(L91:L91)</f>
        <v>226840310.83867794</v>
      </c>
      <c r="M101" s="55">
        <f>SUM(M91:M91)</f>
        <v>246308226.21909389</v>
      </c>
      <c r="N101" s="55">
        <f>SUM(N91:N91)</f>
        <v>210927144.10950661</v>
      </c>
      <c r="O101" s="55">
        <f>SUM(O91:O91)</f>
        <v>205543254.6519013</v>
      </c>
      <c r="P101" s="55">
        <f>SUM(P91:P91)</f>
        <v>183874077.92159626</v>
      </c>
      <c r="Q101" s="55">
        <f>SUM(Q91:Q91)</f>
        <v>197443389.3983708</v>
      </c>
    </row>
    <row r="102" spans="1:17" x14ac:dyDescent="0.25">
      <c r="A102" s="5">
        <f t="shared" si="12"/>
        <v>52</v>
      </c>
      <c r="B102" s="6" t="s">
        <v>392</v>
      </c>
      <c r="D102" s="217" t="s">
        <v>1056</v>
      </c>
      <c r="E102" s="55">
        <f t="shared" ref="E102:Q102" si="29" xml:space="preserve"> E58+E62+E59</f>
        <v>-108903896.15698001</v>
      </c>
      <c r="F102" s="55">
        <f t="shared" ca="1" si="29"/>
        <v>-111424308.37351401</v>
      </c>
      <c r="G102" s="55">
        <f t="shared" ca="1" si="29"/>
        <v>-110394155.16109999</v>
      </c>
      <c r="H102" s="55">
        <f t="shared" ca="1" si="29"/>
        <v>-111048180.591548</v>
      </c>
      <c r="I102" s="55">
        <f t="shared" ca="1" si="29"/>
        <v>-112807286.169764</v>
      </c>
      <c r="J102" s="55">
        <f t="shared" ca="1" si="29"/>
        <v>-110096486.94191799</v>
      </c>
      <c r="K102" s="55">
        <f t="shared" ca="1" si="29"/>
        <v>-109113414.68783998</v>
      </c>
      <c r="L102" s="55">
        <f t="shared" ca="1" si="29"/>
        <v>-111086486.825656</v>
      </c>
      <c r="M102" s="55">
        <f t="shared" ca="1" si="29"/>
        <v>-110488411.06211598</v>
      </c>
      <c r="N102" s="55">
        <f t="shared" ca="1" si="29"/>
        <v>-112449647.41563599</v>
      </c>
      <c r="O102" s="55">
        <f t="shared" ca="1" si="29"/>
        <v>-114463667.704964</v>
      </c>
      <c r="P102" s="55">
        <f t="shared" si="29"/>
        <v>-113059001.42276798</v>
      </c>
      <c r="Q102" s="55">
        <f t="shared" si="29"/>
        <v>-114127394.558284</v>
      </c>
    </row>
    <row r="103" spans="1:17" ht="13" thickBot="1" x14ac:dyDescent="0.3">
      <c r="A103" s="5">
        <f t="shared" si="12"/>
        <v>53</v>
      </c>
      <c r="B103" s="6" t="s">
        <v>304</v>
      </c>
      <c r="E103" s="240">
        <f t="shared" ref="E103" si="30">SUM(E96:E102)</f>
        <v>5401020431.0954123</v>
      </c>
      <c r="F103" s="240">
        <f t="shared" ref="F103:H103" ca="1" si="31">SUM(F96:F102)</f>
        <v>5371137092.0158434</v>
      </c>
      <c r="G103" s="240">
        <f t="shared" ca="1" si="31"/>
        <v>5358152262.0520239</v>
      </c>
      <c r="H103" s="240">
        <f t="shared" ca="1" si="31"/>
        <v>5368501596.3781233</v>
      </c>
      <c r="I103" s="240">
        <f t="shared" ref="I103" ca="1" si="32">SUM(I96:I102)</f>
        <v>5415944781.683816</v>
      </c>
      <c r="J103" s="240">
        <f t="shared" ref="J103:K103" ca="1" si="33">SUM(J96:J102)</f>
        <v>5459763162.5746326</v>
      </c>
      <c r="K103" s="240">
        <f t="shared" ca="1" si="33"/>
        <v>5554731274.2996655</v>
      </c>
      <c r="L103" s="240">
        <f t="shared" ref="L103:M103" ca="1" si="34">SUM(L96:L102)</f>
        <v>5541410031.8770351</v>
      </c>
      <c r="M103" s="240">
        <f t="shared" ca="1" si="34"/>
        <v>5566310551.6164103</v>
      </c>
      <c r="N103" s="240">
        <f t="shared" ref="N103:O103" ca="1" si="35">SUM(N96:N102)</f>
        <v>5531085566.2469578</v>
      </c>
      <c r="O103" s="240">
        <f t="shared" ca="1" si="35"/>
        <v>5518731385.9956684</v>
      </c>
      <c r="P103" s="240">
        <f t="shared" ref="P103" si="36">SUM(P96:P102)</f>
        <v>5493924730.9198313</v>
      </c>
      <c r="Q103" s="240">
        <f>SUM(Q96:Q102)</f>
        <v>5502107112.7916784</v>
      </c>
    </row>
    <row r="104" spans="1:17" ht="13" thickTop="1" x14ac:dyDescent="0.25"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</row>
    <row r="105" spans="1:17" x14ac:dyDescent="0.25">
      <c r="A105" s="7"/>
      <c r="B105" s="7"/>
      <c r="C105" s="7"/>
      <c r="D105" s="7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customFormat="1" x14ac:dyDescent="0.25">
      <c r="A106" s="7"/>
      <c r="B106" s="7"/>
      <c r="C106" s="7"/>
      <c r="D106" s="7"/>
    </row>
    <row r="107" spans="1:17" customFormat="1" x14ac:dyDescent="0.25">
      <c r="A107" s="7"/>
      <c r="B107" s="7"/>
      <c r="C107" s="7"/>
      <c r="D107" s="7"/>
    </row>
    <row r="108" spans="1:17" customFormat="1" x14ac:dyDescent="0.25">
      <c r="A108" s="7"/>
      <c r="B108" s="7"/>
      <c r="C108" s="7"/>
      <c r="D108" s="7"/>
    </row>
    <row r="109" spans="1:17" customFormat="1" x14ac:dyDescent="0.25">
      <c r="A109" s="7"/>
      <c r="B109" s="7"/>
      <c r="C109" s="7"/>
      <c r="D109" s="7"/>
    </row>
    <row r="110" spans="1:17" customFormat="1" x14ac:dyDescent="0.25">
      <c r="A110" s="7"/>
      <c r="B110" s="7"/>
      <c r="C110" s="7"/>
      <c r="D110" s="7"/>
    </row>
    <row r="111" spans="1:17" customFormat="1" x14ac:dyDescent="0.25">
      <c r="A111" s="7"/>
      <c r="B111" s="7"/>
      <c r="C111" s="7"/>
      <c r="D111" s="7"/>
    </row>
    <row r="112" spans="1:17" customFormat="1" x14ac:dyDescent="0.25">
      <c r="A112" s="7"/>
      <c r="B112" s="7"/>
      <c r="C112" s="7"/>
      <c r="D112" s="7"/>
    </row>
    <row r="113" spans="1:17" customFormat="1" x14ac:dyDescent="0.25">
      <c r="A113" s="7"/>
      <c r="B113" s="7"/>
      <c r="C113" s="7"/>
      <c r="D113" s="7"/>
    </row>
    <row r="114" spans="1:17" customFormat="1" x14ac:dyDescent="0.25">
      <c r="A114" s="7"/>
      <c r="B114" s="7"/>
      <c r="C114" s="7"/>
      <c r="D114" s="7"/>
    </row>
    <row r="115" spans="1:17" customFormat="1" x14ac:dyDescent="0.25">
      <c r="A115" s="7"/>
      <c r="B115" s="7"/>
      <c r="C115" s="7"/>
      <c r="D115" s="7"/>
    </row>
    <row r="116" spans="1:17" x14ac:dyDescent="0.25">
      <c r="D116" s="7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D117" s="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D118" s="7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D119" s="7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D120" s="7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D121" s="7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D122" s="7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D123" s="7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D124" s="7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D125" s="7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D126" s="7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D127" s="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D128" s="7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4:17" x14ac:dyDescent="0.25">
      <c r="D129" s="7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4:17" x14ac:dyDescent="0.25">
      <c r="D130" s="7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4:17" x14ac:dyDescent="0.25">
      <c r="D131" s="7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4:17" x14ac:dyDescent="0.25">
      <c r="D132" s="7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4:17" x14ac:dyDescent="0.25">
      <c r="D133" s="7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4:17" x14ac:dyDescent="0.25">
      <c r="D134" s="7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4:17" x14ac:dyDescent="0.25">
      <c r="D135" s="7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4:17" x14ac:dyDescent="0.25">
      <c r="D136" s="7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4:17" x14ac:dyDescent="0.25">
      <c r="D137" s="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4:17" x14ac:dyDescent="0.25">
      <c r="D138" s="7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4:17" x14ac:dyDescent="0.25">
      <c r="D139" s="7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4:17" x14ac:dyDescent="0.25">
      <c r="D140" s="7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4:17" x14ac:dyDescent="0.25">
      <c r="D141" s="7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4:17" x14ac:dyDescent="0.25">
      <c r="D142" s="7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4:17" x14ac:dyDescent="0.25">
      <c r="D143" s="7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4:17" x14ac:dyDescent="0.25">
      <c r="D144" s="7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4:17" x14ac:dyDescent="0.25">
      <c r="D145" s="7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4:17" x14ac:dyDescent="0.25">
      <c r="D146" s="7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4:17" x14ac:dyDescent="0.25">
      <c r="D147" s="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4:17" x14ac:dyDescent="0.25">
      <c r="D148" s="7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4:17" x14ac:dyDescent="0.25">
      <c r="D149" s="7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4:17" x14ac:dyDescent="0.25">
      <c r="D150" s="7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4:17" x14ac:dyDescent="0.25">
      <c r="D151" s="7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4:17" x14ac:dyDescent="0.25">
      <c r="D152" s="7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4:17" x14ac:dyDescent="0.25">
      <c r="D153" s="7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4:17" x14ac:dyDescent="0.25">
      <c r="D154" s="7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4:17" x14ac:dyDescent="0.25">
      <c r="D155" s="7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4:17" x14ac:dyDescent="0.25">
      <c r="D156" s="7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4:17" x14ac:dyDescent="0.25">
      <c r="D157" s="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4:17" x14ac:dyDescent="0.25">
      <c r="D158" s="7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4:17" x14ac:dyDescent="0.25">
      <c r="D159" s="7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4:17" x14ac:dyDescent="0.25">
      <c r="D160" s="7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4:17" x14ac:dyDescent="0.25">
      <c r="D161" s="7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4:17" x14ac:dyDescent="0.25">
      <c r="D162" s="7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4:17" x14ac:dyDescent="0.25">
      <c r="D163" s="7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4:17" x14ac:dyDescent="0.25">
      <c r="D164" s="7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4:17" x14ac:dyDescent="0.25">
      <c r="D165" s="7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4:17" x14ac:dyDescent="0.25">
      <c r="D166" s="7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4:17" x14ac:dyDescent="0.25">
      <c r="D167" s="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4:17" x14ac:dyDescent="0.25">
      <c r="D168" s="7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4:17" x14ac:dyDescent="0.25">
      <c r="D169" s="7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4:17" x14ac:dyDescent="0.25">
      <c r="D170" s="7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4:17" x14ac:dyDescent="0.25">
      <c r="D171" s="7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4:17" x14ac:dyDescent="0.25">
      <c r="D172" s="7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4:17" x14ac:dyDescent="0.25">
      <c r="D173" s="7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4:17" x14ac:dyDescent="0.25">
      <c r="D174" s="7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4:17" x14ac:dyDescent="0.25">
      <c r="D175" s="7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4:17" x14ac:dyDescent="0.25">
      <c r="D176" s="7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4:17" x14ac:dyDescent="0.25">
      <c r="D177" s="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4:17" x14ac:dyDescent="0.25">
      <c r="D178" s="7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4:17" x14ac:dyDescent="0.25">
      <c r="D179" s="7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4:17" x14ac:dyDescent="0.25">
      <c r="D180" s="7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4:17" x14ac:dyDescent="0.25">
      <c r="D181" s="7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4:17" x14ac:dyDescent="0.25">
      <c r="D182" s="7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4:17" x14ac:dyDescent="0.25">
      <c r="D183" s="7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4:17" x14ac:dyDescent="0.25">
      <c r="D184" s="7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4:17" x14ac:dyDescent="0.25">
      <c r="D185" s="7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4:17" x14ac:dyDescent="0.25">
      <c r="D186" s="7"/>
      <c r="E186"/>
      <c r="F186"/>
      <c r="G186"/>
      <c r="H186"/>
      <c r="I186"/>
      <c r="J186"/>
      <c r="K186"/>
      <c r="L186"/>
      <c r="M186"/>
      <c r="N186"/>
      <c r="O186"/>
      <c r="P186"/>
      <c r="Q186"/>
    </row>
  </sheetData>
  <dataConsolidate/>
  <mergeCells count="1">
    <mergeCell ref="A3:B3"/>
  </mergeCells>
  <phoneticPr fontId="23" type="noConversion"/>
  <printOptions horizontalCentered="1"/>
  <pageMargins left="0" right="0" top="0" bottom="0" header="0.66" footer="0.2"/>
  <pageSetup scale="65" orientation="portrait" r:id="rId1"/>
  <headerFooter alignWithMargins="0">
    <oddFooter>&amp;L&amp;8&amp;D  &amp;T&amp;R&amp;8Page &amp;P of &amp;N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P87"/>
  <sheetViews>
    <sheetView topLeftCell="A3" workbookViewId="0">
      <pane xSplit="3" ySplit="13" topLeftCell="D16" activePane="bottomRight" state="frozen"/>
      <selection activeCell="I51" sqref="I51"/>
      <selection pane="topRight" activeCell="I51" sqref="I51"/>
      <selection pane="bottomLeft" activeCell="I51" sqref="I51"/>
      <selection pane="bottomRight" activeCell="H24" sqref="H24"/>
    </sheetView>
  </sheetViews>
  <sheetFormatPr defaultColWidth="9.1796875" defaultRowHeight="15" customHeight="1" outlineLevelCol="1" x14ac:dyDescent="0.25"/>
  <cols>
    <col min="1" max="1" width="19.81640625" style="1" bestFit="1" customWidth="1"/>
    <col min="2" max="2" width="51.81640625" style="1" customWidth="1"/>
    <col min="3" max="3" width="8.7265625" style="4" customWidth="1"/>
    <col min="4" max="11" width="15.81640625" style="221" customWidth="1" outlineLevel="1"/>
    <col min="12" max="13" width="14.7265625" style="221" customWidth="1" outlineLevel="1"/>
    <col min="14" max="15" width="14.7265625" style="221" customWidth="1"/>
    <col min="16" max="16" width="14.7265625" style="221" bestFit="1" customWidth="1"/>
    <col min="17" max="17" width="11.81640625" style="6" customWidth="1"/>
    <col min="18" max="18" width="16.54296875" style="1" bestFit="1" customWidth="1"/>
    <col min="19" max="19" width="16.54296875" bestFit="1" customWidth="1"/>
    <col min="20" max="20" width="3" bestFit="1" customWidth="1"/>
    <col min="21" max="21" width="15" customWidth="1"/>
    <col min="22" max="22" width="14.7265625" customWidth="1"/>
    <col min="23" max="30" width="14.54296875" customWidth="1"/>
    <col min="31" max="32" width="14.7265625" customWidth="1"/>
    <col min="33" max="39" width="14.54296875" customWidth="1"/>
    <col min="40" max="42" width="14.54296875" bestFit="1" customWidth="1"/>
    <col min="43" max="16384" width="9.1796875" style="1"/>
  </cols>
  <sheetData>
    <row r="1" spans="1:42" ht="15" hidden="1" customHeight="1" x14ac:dyDescent="0.25">
      <c r="A1" s="15"/>
    </row>
    <row r="2" spans="1:42" ht="15" hidden="1" customHeight="1" x14ac:dyDescent="0.25"/>
    <row r="3" spans="1:42" ht="15" customHeight="1" thickBot="1" x14ac:dyDescent="0.35">
      <c r="A3" s="37" t="s">
        <v>174</v>
      </c>
      <c r="B3" s="252"/>
      <c r="C3" s="242" t="s">
        <v>1092</v>
      </c>
      <c r="D3" s="373">
        <f>'ERB EOP'!E1</f>
        <v>44348</v>
      </c>
      <c r="E3" s="373">
        <f>D3</f>
        <v>44348</v>
      </c>
      <c r="F3" s="373">
        <f t="shared" ref="F3:P3" si="0">E3</f>
        <v>44348</v>
      </c>
      <c r="G3" s="373">
        <f t="shared" si="0"/>
        <v>44348</v>
      </c>
      <c r="H3" s="373">
        <f t="shared" si="0"/>
        <v>44348</v>
      </c>
      <c r="I3" s="373">
        <f t="shared" si="0"/>
        <v>44348</v>
      </c>
      <c r="J3" s="373">
        <f t="shared" si="0"/>
        <v>44348</v>
      </c>
      <c r="K3" s="373">
        <f t="shared" si="0"/>
        <v>44348</v>
      </c>
      <c r="L3" s="373">
        <f t="shared" si="0"/>
        <v>44348</v>
      </c>
      <c r="M3" s="373">
        <f t="shared" si="0"/>
        <v>44348</v>
      </c>
      <c r="N3" s="373">
        <f t="shared" si="0"/>
        <v>44348</v>
      </c>
      <c r="O3" s="373">
        <f t="shared" si="0"/>
        <v>44348</v>
      </c>
      <c r="P3" s="373">
        <f t="shared" si="0"/>
        <v>44348</v>
      </c>
    </row>
    <row r="4" spans="1:42" s="6" customFormat="1" ht="15" customHeight="1" x14ac:dyDescent="0.3">
      <c r="A4" s="254" t="s">
        <v>23</v>
      </c>
      <c r="B4" s="255"/>
      <c r="C4" s="243" t="s">
        <v>232</v>
      </c>
      <c r="D4" s="256">
        <f>'ERB EOP'!E2</f>
        <v>0.65939999999999999</v>
      </c>
      <c r="E4" s="256">
        <f>'ERB EOP'!F2</f>
        <v>0.65939999999999999</v>
      </c>
      <c r="F4" s="256">
        <f>'ERB EOP'!G2</f>
        <v>0.65939999999999999</v>
      </c>
      <c r="G4" s="256">
        <f>'ERB EOP'!H2</f>
        <v>0.65939999999999999</v>
      </c>
      <c r="H4" s="256">
        <f>'ERB EOP'!I2</f>
        <v>0.65939999999999999</v>
      </c>
      <c r="I4" s="256">
        <f>'ERB EOP'!J2</f>
        <v>0.65939999999999999</v>
      </c>
      <c r="J4" s="256">
        <f>'ERB EOP'!K2</f>
        <v>0.65939999999999999</v>
      </c>
      <c r="K4" s="256">
        <f>'ERB EOP'!L2</f>
        <v>0.65939999999999999</v>
      </c>
      <c r="L4" s="256">
        <f>'ERB EOP'!M2</f>
        <v>0.65939999999999999</v>
      </c>
      <c r="M4" s="256">
        <f>'ERB EOP'!N2</f>
        <v>0.65939999999999999</v>
      </c>
      <c r="N4" s="256">
        <f>'ERB EOP'!O2</f>
        <v>0.65939999999999999</v>
      </c>
      <c r="O4" s="256">
        <f>'ERB EOP'!P2</f>
        <v>0.65939999999999999</v>
      </c>
      <c r="P4" s="256">
        <f>'New Format B.Sheet '!$AK$1</f>
        <v>0.65939999999999999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5" customHeight="1" thickBot="1" x14ac:dyDescent="0.35">
      <c r="A5" s="251">
        <f>'ERB EOP'!A3:B3</f>
        <v>44377</v>
      </c>
      <c r="B5" s="229"/>
      <c r="C5" s="243" t="s">
        <v>231</v>
      </c>
      <c r="D5" s="245">
        <f>'ERB EOP'!E3</f>
        <v>0.34060000000000001</v>
      </c>
      <c r="E5" s="245">
        <f>'ERB EOP'!F3</f>
        <v>0.34060000000000001</v>
      </c>
      <c r="F5" s="245">
        <f>'ERB EOP'!G3</f>
        <v>0.34060000000000001</v>
      </c>
      <c r="G5" s="245">
        <f>'ERB EOP'!H3</f>
        <v>0.34060000000000001</v>
      </c>
      <c r="H5" s="245">
        <f>'ERB EOP'!I3</f>
        <v>0.34060000000000001</v>
      </c>
      <c r="I5" s="245">
        <f>'ERB EOP'!J3</f>
        <v>0.34060000000000001</v>
      </c>
      <c r="J5" s="245">
        <f>'ERB EOP'!K3</f>
        <v>0.34060000000000001</v>
      </c>
      <c r="K5" s="245">
        <f>'ERB EOP'!L3</f>
        <v>0.34060000000000001</v>
      </c>
      <c r="L5" s="245">
        <f>'ERB EOP'!M3</f>
        <v>0.34060000000000001</v>
      </c>
      <c r="M5" s="245">
        <f>'ERB EOP'!N3</f>
        <v>0.34060000000000001</v>
      </c>
      <c r="N5" s="245">
        <f>'ERB EOP'!O3</f>
        <v>0.34060000000000001</v>
      </c>
      <c r="O5" s="245">
        <f>'ERB EOP'!P3</f>
        <v>0.34060000000000001</v>
      </c>
      <c r="P5" s="245">
        <f>'New Format B.Sheet '!$AK$2</f>
        <v>0.34060000000000001</v>
      </c>
      <c r="Q5" s="52"/>
    </row>
    <row r="6" spans="1:42" ht="15" customHeight="1" x14ac:dyDescent="0.2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42" ht="15" customHeight="1" x14ac:dyDescent="0.3">
      <c r="A7"/>
      <c r="B7"/>
      <c r="C7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57"/>
      <c r="R7" s="360"/>
    </row>
    <row r="8" spans="1:42" ht="15" customHeight="1" x14ac:dyDescent="0.3">
      <c r="A8"/>
      <c r="B8"/>
      <c r="C8"/>
      <c r="D8" s="223"/>
      <c r="E8" s="223"/>
      <c r="F8" s="223"/>
      <c r="G8" s="223"/>
      <c r="H8" s="223"/>
      <c r="I8" s="223"/>
      <c r="J8" s="223"/>
      <c r="K8" s="223"/>
      <c r="L8" s="315"/>
      <c r="M8" s="223"/>
      <c r="N8" s="223"/>
      <c r="O8" s="223"/>
      <c r="Q8"/>
      <c r="R8"/>
    </row>
    <row r="9" spans="1:42" ht="15" customHeight="1" x14ac:dyDescent="0.25">
      <c r="A9"/>
      <c r="B9"/>
      <c r="C9"/>
      <c r="Q9"/>
      <c r="R9"/>
    </row>
    <row r="10" spans="1:42" ht="15" customHeight="1" thickBot="1" x14ac:dyDescent="0.35">
      <c r="A10" s="31"/>
      <c r="B10" s="31"/>
      <c r="C10" s="31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/>
      <c r="R10"/>
    </row>
    <row r="11" spans="1:42" ht="15" customHeight="1" x14ac:dyDescent="0.25">
      <c r="A11" s="32"/>
      <c r="B11" s="253"/>
      <c r="C11" s="28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471"/>
      <c r="Q11"/>
      <c r="R11"/>
    </row>
    <row r="12" spans="1:42" ht="15" customHeight="1" x14ac:dyDescent="0.25">
      <c r="A12" s="33" t="s">
        <v>496</v>
      </c>
      <c r="B12" s="34" t="s">
        <v>348</v>
      </c>
      <c r="C12" s="28"/>
      <c r="D12" s="140" t="s">
        <v>137</v>
      </c>
      <c r="E12" s="140" t="s">
        <v>137</v>
      </c>
      <c r="F12" s="140" t="s">
        <v>137</v>
      </c>
      <c r="G12" s="140" t="s">
        <v>137</v>
      </c>
      <c r="H12" s="140" t="s">
        <v>137</v>
      </c>
      <c r="I12" s="140" t="s">
        <v>137</v>
      </c>
      <c r="J12" s="140" t="s">
        <v>137</v>
      </c>
      <c r="K12" s="140" t="s">
        <v>137</v>
      </c>
      <c r="L12" s="140" t="s">
        <v>137</v>
      </c>
      <c r="M12" s="140" t="s">
        <v>137</v>
      </c>
      <c r="N12" s="140" t="s">
        <v>137</v>
      </c>
      <c r="O12" s="140" t="s">
        <v>137</v>
      </c>
      <c r="P12" s="472" t="s">
        <v>137</v>
      </c>
      <c r="Q12"/>
      <c r="R12"/>
    </row>
    <row r="13" spans="1:42" ht="15" customHeight="1" x14ac:dyDescent="0.3">
      <c r="A13" s="35" t="s">
        <v>345</v>
      </c>
      <c r="B13" s="2"/>
      <c r="D13" s="250">
        <v>44012</v>
      </c>
      <c r="E13" s="250">
        <v>44043</v>
      </c>
      <c r="F13" s="250">
        <v>44074</v>
      </c>
      <c r="G13" s="250">
        <v>44104</v>
      </c>
      <c r="H13" s="250">
        <v>44135</v>
      </c>
      <c r="I13" s="250">
        <v>44165</v>
      </c>
      <c r="J13" s="250">
        <v>44196</v>
      </c>
      <c r="K13" s="250">
        <v>44227</v>
      </c>
      <c r="L13" s="250">
        <v>44255</v>
      </c>
      <c r="M13" s="250">
        <v>44286</v>
      </c>
      <c r="N13" s="250">
        <v>44316</v>
      </c>
      <c r="O13" s="250">
        <v>44347</v>
      </c>
      <c r="P13" s="292">
        <v>44377</v>
      </c>
      <c r="Q13"/>
      <c r="R13"/>
    </row>
    <row r="14" spans="1:42" ht="15" customHeight="1" x14ac:dyDescent="0.3">
      <c r="A14" s="36" t="s">
        <v>474</v>
      </c>
      <c r="B14" s="37"/>
      <c r="C14" s="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473"/>
      <c r="Q14"/>
      <c r="R14"/>
    </row>
    <row r="15" spans="1:42" ht="9" customHeight="1" x14ac:dyDescent="0.25">
      <c r="A15" s="42"/>
      <c r="B15" s="356"/>
      <c r="C15" s="357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474"/>
      <c r="Q15"/>
      <c r="R15"/>
    </row>
    <row r="16" spans="1:42" ht="15" customHeight="1" x14ac:dyDescent="0.25">
      <c r="A16" s="41">
        <v>1</v>
      </c>
      <c r="B16" s="42" t="s">
        <v>344</v>
      </c>
      <c r="C16" s="43"/>
      <c r="D16" s="71">
        <f>SUMIF('New Format B.Sheet '!$X$9:$X$1230,$A16,'New Format B.Sheet '!$H$9:$H$1230)</f>
        <v>4344615918.9099998</v>
      </c>
      <c r="E16" s="71">
        <f>SUMIF('New Format B.Sheet '!$X$9:$X$1230,$A16,'New Format B.Sheet '!$I$9:$I$1230)</f>
        <v>4393788852.6099997</v>
      </c>
      <c r="F16" s="71">
        <f>SUMIF('New Format B.Sheet '!$X$9:$X$1230,$A16,'New Format B.Sheet '!$J$9:$J$1230)</f>
        <v>4412346922.1800003</v>
      </c>
      <c r="G16" s="71">
        <f>SUMIF('New Format B.Sheet '!$X$9:$X$1230,$A16,'New Format B.Sheet '!$K$9:$K$1230)</f>
        <v>4449905030.960001</v>
      </c>
      <c r="H16" s="71">
        <f>SUMIF('New Format B.Sheet '!$X$9:$X$1230,$A16,'New Format B.Sheet '!$L$9:$L$1230)</f>
        <v>4479142800.5600004</v>
      </c>
      <c r="I16" s="71">
        <f>SUMIF('New Format B.Sheet '!$X$9:$X$1230,$A16,'New Format B.Sheet '!$M$9:$M$1230)</f>
        <v>4492289828.6899996</v>
      </c>
      <c r="J16" s="71">
        <f>SUMIF('New Format B.Sheet '!$X$9:$X$1230,$A16,'New Format B.Sheet '!$N$9:$N$1230)</f>
        <v>4501160865.0699997</v>
      </c>
      <c r="K16" s="71">
        <f>SUMIF('New Format B.Sheet '!$X$9:$X$1230,$A16,'New Format B.Sheet '!$O$9:$O$1230)</f>
        <v>4522132530.8499994</v>
      </c>
      <c r="L16" s="71">
        <f>SUMIF('New Format B.Sheet '!$X$9:$X$1230,$A16,'New Format B.Sheet '!$P$9:$P$1230)</f>
        <v>4536281141.1399994</v>
      </c>
      <c r="M16" s="71">
        <f>SUMIF('New Format B.Sheet '!$X$9:$X$1230,$A16,'New Format B.Sheet '!$Q$9:$Q$1230)</f>
        <v>4563736976.4099998</v>
      </c>
      <c r="N16" s="71">
        <f>SUMIF('New Format B.Sheet '!$X$9:$X$1232,$A16,'New Format B.Sheet '!$R$9:$R$1232)</f>
        <v>4581915768.1000004</v>
      </c>
      <c r="O16" s="71">
        <f>SUMIF('New Format B.Sheet '!$X$9:$X$1232,$A16,'New Format B.Sheet '!$S$9:$S$1232)</f>
        <v>4597447099.29</v>
      </c>
      <c r="P16" s="211">
        <f>SUMIF('New Format B.Sheet '!$X$9:$X$1232,$A16,'New Format B.Sheet '!$AE$9:$AE$1232)</f>
        <v>4616699414.0800009</v>
      </c>
      <c r="Q16"/>
      <c r="R16"/>
    </row>
    <row r="17" spans="1:42" ht="15" customHeight="1" x14ac:dyDescent="0.25">
      <c r="A17" s="53" t="s">
        <v>346</v>
      </c>
      <c r="B17" s="490" t="s">
        <v>177</v>
      </c>
      <c r="C17" s="43"/>
      <c r="D17" s="71">
        <f>SUMIF('New Format B.Sheet '!$X$9:$X$1230,$A17,'New Format B.Sheet '!$H$9:$H$1230)*$D$5</f>
        <v>356693625.83150405</v>
      </c>
      <c r="E17" s="71">
        <f>SUMIF('New Format B.Sheet '!$X$9:$X$1230,$A17,'New Format B.Sheet '!$I$9:$I$1230)*$E$5</f>
        <v>351440618.10109204</v>
      </c>
      <c r="F17" s="71">
        <f>SUMIF('New Format B.Sheet '!$X$9:$X$1230,$A17,'New Format B.Sheet '!$J$9:$J$1230)*$F$5</f>
        <v>352980834.67646992</v>
      </c>
      <c r="G17" s="71">
        <f>SUMIF('New Format B.Sheet '!$X$9:$X$1230,$A17,'New Format B.Sheet '!$K$9:$K$1230)*$G$5</f>
        <v>353057460.70847195</v>
      </c>
      <c r="H17" s="71">
        <f>SUMIF('New Format B.Sheet '!$X$9:$X$1230,$A17,'New Format B.Sheet '!$L$9:$L$1230)*$H$5</f>
        <v>353935048.70661604</v>
      </c>
      <c r="I17" s="71">
        <f>SUMIF('New Format B.Sheet '!$X$9:$X$1230,$A17,'New Format B.Sheet '!$M$9:$M$1230)*$I$5</f>
        <v>356525626.82633007</v>
      </c>
      <c r="J17" s="71">
        <f>SUMIF('New Format B.Sheet '!$X$9:$X$1230,$A17,'New Format B.Sheet '!$N$9:$N$1230)*$J$5</f>
        <v>361513585.05228204</v>
      </c>
      <c r="K17" s="71">
        <f>SUMIF('New Format B.Sheet '!$X$9:$X$1230,$A17,'New Format B.Sheet '!$O$9:$O$1230)*$K$5</f>
        <v>349666241.39969599</v>
      </c>
      <c r="L17" s="71">
        <f>SUMIF('New Format B.Sheet '!$X$9:$X$1230,$A17,'New Format B.Sheet '!$P$9:$P$1230)*$L$5</f>
        <v>349866147.67662996</v>
      </c>
      <c r="M17" s="71">
        <f>SUMIF('New Format B.Sheet '!$X$9:$X$1230,$A17,'New Format B.Sheet '!$Q$9:$Q$1230)*$M$5</f>
        <v>347551564.36839801</v>
      </c>
      <c r="N17" s="71">
        <f>SUMIF('New Format B.Sheet '!$X$9:$X$1232,$A17,'New Format B.Sheet '!$R$9:$R$1232)*$N$5</f>
        <v>349739949.07553005</v>
      </c>
      <c r="O17" s="71">
        <f>SUMIF('New Format B.Sheet '!$X$9:$X$1232,$A17,'New Format B.Sheet '!$S$9:$S$1232)*$O$5</f>
        <v>348690447.66199797</v>
      </c>
      <c r="P17" s="211">
        <f>SUMIF('New Format B.Sheet '!$X$9:$X$1232,$A17,'New Format B.Sheet '!$AE$9:$AE$1232)</f>
        <v>348398811.44606191</v>
      </c>
      <c r="Q17"/>
      <c r="R17"/>
    </row>
    <row r="18" spans="1:42" ht="15" customHeight="1" x14ac:dyDescent="0.25">
      <c r="A18" s="53">
        <v>3</v>
      </c>
      <c r="B18" s="54" t="s">
        <v>332</v>
      </c>
      <c r="C18" s="43"/>
      <c r="D18" s="219">
        <f>SUMIF('New Format B.Sheet '!$X$9:$X$1230,$A18,'New Format B.Sheet '!$H$9:$H$1230)</f>
        <v>8654564.4700000007</v>
      </c>
      <c r="E18" s="219">
        <f>SUMIF('New Format B.Sheet '!$X$9:$X$1230,$A18,'New Format B.Sheet '!$I$9:$I$1230)</f>
        <v>8654564.4700000007</v>
      </c>
      <c r="F18" s="219">
        <f>SUMIF('New Format B.Sheet '!$X$9:$X$1230,$A18,'New Format B.Sheet '!$J$9:$J$1230)</f>
        <v>8654564.4700000007</v>
      </c>
      <c r="G18" s="219">
        <f>SUMIF('New Format B.Sheet '!$X$9:$X$1230,$A18,'New Format B.Sheet '!$K$9:$K$1230)</f>
        <v>8654564.4700000007</v>
      </c>
      <c r="H18" s="219">
        <f>SUMIF('New Format B.Sheet '!$X$9:$X$1230,$A18,'New Format B.Sheet '!$L$9:$L$1230)</f>
        <v>8654564.4700000007</v>
      </c>
      <c r="I18" s="219">
        <f>SUMIF('New Format B.Sheet '!$X$9:$X$1230,$A18,'New Format B.Sheet '!$M$9:$M$1230)</f>
        <v>8654564.4700000007</v>
      </c>
      <c r="J18" s="219">
        <f>SUMIF('New Format B.Sheet '!$X$9:$X$1230,$A18,'New Format B.Sheet '!$N$9:$N$1230)</f>
        <v>8654564.4700000007</v>
      </c>
      <c r="K18" s="219">
        <f>SUMIF('New Format B.Sheet '!$X$9:$X$1230,$A18,'New Format B.Sheet '!$O$9:$O$1230)</f>
        <v>8654564.4700000007</v>
      </c>
      <c r="L18" s="219">
        <f>SUMIF('New Format B.Sheet '!$X$9:$X$1230,$A18,'New Format B.Sheet '!$P$9:$PPR$1230)</f>
        <v>8654564.4700000007</v>
      </c>
      <c r="M18" s="219">
        <f>SUMIF('New Format B.Sheet '!$X$9:$X$1230,$A18,'New Format B.Sheet '!$Q$9:$Q$1230)</f>
        <v>8654564.4700000007</v>
      </c>
      <c r="N18" s="219">
        <f ca="1">SUMIF('New Format B.Sheet '!$X$9:$X$1232,$A18,'New Format B.Sheet '!$R$9:$R$1230)</f>
        <v>8654564.4700000007</v>
      </c>
      <c r="O18" s="219">
        <f>SUMIF('New Format B.Sheet '!$X$9:$X$1230,$A18,'New Format B.Sheet '!$S$9:$S$1232)</f>
        <v>8654564.4700000007</v>
      </c>
      <c r="P18" s="462">
        <f>SUMIF('New Format B.Sheet '!$X$9:$X$1232,$A18,'New Format B.Sheet '!$AE$9:$AE$1232)</f>
        <v>8654564.4700000007</v>
      </c>
      <c r="Q18"/>
      <c r="R18"/>
    </row>
    <row r="19" spans="1:42" ht="15" customHeight="1" x14ac:dyDescent="0.25">
      <c r="A19" s="53">
        <v>4</v>
      </c>
      <c r="B19" s="54" t="s">
        <v>436</v>
      </c>
      <c r="C19" s="43"/>
      <c r="D19" s="23">
        <f t="shared" ref="D19:I19" si="1">SUM(D16:D18)</f>
        <v>4709964109.211504</v>
      </c>
      <c r="E19" s="23">
        <f t="shared" si="1"/>
        <v>4753884035.1810923</v>
      </c>
      <c r="F19" s="23">
        <f t="shared" ref="F19:G19" si="2">SUM(F16:F18)</f>
        <v>4773982321.3264704</v>
      </c>
      <c r="G19" s="23">
        <f t="shared" si="2"/>
        <v>4811617056.1384735</v>
      </c>
      <c r="H19" s="23">
        <f t="shared" si="1"/>
        <v>4841732413.7366171</v>
      </c>
      <c r="I19" s="23">
        <f t="shared" si="1"/>
        <v>4857470019.98633</v>
      </c>
      <c r="J19" s="23">
        <f t="shared" ref="J19:L19" si="3">SUM(J16:J18)</f>
        <v>4871329014.5922823</v>
      </c>
      <c r="K19" s="23">
        <f t="shared" si="3"/>
        <v>4880453336.719696</v>
      </c>
      <c r="L19" s="23">
        <f t="shared" si="3"/>
        <v>4894801853.2866297</v>
      </c>
      <c r="M19" s="23">
        <f t="shared" ref="M19:O19" si="4">SUM(M16:M18)</f>
        <v>4919943105.2483978</v>
      </c>
      <c r="N19" s="23">
        <f t="shared" ca="1" si="4"/>
        <v>4940310281.6455307</v>
      </c>
      <c r="O19" s="23">
        <f t="shared" si="4"/>
        <v>4954792111.421998</v>
      </c>
      <c r="P19" s="212">
        <f t="shared" ref="P19" si="5">SUM(P16:P18)</f>
        <v>4973752789.9960632</v>
      </c>
      <c r="Q19"/>
      <c r="R19"/>
      <c r="S19" s="364"/>
    </row>
    <row r="20" spans="1:42" ht="15" customHeight="1" x14ac:dyDescent="0.25">
      <c r="A20" s="53"/>
      <c r="B20" s="54"/>
      <c r="C20" s="43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475"/>
      <c r="Q20"/>
      <c r="R20"/>
    </row>
    <row r="21" spans="1:42" ht="15" customHeight="1" x14ac:dyDescent="0.25">
      <c r="A21" s="53">
        <v>5</v>
      </c>
      <c r="B21" s="54" t="s">
        <v>317</v>
      </c>
      <c r="C21" s="43"/>
      <c r="D21" s="71">
        <f>SUMIF('New Format B.Sheet '!$X$9:$X$1230,$A21,'New Format B.Sheet '!$H$9:$H$1230)</f>
        <v>-1668568687.1400001</v>
      </c>
      <c r="E21" s="71">
        <f>SUMIF('New Format B.Sheet '!$X$9:$X$1230,$A21,'New Format B.Sheet '!$I$9:$I$1230)</f>
        <v>-1676434537.6000001</v>
      </c>
      <c r="F21" s="71">
        <f>SUMIF('New Format B.Sheet '!$X$9:$X$1230,$A21,'New Format B.Sheet '!$J$9:$J$1230)</f>
        <v>-1685097519.52</v>
      </c>
      <c r="G21" s="71">
        <f>SUMIF('New Format B.Sheet '!$X$9:$X$1230,$A21,'New Format B.Sheet '!$K$9:$K$1230)</f>
        <v>-1694269772.8100002</v>
      </c>
      <c r="H21" s="71">
        <f>SUMIF('New Format B.Sheet '!$X$9:$X$1230,$A21,'New Format B.Sheet '!$L$9:$L$1230)</f>
        <v>-1703642050.6199999</v>
      </c>
      <c r="I21" s="71">
        <f>SUMIF('New Format B.Sheet '!$X$9:$X$1230,$A21,'New Format B.Sheet '!$M$9:$M$1230)</f>
        <v>-1713551439.3700001</v>
      </c>
      <c r="J21" s="71">
        <f>SUMIF('New Format B.Sheet '!$X$9:$X$1230,$A21,'New Format B.Sheet '!$N$9:$N$1230)</f>
        <v>-1711590160.49</v>
      </c>
      <c r="K21" s="71">
        <f>SUMIF('New Format B.Sheet '!$X$9:$X$1230,$A21,'New Format B.Sheet '!$O$9:$O$1230)</f>
        <v>-1721012284.8</v>
      </c>
      <c r="L21" s="71">
        <f>SUMIF('New Format B.Sheet '!$X$9:$X$1230,$A21,'New Format B.Sheet '!$P$9:$PPR$1230)</f>
        <v>-1730542175.75</v>
      </c>
      <c r="M21" s="71">
        <f>SUMIF('New Format B.Sheet '!$X$9:$X$1230,$A21,'New Format B.Sheet '!$Q$9:$Q$1230)</f>
        <v>-1738208548.6800001</v>
      </c>
      <c r="N21" s="71">
        <f>SUMIF('New Format B.Sheet '!$X$9:$X$1232,$A21,'New Format B.Sheet '!$R$9:$R$1232)</f>
        <v>-1746122344.1199999</v>
      </c>
      <c r="O21" s="71">
        <f>SUMIF('New Format B.Sheet '!$X$9:$X$1232,$A21,'New Format B.Sheet '!$S$9:$S$1232)</f>
        <v>-1755364512.4299998</v>
      </c>
      <c r="P21" s="211">
        <f>SUMIF('New Format B.Sheet '!$X$9:$X$1232,$A21,'New Format B.Sheet '!$AE$9:$AE$1232)</f>
        <v>-1764724653.8099999</v>
      </c>
      <c r="Q21"/>
      <c r="R21"/>
    </row>
    <row r="22" spans="1:42" ht="15" customHeight="1" x14ac:dyDescent="0.25">
      <c r="A22" s="53" t="s">
        <v>347</v>
      </c>
      <c r="B22" s="54" t="s">
        <v>316</v>
      </c>
      <c r="C22" s="43"/>
      <c r="D22" s="71">
        <f>SUMIF('New Format B.Sheet '!$X$9:$X$1230,$A22,'New Format B.Sheet '!$H$9:$H$1230)*$D$5</f>
        <v>-144590924.577398</v>
      </c>
      <c r="E22" s="71">
        <f>SUMIF('New Format B.Sheet '!$X$9:$X$1230,$A22,'New Format B.Sheet '!$I$9:$I$1230)*$E$5</f>
        <v>-145068652.23549402</v>
      </c>
      <c r="F22" s="71">
        <f>SUMIF('New Format B.Sheet '!$X$9:$X$1230,$A22,'New Format B.Sheet '!$J$9:$J$1230)*$F$5</f>
        <v>-148396120.100306</v>
      </c>
      <c r="G22" s="71">
        <f>SUMIF('New Format B.Sheet '!$X$9:$X$1230,$A22,'New Format B.Sheet '!$K$9:$K$1230)*$G$5</f>
        <v>-151834913.42253</v>
      </c>
      <c r="H22" s="71">
        <f>SUMIF('New Format B.Sheet '!$X$9:$X$1230,$A22,'New Format B.Sheet '!$L$9:$L$1230)*$H$5</f>
        <v>-155379413.75993401</v>
      </c>
      <c r="I22" s="71">
        <f>SUMIF('New Format B.Sheet '!$X$9:$X$1230,$A22,'New Format B.Sheet '!$M$9:$M$1230)*$I$5</f>
        <v>-159370017.181674</v>
      </c>
      <c r="J22" s="71">
        <f>SUMIF('New Format B.Sheet '!$X$9:$X$1230,$A22,'New Format B.Sheet '!$N$9:$N$1230)*$J$5</f>
        <v>-160029593.23018202</v>
      </c>
      <c r="K22" s="71">
        <f>SUMIF('New Format B.Sheet '!$X$9:$X$1230,$A22,'New Format B.Sheet '!$O$9:$O$1230)*$K$5</f>
        <v>-148910222.59521201</v>
      </c>
      <c r="L22" s="71">
        <f>SUMIF('New Format B.Sheet '!$X$9:$X$1230,$A22,'New Format B.Sheet '!$P$9:$P$1230)*$L$5</f>
        <v>-152826826.98847201</v>
      </c>
      <c r="M22" s="71">
        <f>SUMIF('New Format B.Sheet '!$X$9:$X$1230,$A22,'New Format B.Sheet '!$Q$9:$Q$1230)*$M$5</f>
        <v>-153185376.114602</v>
      </c>
      <c r="N22" s="71">
        <f>SUMIF('New Format B.Sheet '!$X$9:$X$1232,$A22,'New Format B.Sheet '!$R$9:$R$1232)*$N$5</f>
        <v>-156239695.122758</v>
      </c>
      <c r="O22" s="71">
        <f>SUMIF('New Format B.Sheet '!$X$9:$X$1232,$A22,'New Format B.Sheet '!$S$9:$S$1232)*$O$5</f>
        <v>-158954432.61006403</v>
      </c>
      <c r="P22" s="211">
        <f>SUMIF('New Format B.Sheet '!$X$9:$X$1232,$A22,'New Format B.Sheet '!$AE$9:$AE$1232)</f>
        <v>-162577381.49601001</v>
      </c>
      <c r="Q22"/>
      <c r="R22"/>
    </row>
    <row r="23" spans="1:42" ht="15" customHeight="1" x14ac:dyDescent="0.25">
      <c r="A23" s="53">
        <v>8</v>
      </c>
      <c r="B23" s="54" t="s">
        <v>57</v>
      </c>
      <c r="C23" s="43"/>
      <c r="D23" s="71">
        <f>SUMIF('New Format B.Sheet '!$X$9:$X$1230,$A23,'New Format B.Sheet '!$H$9:$H$1230)</f>
        <v>-8381389.5700000003</v>
      </c>
      <c r="E23" s="71">
        <f>SUMIF('New Format B.Sheet '!$X$9:$X$1230,$A23,'New Format B.Sheet '!$I$9:$I$1230)</f>
        <v>-8437770.5700000003</v>
      </c>
      <c r="F23" s="71">
        <f>SUMIF('New Format B.Sheet '!$X$9:$X$1230,$A23,'New Format B.Sheet '!$J$9:$J$1230)</f>
        <v>-7651292.0600000005</v>
      </c>
      <c r="G23" s="71">
        <f>SUMIF('New Format B.Sheet '!$X$9:$X$1230,$A23,'New Format B.Sheet '!$K$9:$K$1230)</f>
        <v>-7745586.0600000005</v>
      </c>
      <c r="H23" s="71">
        <f>SUMIF('New Format B.Sheet '!$X$9:$X$1230,$A23,'New Format B.Sheet '!$L$9:$L$1230)</f>
        <v>-7556745.2000000002</v>
      </c>
      <c r="I23" s="71">
        <f>SUMIF('New Format B.Sheet '!$X$9:$X$1230,$A23,'New Format B.Sheet '!$M$9:$M$1230)</f>
        <v>-7018909.0899999999</v>
      </c>
      <c r="J23" s="71">
        <f>SUMIF('New Format B.Sheet '!$X$9:$X$1230,$A23,'New Format B.Sheet '!$N$9:$N$1230)</f>
        <v>-7006402.0099999998</v>
      </c>
      <c r="K23" s="71">
        <f>SUMIF('New Format B.Sheet '!$X$9:$X$1230,$A23,'New Format B.Sheet '!$O$9:$O$1230)</f>
        <v>-7059177.2200000007</v>
      </c>
      <c r="L23" s="71">
        <f>SUMIF('New Format B.Sheet '!$X$9:$X$1230,$A23,'New Format B.Sheet '!$P$9:$PPR$1230)</f>
        <v>-5746633.7000000002</v>
      </c>
      <c r="M23" s="71">
        <f>SUMIF('New Format B.Sheet '!$X$9:$X$1230,$A23,'New Format B.Sheet '!$Q$9:$Q$1230)</f>
        <v>-5791091.2500000009</v>
      </c>
      <c r="N23" s="71">
        <f>SUMIF('New Format B.Sheet '!$X$9:$X$1232,$A23,'New Format B.Sheet '!$R$9:$R$1232)</f>
        <v>-5787544.6400000006</v>
      </c>
      <c r="O23" s="71">
        <f>SUMIF('New Format B.Sheet '!$X$9:$X$1232,$A23,'New Format B.Sheet '!$S$9:$S$1232)</f>
        <v>-4550148.8600000003</v>
      </c>
      <c r="P23" s="211">
        <f>SUMIF('New Format B.Sheet '!$X$9:$X$1232,$A23,'New Format B.Sheet '!$AE$9:$AE$1232)</f>
        <v>-4549923.8600000003</v>
      </c>
      <c r="Q23"/>
      <c r="R23"/>
    </row>
    <row r="24" spans="1:42" ht="15" customHeight="1" x14ac:dyDescent="0.25">
      <c r="A24" s="53">
        <v>9</v>
      </c>
      <c r="B24" s="302" t="s">
        <v>1436</v>
      </c>
      <c r="C24" s="43"/>
      <c r="D24" s="71">
        <f>SUMIF('New Format B.Sheet '!$X$9:$X$1230,$A24,'New Format B.Sheet '!$H$9:$H$1230)*D5</f>
        <v>-2516913.3220140003</v>
      </c>
      <c r="E24" s="71">
        <f>SUMIF('New Format B.Sheet '!$X$9:$X$1230,$A24,'New Format B.Sheet '!$I$9:$I$1230)*E5</f>
        <v>-2693866.9293900002</v>
      </c>
      <c r="F24" s="71">
        <f>SUMIF('New Format B.Sheet '!$X$9:$X$1230,$A24,'New Format B.Sheet '!$J$9:$J$1230)*F5</f>
        <v>-2876468.9449860002</v>
      </c>
      <c r="G24" s="71">
        <f>SUMIF('New Format B.Sheet '!$X$9:$X$1230,$A24,'New Format B.Sheet '!$K$9:$K$1230)*G5</f>
        <v>-3053447.5864619999</v>
      </c>
      <c r="H24" s="71">
        <f>SUMIF('New Format B.Sheet '!$X$9:$X$1230,$A24,'New Format B.Sheet '!$L$9:$L$1230)*H5</f>
        <v>0</v>
      </c>
      <c r="I24" s="71">
        <f>SUMIF('New Format B.Sheet '!$X$9:$X$1230,$A24,'New Format B.Sheet '!$M$9:$M$1230)*I5</f>
        <v>0</v>
      </c>
      <c r="J24" s="71">
        <f>SUMIF('New Format B.Sheet '!$X$9:$X$1230,$A24,'New Format B.Sheet '!$N$9:$N$1230)*J5</f>
        <v>0</v>
      </c>
      <c r="K24" s="71">
        <f>SUMIF('New Format B.Sheet '!$X$9:$X$1230,$A24,'New Format B.Sheet '!$O$9:$O$1230)*K5</f>
        <v>0</v>
      </c>
      <c r="L24" s="71">
        <f>SUMIF('New Format B.Sheet '!$X$9:$X$1230,$A24,'New Format B.Sheet '!$P$9:$PPR$1230)*L5</f>
        <v>0</v>
      </c>
      <c r="M24" s="71">
        <f>SUMIF('New Format B.Sheet '!$X$9:$X$1230,$A24,'New Format B.Sheet '!$Q$9:$Q$1230)*M5</f>
        <v>0</v>
      </c>
      <c r="N24" s="71">
        <f>SUMIF('New Format B.Sheet '!$X$9:$X$1232,$A24,'New Format B.Sheet '!$R$9:$R$1232)</f>
        <v>0</v>
      </c>
      <c r="O24" s="71">
        <f>SUMIF('New Format B.Sheet '!$X$9:$X$1232,$A24,'New Format B.Sheet '!$S$9:$S$1232)</f>
        <v>0</v>
      </c>
      <c r="P24" s="211">
        <f>SUMIF('New Format B.Sheet '!$X$9:$X$1232,$A24,'New Format B.Sheet '!$AE$9:$AE$1232)</f>
        <v>0</v>
      </c>
      <c r="Q24"/>
      <c r="R24"/>
    </row>
    <row r="25" spans="1:42" s="6" customFormat="1" ht="15" customHeight="1" x14ac:dyDescent="0.25">
      <c r="A25" s="53">
        <v>10</v>
      </c>
      <c r="B25" s="54" t="s">
        <v>99</v>
      </c>
      <c r="C25" s="43"/>
      <c r="D25" s="71">
        <f>SUMIF('New Format B.Sheet '!$X$9:$X$1230,$A25,'New Format B.Sheet '!$H$9:$H$1230)</f>
        <v>-575156477</v>
      </c>
      <c r="E25" s="71">
        <f>SUMIF('New Format B.Sheet '!$X$9:$X$1230,$A25,'New Format B.Sheet '!$I$9:$I$1230)</f>
        <v>-575060420.73000002</v>
      </c>
      <c r="F25" s="71">
        <f>SUMIF('New Format B.Sheet '!$X$9:$X$1230,$A25,'New Format B.Sheet '!$J$9:$J$1230)</f>
        <v>-574964351.85000002</v>
      </c>
      <c r="G25" s="71">
        <f>SUMIF('New Format B.Sheet '!$X$9:$X$1230,$A25,'New Format B.Sheet '!$K$9:$K$1230)</f>
        <v>-584231353.54999995</v>
      </c>
      <c r="H25" s="71">
        <f>SUMIF('New Format B.Sheet '!$X$9:$X$1230,$A25,'New Format B.Sheet '!$L$9:$L$1230)</f>
        <v>-596551111.53999996</v>
      </c>
      <c r="I25" s="71">
        <f>SUMIF('New Format B.Sheet '!$X$9:$X$1230,$A25,'New Format B.Sheet '!$M$9:$M$1230)</f>
        <v>-596077844.63999999</v>
      </c>
      <c r="J25" s="71">
        <f>SUMIF('New Format B.Sheet '!$X$9:$X$1230,$A25,'New Format B.Sheet '!$N$9:$N$1230)</f>
        <v>-588922155.84000003</v>
      </c>
      <c r="K25" s="71">
        <f>SUMIF('New Format B.Sheet '!$X$9:$X$1230,$A25,'New Format B.Sheet '!$O$9:$O$1230)</f>
        <v>-587217118.47000003</v>
      </c>
      <c r="L25" s="71">
        <f>SUMIF('New Format B.Sheet '!$X$9:$X$1230,$A25,'New Format B.Sheet '!$P$9:$PPR$1230)</f>
        <v>-585205349.10000002</v>
      </c>
      <c r="M25" s="71">
        <f>SUMIF('New Format B.Sheet '!$X$9:$X$1230,$A25,'New Format B.Sheet '!$Q$9:$Q$1230)</f>
        <v>-585211700.19999993</v>
      </c>
      <c r="N25" s="71">
        <f>SUMIF('New Format B.Sheet '!$X$9:$X$1232,$A25,'New Format B.Sheet '!$R$9:$R$1232)</f>
        <v>-585144423.69999993</v>
      </c>
      <c r="O25" s="71">
        <f>SUMIF('New Format B.Sheet '!$X$9:$X$1232,$A25,'New Format B.Sheet '!$S$9:$S$1232)</f>
        <v>-582832573.49000001</v>
      </c>
      <c r="P25" s="211">
        <f>SUMIF('New Format B.Sheet '!$X$9:$X$1232,$A25,'New Format B.Sheet '!$AE$9:$AE$1232)</f>
        <v>-581822077.77999997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6" customFormat="1" ht="15" customHeight="1" x14ac:dyDescent="0.25">
      <c r="A26" s="53" t="s">
        <v>1080</v>
      </c>
      <c r="B26" s="54" t="s">
        <v>1280</v>
      </c>
      <c r="C26" s="43"/>
      <c r="D26" s="71">
        <f>SUMIF('New Format B.Sheet '!$X$9:$X$1230,$A26,'New Format B.Sheet '!$H$9:$H$1230)*$D$5</f>
        <v>-23566596.630199995</v>
      </c>
      <c r="E26" s="71">
        <f>SUMIF('New Format B.Sheet '!$X$9:$X$1230,$A26,'New Format B.Sheet '!$I$9:$I$1230)*$E$5</f>
        <v>-23730318.019537997</v>
      </c>
      <c r="F26" s="71">
        <f>SUMIF('New Format B.Sheet '!$X$9:$X$1230,$A26,'New Format B.Sheet '!$J$9:$J$1230)*$F$5</f>
        <v>-23926737.216642004</v>
      </c>
      <c r="G26" s="71">
        <f>SUMIF('New Format B.Sheet '!$X$9:$X$1230,$A26,'New Format B.Sheet '!$K$9:$K$1230)*$G$5</f>
        <v>-23479185.482167996</v>
      </c>
      <c r="H26" s="71">
        <f>SUMIF('New Format B.Sheet '!$X$9:$X$1230,$A26,'New Format B.Sheet '!$L$9:$L$1230)*$H$5</f>
        <v>-23541134.239324</v>
      </c>
      <c r="I26" s="71">
        <f>SUMIF('New Format B.Sheet '!$X$9:$X$1230,$A26,'New Format B.Sheet '!$M$9:$M$1230)*$I$5</f>
        <v>-23457501.241070002</v>
      </c>
      <c r="J26" s="71">
        <f>SUMIF('New Format B.Sheet '!$X$9:$X$1230,$A26,'New Format B.Sheet '!$N$9:$N$1230)*$J$5</f>
        <v>-22751228.173023999</v>
      </c>
      <c r="K26" s="71">
        <f>SUMIF('New Format B.Sheet '!$X$9:$X$1230,$A26,'New Format B.Sheet '!$O$9:$O$1230)*$K$5</f>
        <v>-22734774.168496002</v>
      </c>
      <c r="L26" s="71">
        <f>SUMIF('New Format B.Sheet '!$X$9:$X$1230,$A26,'New Format B.Sheet '!$P$9:$P$1230)*$L$5</f>
        <v>-22718320.177592002</v>
      </c>
      <c r="M26" s="71">
        <f>SUMIF('New Format B.Sheet '!$X$9:$X$1230,$A26,'New Format B.Sheet '!$Q$9:$Q$1230)*$M$5</f>
        <v>-22428623.126883999</v>
      </c>
      <c r="N26" s="71">
        <f>SUMIF('New Format B.Sheet '!$X$9:$X$1232,$A26,'New Format B.Sheet '!$R$9:$R$1232)*$N$5</f>
        <v>-22321088.111504</v>
      </c>
      <c r="O26" s="71">
        <f>SUMIF('New Format B.Sheet '!$X$9:$X$1232,$A26,'New Format B.Sheet '!$S$9:$S$1232)*O5</f>
        <v>-22213553.102936003</v>
      </c>
      <c r="P26" s="211">
        <f>SUMIF('New Format B.Sheet '!$X$9:$X$1232,$A26,'New Format B.Sheet '!$AE$9:$AE$1232)</f>
        <v>-22154350.981646001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6" customFormat="1" ht="15" customHeight="1" x14ac:dyDescent="0.3">
      <c r="A27" s="53" t="s">
        <v>1154</v>
      </c>
      <c r="B27" s="54" t="s">
        <v>1377</v>
      </c>
      <c r="C27" s="288"/>
      <c r="D27" s="71">
        <f>SUMIF('New Format B.Sheet '!$X$9:$X$1230,$A27,'New Format B.Sheet '!$H$9:$H$1230)</f>
        <v>35188789</v>
      </c>
      <c r="E27" s="71">
        <f>SUMIF('New Format B.Sheet '!$X$9:$X$1230,$A27,'New Format B.Sheet '!$I$9:$I$1230)</f>
        <v>37662765</v>
      </c>
      <c r="F27" s="71">
        <f>SUMIF('New Format B.Sheet '!$X$9:$X$1230,$A27,'New Format B.Sheet '!$J$9:$J$1230)</f>
        <v>40215711</v>
      </c>
      <c r="G27" s="71">
        <f>SUMIF('New Format B.Sheet '!$X$9:$X$1230,$A27,'New Format B.Sheet '!$K$9:$K$1230)</f>
        <v>42690037</v>
      </c>
      <c r="H27" s="71">
        <f>SUMIF('New Format B.Sheet '!$X$9:$X$1230,$A27,'New Format B.Sheet '!$L$9:$L$1230)</f>
        <v>17262313</v>
      </c>
      <c r="I27" s="71">
        <f>SUMIF('New Format B.Sheet '!$X$9:$X$1230,$A27,'New Format B.Sheet '!$M$9:$M$1230)</f>
        <v>16516675</v>
      </c>
      <c r="J27" s="71">
        <f>SUMIF('New Format B.Sheet '!$X$9:$X$1230,$A27,'New Format B.Sheet '!$N$9:$N$1230)</f>
        <v>16192863</v>
      </c>
      <c r="K27" s="71">
        <f>SUMIF('New Format B.Sheet '!$X$9:$X$1230,$A27,'New Format B.Sheet '!$O$9:$O$1230)</f>
        <v>15869051</v>
      </c>
      <c r="L27" s="71">
        <f>SUMIF('New Format B.Sheet '!$X$9:$X$1230,$A27,'New Format B.Sheet '!$P$9:$PPR$1230)</f>
        <v>15545239</v>
      </c>
      <c r="M27" s="71">
        <f>SUMIF('New Format B.Sheet '!$X$9:$X$1230,$A27,'New Format B.Sheet '!$Q$9:$Q$1230)</f>
        <v>15221427</v>
      </c>
      <c r="N27" s="71">
        <f>SUMIF('New Format B.Sheet '!$X$9:$X$1232,$A27,'New Format B.Sheet '!$R$9:$R$1232)</f>
        <v>14897615</v>
      </c>
      <c r="O27" s="71">
        <f>SUMIF('New Format B.Sheet '!$X$9:$X$1232,$A27,'New Format B.Sheet '!$S$9:$S$1232)</f>
        <v>14573803</v>
      </c>
      <c r="P27" s="211">
        <f>SUMIF('New Format B.Sheet '!$X$9:$X$1232,$A27,'New Format B.Sheet '!$AE$9:$AE$1232)</f>
        <v>14249991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6" customFormat="1" ht="15" customHeight="1" x14ac:dyDescent="0.25">
      <c r="A28" s="53" t="s">
        <v>728</v>
      </c>
      <c r="B28" s="54" t="s">
        <v>541</v>
      </c>
      <c r="C28" s="43"/>
      <c r="D28" s="219">
        <f>SUMIF('New Format B.Sheet '!$X$9:$X$1230,$A28,'New Format B.Sheet '!$H$9:$H$1230)*$D$5</f>
        <v>-8721196.4130199999</v>
      </c>
      <c r="E28" s="219">
        <f>SUMIF('New Format B.Sheet '!$X$9:$X$1230,$A28,'New Format B.Sheet '!$I$9:$I$1230)*$E$5</f>
        <v>-8557439.3764859997</v>
      </c>
      <c r="F28" s="219">
        <f>SUMIF('New Format B.Sheet '!$X$9:$X$1230,$A28,'New Format B.Sheet '!$J$9:$J$1230)*$F$5</f>
        <v>-8331955.2589000007</v>
      </c>
      <c r="G28" s="219">
        <f>SUMIF('New Format B.Sheet '!$X$9:$X$1230,$A28,'New Format B.Sheet '!$K$9:$K$1230)*$G$5</f>
        <v>-8089764.1084520007</v>
      </c>
      <c r="H28" s="219">
        <f>SUMIF('New Format B.Sheet '!$X$9:$X$1230,$A28,'New Format B.Sheet '!$L$9:$L$1230)*$H$5</f>
        <v>-7810650.4602359999</v>
      </c>
      <c r="I28" s="219">
        <f>SUMIF('New Format B.Sheet '!$X$9:$X$1230,$A28,'New Format B.Sheet '!$M$9:$M$1230)*$I$5</f>
        <v>-7542801.7380820001</v>
      </c>
      <c r="J28" s="219">
        <f>SUMIF('New Format B.Sheet '!$X$9:$X$1230,$A28,'New Format B.Sheet '!$N$9:$N$1230)*$J$5</f>
        <v>-7252076.862160001</v>
      </c>
      <c r="K28" s="219">
        <f>SUMIF('New Format B.Sheet '!$X$9:$X$1230,$A28,'New Format B.Sheet '!$O$9:$O$1230)*$K$5</f>
        <v>-6999831.1043440001</v>
      </c>
      <c r="L28" s="219">
        <f>SUMIF('New Format B.Sheet '!$X$9:$X$1230,$A28,'New Format B.Sheet '!$P$9:$P$1230)*$L$5</f>
        <v>-6751941.0278840009</v>
      </c>
      <c r="M28" s="219">
        <f>SUMIF('New Format B.Sheet '!$X$9:$X$1230,$A28,'New Format B.Sheet '!$Q$9:$Q$1230)*$M$5</f>
        <v>-6495244.7043640008</v>
      </c>
      <c r="N28" s="219">
        <f>SUMIF('New Format B.Sheet '!$X$9:$X$1232,$A28,'New Format B.Sheet '!$R$9:$R$1232)*$N$5</f>
        <v>-6258947.7050359994</v>
      </c>
      <c r="O28" s="219">
        <f>SUMIF('New Format B.Sheet '!$X$9:$X$1232,$A28,'New Format B.Sheet '!$S$9:$S$1232)*$O$5</f>
        <v>-6056181.597232</v>
      </c>
      <c r="P28" s="462">
        <f>SUMIF('New Format B.Sheet '!$X$9:$X$1232,$A28,'New Format B.Sheet '!$AE$9:$AE$1232)</f>
        <v>-5855918.3817159999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5" customHeight="1" x14ac:dyDescent="0.25">
      <c r="A29" s="53">
        <v>12</v>
      </c>
      <c r="B29" s="302" t="s">
        <v>139</v>
      </c>
      <c r="C29" s="43"/>
      <c r="D29" s="233">
        <f t="shared" ref="D29:K29" si="6">SUM(D21:D28)</f>
        <v>-2396313395.6526322</v>
      </c>
      <c r="E29" s="233">
        <f t="shared" si="6"/>
        <v>-2402320240.4609079</v>
      </c>
      <c r="F29" s="233">
        <f t="shared" si="6"/>
        <v>-2411028733.9508343</v>
      </c>
      <c r="G29" s="233">
        <f t="shared" si="6"/>
        <v>-2430013986.0196123</v>
      </c>
      <c r="H29" s="233">
        <f t="shared" si="6"/>
        <v>-2477218792.8194942</v>
      </c>
      <c r="I29" s="233">
        <f t="shared" si="6"/>
        <v>-2490501838.2608256</v>
      </c>
      <c r="J29" s="233">
        <f t="shared" si="6"/>
        <v>-2481358753.6053662</v>
      </c>
      <c r="K29" s="233">
        <f t="shared" si="6"/>
        <v>-2478064357.3580518</v>
      </c>
      <c r="L29" s="233">
        <f t="shared" ref="L29:M29" si="7">SUM(L21:L28)</f>
        <v>-2488246007.743948</v>
      </c>
      <c r="M29" s="233">
        <f t="shared" si="7"/>
        <v>-2496099157.07585</v>
      </c>
      <c r="N29" s="233">
        <f t="shared" ref="N29" si="8">SUM(N21:N28)</f>
        <v>-2506976428.3992982</v>
      </c>
      <c r="O29" s="233">
        <f>SUM(O21:O28)</f>
        <v>-2515397599.0902314</v>
      </c>
      <c r="P29" s="476">
        <f>SUM(P21:P28)</f>
        <v>-2527434315.3093715</v>
      </c>
      <c r="Q29"/>
      <c r="R29"/>
    </row>
    <row r="30" spans="1:42" ht="15" customHeight="1" x14ac:dyDescent="0.25">
      <c r="A30" s="41"/>
      <c r="B30" s="42"/>
      <c r="C30" s="4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476"/>
      <c r="Q30"/>
      <c r="R30"/>
    </row>
    <row r="31" spans="1:42" ht="15.65" customHeight="1" x14ac:dyDescent="0.25">
      <c r="A31" s="41">
        <v>13</v>
      </c>
      <c r="B31" s="42" t="s">
        <v>302</v>
      </c>
      <c r="C31" s="43"/>
      <c r="D31" s="234">
        <f t="shared" ref="D31:K31" si="9">+D29+D19</f>
        <v>2313650713.5588717</v>
      </c>
      <c r="E31" s="234">
        <f t="shared" si="9"/>
        <v>2351563794.7201843</v>
      </c>
      <c r="F31" s="234">
        <f t="shared" si="9"/>
        <v>2362953587.3756361</v>
      </c>
      <c r="G31" s="234">
        <f t="shared" si="9"/>
        <v>2381603070.1188612</v>
      </c>
      <c r="H31" s="234">
        <f t="shared" si="9"/>
        <v>2364513620.9171228</v>
      </c>
      <c r="I31" s="234">
        <f t="shared" si="9"/>
        <v>2366968181.7255044</v>
      </c>
      <c r="J31" s="234">
        <f t="shared" si="9"/>
        <v>2389970260.9869161</v>
      </c>
      <c r="K31" s="234">
        <f t="shared" si="9"/>
        <v>2402388979.3616443</v>
      </c>
      <c r="L31" s="234">
        <f t="shared" ref="L31:M31" si="10">+L29+L19</f>
        <v>2406555845.5426817</v>
      </c>
      <c r="M31" s="234">
        <f t="shared" si="10"/>
        <v>2423843948.1725478</v>
      </c>
      <c r="N31" s="234">
        <f t="shared" ref="N31:O31" ca="1" si="11">+N29+N19</f>
        <v>2433333853.2462325</v>
      </c>
      <c r="O31" s="234">
        <f t="shared" si="11"/>
        <v>2439394512.3317666</v>
      </c>
      <c r="P31" s="477">
        <f>+P29+P19</f>
        <v>2446318474.6866918</v>
      </c>
      <c r="Q31"/>
      <c r="R31"/>
    </row>
    <row r="32" spans="1:42" s="6" customFormat="1" ht="15" customHeight="1" x14ac:dyDescent="0.25">
      <c r="A32" s="53">
        <v>14</v>
      </c>
      <c r="B32" s="120" t="s">
        <v>25</v>
      </c>
      <c r="C32" s="43"/>
      <c r="D32" s="72">
        <v>54684390.886253439</v>
      </c>
      <c r="E32" s="72">
        <v>51918714.281822473</v>
      </c>
      <c r="F32" s="72">
        <v>42927433.347752102</v>
      </c>
      <c r="G32" s="72">
        <v>48435679.211453259</v>
      </c>
      <c r="H32" s="72">
        <v>67730818.095065117</v>
      </c>
      <c r="I32" s="72">
        <v>90961103.23495543</v>
      </c>
      <c r="J32" s="72">
        <v>100000409.55101275</v>
      </c>
      <c r="K32" s="72">
        <v>103050251.00202647</v>
      </c>
      <c r="L32" s="72">
        <v>111921882.98658828</v>
      </c>
      <c r="M32" s="72">
        <v>96379436.904703423</v>
      </c>
      <c r="N32" s="72">
        <v>94649951.258044899</v>
      </c>
      <c r="O32" s="72">
        <v>84730092.18975392</v>
      </c>
      <c r="P32" s="212">
        <f>'WC '!$C$28</f>
        <v>91053728.6388098</v>
      </c>
      <c r="Q32"/>
      <c r="R32"/>
      <c r="S32"/>
      <c r="T32" s="7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21" ht="15" customHeight="1" thickBot="1" x14ac:dyDescent="0.3">
      <c r="A33" s="41">
        <v>15</v>
      </c>
      <c r="B33" s="6" t="s">
        <v>26</v>
      </c>
      <c r="C33" s="43"/>
      <c r="D33" s="24">
        <f t="shared" ref="D33" si="12">+D31+D32</f>
        <v>2368335104.4451251</v>
      </c>
      <c r="E33" s="24">
        <f>+E31+E32</f>
        <v>2403482509.002007</v>
      </c>
      <c r="F33" s="24">
        <f>+F31+F32</f>
        <v>2405881020.7233882</v>
      </c>
      <c r="G33" s="24">
        <f>+G31+G32</f>
        <v>2430038749.3303146</v>
      </c>
      <c r="H33" s="24">
        <f t="shared" ref="H33" si="13">+H31+H32</f>
        <v>2432244439.012188</v>
      </c>
      <c r="I33" s="24">
        <f t="shared" ref="I33:M33" si="14">+I31+I32</f>
        <v>2457929284.9604597</v>
      </c>
      <c r="J33" s="24">
        <f t="shared" si="14"/>
        <v>2489970670.5379286</v>
      </c>
      <c r="K33" s="24">
        <f t="shared" si="14"/>
        <v>2505439230.3636708</v>
      </c>
      <c r="L33" s="24">
        <f t="shared" si="14"/>
        <v>2518477728.5292702</v>
      </c>
      <c r="M33" s="24">
        <f t="shared" si="14"/>
        <v>2520223385.0772514</v>
      </c>
      <c r="N33" s="24">
        <f ca="1">+N31+N32</f>
        <v>2527983804.5042772</v>
      </c>
      <c r="O33" s="24">
        <f t="shared" ref="O33" si="15">+O31+O32</f>
        <v>2524124604.5215206</v>
      </c>
      <c r="P33" s="478">
        <f>+P31+P32</f>
        <v>2537372203.3255014</v>
      </c>
      <c r="Q33"/>
      <c r="R33"/>
    </row>
    <row r="34" spans="1:21" ht="15" customHeight="1" thickTop="1" x14ac:dyDescent="0.25">
      <c r="A34" s="41"/>
      <c r="B34" s="6"/>
      <c r="C34" s="4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12"/>
      <c r="Q34"/>
      <c r="R34"/>
    </row>
    <row r="35" spans="1:21" ht="15" customHeight="1" x14ac:dyDescent="0.25">
      <c r="A35" s="41">
        <v>16</v>
      </c>
      <c r="B35" s="19" t="s">
        <v>509</v>
      </c>
      <c r="C35" s="43"/>
      <c r="D35" s="23">
        <f t="shared" ref="D35:O35" si="16">D19</f>
        <v>4709964109.211504</v>
      </c>
      <c r="E35" s="23">
        <f t="shared" si="16"/>
        <v>4753884035.1810923</v>
      </c>
      <c r="F35" s="23">
        <f t="shared" si="16"/>
        <v>4773982321.3264704</v>
      </c>
      <c r="G35" s="23">
        <f t="shared" si="16"/>
        <v>4811617056.1384735</v>
      </c>
      <c r="H35" s="23">
        <f t="shared" si="16"/>
        <v>4841732413.7366171</v>
      </c>
      <c r="I35" s="23">
        <f t="shared" si="16"/>
        <v>4857470019.98633</v>
      </c>
      <c r="J35" s="23">
        <f t="shared" si="16"/>
        <v>4871329014.5922823</v>
      </c>
      <c r="K35" s="23">
        <f t="shared" si="16"/>
        <v>4880453336.719696</v>
      </c>
      <c r="L35" s="23">
        <f t="shared" si="16"/>
        <v>4894801853.2866297</v>
      </c>
      <c r="M35" s="23">
        <f t="shared" si="16"/>
        <v>4919943105.2483978</v>
      </c>
      <c r="N35" s="23">
        <f t="shared" ca="1" si="16"/>
        <v>4940310281.6455307</v>
      </c>
      <c r="O35" s="23">
        <f t="shared" si="16"/>
        <v>4954792111.421998</v>
      </c>
      <c r="P35" s="212">
        <f>P19</f>
        <v>4973752789.9960632</v>
      </c>
      <c r="Q35" s="23"/>
      <c r="R35" s="6"/>
      <c r="T35" s="8"/>
      <c r="U35" s="8"/>
    </row>
    <row r="36" spans="1:21" ht="15" customHeight="1" x14ac:dyDescent="0.25">
      <c r="A36" s="41">
        <v>17</v>
      </c>
      <c r="B36" s="19" t="s">
        <v>510</v>
      </c>
      <c r="C36" s="43"/>
      <c r="D36" s="23">
        <f t="shared" ref="D36:O36" si="17">SUM(D21:D22)</f>
        <v>-1813159611.7173982</v>
      </c>
      <c r="E36" s="23">
        <f t="shared" si="17"/>
        <v>-1821503189.835494</v>
      </c>
      <c r="F36" s="23">
        <f t="shared" si="17"/>
        <v>-1833493639.620306</v>
      </c>
      <c r="G36" s="23">
        <f t="shared" si="17"/>
        <v>-1846104686.2325301</v>
      </c>
      <c r="H36" s="23">
        <f t="shared" si="17"/>
        <v>-1859021464.3799338</v>
      </c>
      <c r="I36" s="23">
        <f t="shared" si="17"/>
        <v>-1872921456.5516741</v>
      </c>
      <c r="J36" s="23">
        <f t="shared" si="17"/>
        <v>-1871619753.7201819</v>
      </c>
      <c r="K36" s="23">
        <f t="shared" si="17"/>
        <v>-1869922507.3952119</v>
      </c>
      <c r="L36" s="23">
        <f t="shared" si="17"/>
        <v>-1883369002.738472</v>
      </c>
      <c r="M36" s="23">
        <f t="shared" si="17"/>
        <v>-1891393924.7946022</v>
      </c>
      <c r="N36" s="23">
        <f t="shared" si="17"/>
        <v>-1902362039.2427578</v>
      </c>
      <c r="O36" s="23">
        <f t="shared" si="17"/>
        <v>-1914318945.0400639</v>
      </c>
      <c r="P36" s="212">
        <f>SUM(P21:P22)</f>
        <v>-1927302035.30601</v>
      </c>
      <c r="Q36" s="23"/>
      <c r="R36" s="6"/>
      <c r="T36" s="8"/>
      <c r="U36" s="315"/>
    </row>
    <row r="37" spans="1:21" ht="15" customHeight="1" x14ac:dyDescent="0.25">
      <c r="A37" s="41">
        <v>18</v>
      </c>
      <c r="B37" s="19" t="s">
        <v>576</v>
      </c>
      <c r="C37" s="43"/>
      <c r="D37" s="23">
        <f t="shared" ref="D37:O37" si="18">D27</f>
        <v>35188789</v>
      </c>
      <c r="E37" s="23">
        <f t="shared" si="18"/>
        <v>37662765</v>
      </c>
      <c r="F37" s="23">
        <f t="shared" si="18"/>
        <v>40215711</v>
      </c>
      <c r="G37" s="23">
        <f t="shared" si="18"/>
        <v>42690037</v>
      </c>
      <c r="H37" s="23">
        <f t="shared" si="18"/>
        <v>17262313</v>
      </c>
      <c r="I37" s="23">
        <f t="shared" si="18"/>
        <v>16516675</v>
      </c>
      <c r="J37" s="23">
        <f t="shared" si="18"/>
        <v>16192863</v>
      </c>
      <c r="K37" s="23">
        <f t="shared" si="18"/>
        <v>15869051</v>
      </c>
      <c r="L37" s="23">
        <f t="shared" si="18"/>
        <v>15545239</v>
      </c>
      <c r="M37" s="23">
        <f t="shared" si="18"/>
        <v>15221427</v>
      </c>
      <c r="N37" s="23">
        <f t="shared" si="18"/>
        <v>14897615</v>
      </c>
      <c r="O37" s="23">
        <f t="shared" si="18"/>
        <v>14573803</v>
      </c>
      <c r="P37" s="212">
        <f>P27</f>
        <v>14249991</v>
      </c>
      <c r="Q37" s="23"/>
      <c r="R37" s="6"/>
      <c r="T37" s="8"/>
      <c r="U37" s="315"/>
    </row>
    <row r="38" spans="1:21" ht="15" customHeight="1" x14ac:dyDescent="0.25">
      <c r="A38" s="41">
        <v>19</v>
      </c>
      <c r="B38" s="19" t="s">
        <v>370</v>
      </c>
      <c r="C38" s="43"/>
      <c r="D38" s="23">
        <f t="shared" ref="D38:O38" si="19">SUM(D24:D26)</f>
        <v>-601239986.952214</v>
      </c>
      <c r="E38" s="23">
        <f t="shared" si="19"/>
        <v>-601484605.67892802</v>
      </c>
      <c r="F38" s="23">
        <f t="shared" si="19"/>
        <v>-601767558.01162803</v>
      </c>
      <c r="G38" s="23">
        <f t="shared" si="19"/>
        <v>-610763986.61862993</v>
      </c>
      <c r="H38" s="23">
        <f t="shared" si="19"/>
        <v>-620092245.77932394</v>
      </c>
      <c r="I38" s="23">
        <f t="shared" si="19"/>
        <v>-619535345.88107002</v>
      </c>
      <c r="J38" s="23">
        <f t="shared" si="19"/>
        <v>-611673384.01302409</v>
      </c>
      <c r="K38" s="23">
        <f t="shared" si="19"/>
        <v>-609951892.63849604</v>
      </c>
      <c r="L38" s="23">
        <f t="shared" si="19"/>
        <v>-607923669.27759206</v>
      </c>
      <c r="M38" s="23">
        <f t="shared" si="19"/>
        <v>-607640323.32688391</v>
      </c>
      <c r="N38" s="23">
        <f t="shared" si="19"/>
        <v>-607465511.81150389</v>
      </c>
      <c r="O38" s="23">
        <f t="shared" si="19"/>
        <v>-605046126.59293604</v>
      </c>
      <c r="P38" s="212">
        <f>SUM(P24:P26)</f>
        <v>-603976428.76164603</v>
      </c>
      <c r="Q38" s="23"/>
      <c r="R38" s="6"/>
      <c r="T38" s="8"/>
      <c r="U38" s="315"/>
    </row>
    <row r="39" spans="1:21" ht="15" customHeight="1" x14ac:dyDescent="0.25">
      <c r="A39" s="41">
        <v>20</v>
      </c>
      <c r="B39" s="19" t="s">
        <v>25</v>
      </c>
      <c r="C39" s="43"/>
      <c r="D39" s="23">
        <f t="shared" ref="D39:O39" si="20">D32</f>
        <v>54684390.886253439</v>
      </c>
      <c r="E39" s="23">
        <f t="shared" si="20"/>
        <v>51918714.281822473</v>
      </c>
      <c r="F39" s="23">
        <f t="shared" si="20"/>
        <v>42927433.347752102</v>
      </c>
      <c r="G39" s="23">
        <f t="shared" si="20"/>
        <v>48435679.211453259</v>
      </c>
      <c r="H39" s="23">
        <f t="shared" si="20"/>
        <v>67730818.095065117</v>
      </c>
      <c r="I39" s="23">
        <f t="shared" si="20"/>
        <v>90961103.23495543</v>
      </c>
      <c r="J39" s="23">
        <f t="shared" si="20"/>
        <v>100000409.55101275</v>
      </c>
      <c r="K39" s="23">
        <f t="shared" si="20"/>
        <v>103050251.00202647</v>
      </c>
      <c r="L39" s="23">
        <f t="shared" si="20"/>
        <v>111921882.98658828</v>
      </c>
      <c r="M39" s="23">
        <f t="shared" si="20"/>
        <v>96379436.904703423</v>
      </c>
      <c r="N39" s="23">
        <f t="shared" si="20"/>
        <v>94649951.258044899</v>
      </c>
      <c r="O39" s="23">
        <f t="shared" si="20"/>
        <v>84730092.18975392</v>
      </c>
      <c r="P39" s="212">
        <f>P32</f>
        <v>91053728.6388098</v>
      </c>
      <c r="Q39" s="23"/>
      <c r="R39" s="6"/>
      <c r="T39" s="8"/>
    </row>
    <row r="40" spans="1:21" ht="15" customHeight="1" x14ac:dyDescent="0.25">
      <c r="A40" s="41">
        <v>21</v>
      </c>
      <c r="B40" s="19" t="s">
        <v>392</v>
      </c>
      <c r="C40" s="43"/>
      <c r="D40" s="276">
        <f t="shared" ref="D40:O40" si="21">D23+D28</f>
        <v>-17102585.98302</v>
      </c>
      <c r="E40" s="276">
        <f t="shared" si="21"/>
        <v>-16995209.946486</v>
      </c>
      <c r="F40" s="276">
        <f t="shared" si="21"/>
        <v>-15983247.3189</v>
      </c>
      <c r="G40" s="276">
        <f t="shared" si="21"/>
        <v>-15835350.168452002</v>
      </c>
      <c r="H40" s="276">
        <f t="shared" si="21"/>
        <v>-15367395.660236001</v>
      </c>
      <c r="I40" s="276">
        <f t="shared" si="21"/>
        <v>-14561710.828081999</v>
      </c>
      <c r="J40" s="276">
        <f t="shared" si="21"/>
        <v>-14258478.872160001</v>
      </c>
      <c r="K40" s="276">
        <f t="shared" si="21"/>
        <v>-14059008.324344002</v>
      </c>
      <c r="L40" s="276">
        <f t="shared" si="21"/>
        <v>-12498574.727884002</v>
      </c>
      <c r="M40" s="276">
        <f t="shared" si="21"/>
        <v>-12286335.954364002</v>
      </c>
      <c r="N40" s="276">
        <f t="shared" si="21"/>
        <v>-12046492.345036</v>
      </c>
      <c r="O40" s="276">
        <f t="shared" si="21"/>
        <v>-10606330.457232</v>
      </c>
      <c r="P40" s="479">
        <f>P23+P28</f>
        <v>-10405842.241716001</v>
      </c>
      <c r="Q40" s="23"/>
      <c r="R40" s="6"/>
      <c r="T40" s="8"/>
    </row>
    <row r="41" spans="1:21" ht="15" customHeight="1" thickBot="1" x14ac:dyDescent="0.35">
      <c r="A41" s="41">
        <v>22</v>
      </c>
      <c r="B41" s="19" t="s">
        <v>304</v>
      </c>
      <c r="C41" s="43"/>
      <c r="D41" s="481">
        <f t="shared" ref="D41:O41" si="22">SUM(D35:D40)</f>
        <v>2368335104.4451256</v>
      </c>
      <c r="E41" s="481">
        <f t="shared" si="22"/>
        <v>2403482509.002007</v>
      </c>
      <c r="F41" s="481">
        <f t="shared" si="22"/>
        <v>2405881020.7233882</v>
      </c>
      <c r="G41" s="481">
        <f t="shared" si="22"/>
        <v>2430038749.3303151</v>
      </c>
      <c r="H41" s="481">
        <f t="shared" si="22"/>
        <v>2432244439.0121884</v>
      </c>
      <c r="I41" s="481">
        <f t="shared" si="22"/>
        <v>2457929284.9604592</v>
      </c>
      <c r="J41" s="481">
        <f t="shared" si="22"/>
        <v>2489970670.5379295</v>
      </c>
      <c r="K41" s="481">
        <f t="shared" si="22"/>
        <v>2505439230.3636703</v>
      </c>
      <c r="L41" s="481">
        <f t="shared" si="22"/>
        <v>2518477728.5292702</v>
      </c>
      <c r="M41" s="481">
        <f t="shared" si="22"/>
        <v>2520223385.0772514</v>
      </c>
      <c r="N41" s="481">
        <f t="shared" ca="1" si="22"/>
        <v>2527983804.5042777</v>
      </c>
      <c r="O41" s="481">
        <f t="shared" si="22"/>
        <v>2524124604.5215201</v>
      </c>
      <c r="P41" s="480">
        <f>SUM(P35:P40)</f>
        <v>2537372203.3255005</v>
      </c>
      <c r="Q41" s="23"/>
      <c r="R41" s="6"/>
      <c r="T41" s="8"/>
    </row>
    <row r="42" spans="1:21" ht="15" customHeight="1" x14ac:dyDescent="0.25">
      <c r="A42" s="41"/>
      <c r="B42" s="19"/>
      <c r="C42" s="4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6"/>
    </row>
    <row r="43" spans="1:21" ht="15" customHeight="1" x14ac:dyDescent="0.25">
      <c r="A43" s="4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21" customFormat="1" ht="15" customHeight="1" x14ac:dyDescent="0.25">
      <c r="A44" s="7"/>
    </row>
    <row r="45" spans="1:21" customFormat="1" ht="15.65" customHeight="1" x14ac:dyDescent="0.25"/>
    <row r="46" spans="1:21" customFormat="1" ht="15" customHeight="1" x14ac:dyDescent="0.25"/>
    <row r="47" spans="1:21" customFormat="1" ht="15" customHeight="1" x14ac:dyDescent="0.25"/>
    <row r="48" spans="1:21" customFormat="1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spans="2:18" customFormat="1" ht="15" customHeight="1" x14ac:dyDescent="0.25"/>
    <row r="66" spans="2:18" customFormat="1" ht="15" customHeight="1" x14ac:dyDescent="0.25"/>
    <row r="67" spans="2:18" customFormat="1" ht="15" customHeight="1" x14ac:dyDescent="0.25"/>
    <row r="68" spans="2:18" customFormat="1" ht="15" customHeight="1" x14ac:dyDescent="0.25"/>
    <row r="69" spans="2:18" ht="15" customHeigh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ht="15" customHeigh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ht="15" customHeight="1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ht="15" customHeigh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ht="15" customHeight="1" x14ac:dyDescent="0.25">
      <c r="B73"/>
      <c r="C73"/>
    </row>
    <row r="74" spans="2:18" ht="15" customHeight="1" x14ac:dyDescent="0.25">
      <c r="B74"/>
      <c r="C74"/>
    </row>
    <row r="75" spans="2:18" ht="15" customHeight="1" x14ac:dyDescent="0.25">
      <c r="B75"/>
      <c r="C75"/>
    </row>
    <row r="76" spans="2:18" ht="15" customHeight="1" x14ac:dyDescent="0.25">
      <c r="B76"/>
      <c r="C76"/>
    </row>
    <row r="77" spans="2:18" ht="15" customHeight="1" x14ac:dyDescent="0.25">
      <c r="B77"/>
      <c r="C77"/>
    </row>
    <row r="78" spans="2:18" ht="15" customHeight="1" x14ac:dyDescent="0.25">
      <c r="B78"/>
      <c r="C78"/>
    </row>
    <row r="79" spans="2:18" ht="15" customHeight="1" x14ac:dyDescent="0.25">
      <c r="B79"/>
      <c r="C79"/>
    </row>
    <row r="80" spans="2:18" ht="15" customHeight="1" x14ac:dyDescent="0.25">
      <c r="B80"/>
      <c r="C80"/>
    </row>
    <row r="81" spans="2:3" ht="15" customHeight="1" x14ac:dyDescent="0.25">
      <c r="B81"/>
      <c r="C81"/>
    </row>
    <row r="82" spans="2:3" ht="15" customHeight="1" x14ac:dyDescent="0.25">
      <c r="B82"/>
      <c r="C82"/>
    </row>
    <row r="83" spans="2:3" ht="15" customHeight="1" x14ac:dyDescent="0.25">
      <c r="B83"/>
      <c r="C83"/>
    </row>
    <row r="84" spans="2:3" ht="15" customHeight="1" x14ac:dyDescent="0.25">
      <c r="B84"/>
      <c r="C84"/>
    </row>
    <row r="85" spans="2:3" ht="15" customHeight="1" x14ac:dyDescent="0.25">
      <c r="B85"/>
      <c r="C85"/>
    </row>
    <row r="86" spans="2:3" ht="15" customHeight="1" x14ac:dyDescent="0.25">
      <c r="B86"/>
      <c r="C86"/>
    </row>
    <row r="87" spans="2:3" ht="15" customHeight="1" x14ac:dyDescent="0.25">
      <c r="B87"/>
      <c r="C87"/>
    </row>
  </sheetData>
  <phoneticPr fontId="23" type="noConversion"/>
  <printOptions horizontalCentered="1"/>
  <pageMargins left="0" right="0" top="1.75" bottom="0.5" header="0.75" footer="0.5"/>
  <pageSetup scale="70" orientation="landscape" r:id="rId1"/>
  <headerFooter alignWithMargins="0">
    <oddFooter>&amp;R&amp;8&amp;D   &amp;T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113"/>
  <sheetViews>
    <sheetView zoomScaleNormal="100" workbookViewId="0">
      <pane xSplit="3" ySplit="8" topLeftCell="D72" activePane="bottomRight" state="frozen"/>
      <selection activeCell="I51" sqref="I51"/>
      <selection pane="topRight" activeCell="I51" sqref="I51"/>
      <selection pane="bottomLeft" activeCell="I51" sqref="I51"/>
      <selection pane="bottomRight" activeCell="E94" sqref="E94"/>
    </sheetView>
  </sheetViews>
  <sheetFormatPr defaultColWidth="9.1796875" defaultRowHeight="12.5" x14ac:dyDescent="0.25"/>
  <cols>
    <col min="1" max="1" width="9" style="64" customWidth="1"/>
    <col min="2" max="2" width="25.54296875" style="9" customWidth="1"/>
    <col min="3" max="3" width="45.26953125" style="9" bestFit="1" customWidth="1"/>
    <col min="4" max="4" width="15" style="22" bestFit="1" customWidth="1"/>
    <col min="5" max="5" width="16" style="22" bestFit="1" customWidth="1"/>
    <col min="6" max="6" width="15.7265625" customWidth="1"/>
    <col min="7" max="7" width="15" bestFit="1" customWidth="1"/>
    <col min="8" max="8" width="10.81640625" bestFit="1" customWidth="1"/>
    <col min="10" max="10" width="35.1796875" bestFit="1" customWidth="1"/>
    <col min="11" max="11" width="13.81640625" style="1" bestFit="1" customWidth="1"/>
    <col min="12" max="16384" width="9.1796875" style="1"/>
  </cols>
  <sheetData>
    <row r="1" spans="1:5" ht="13.5" thickBot="1" x14ac:dyDescent="0.35">
      <c r="A1" s="63" t="s">
        <v>174</v>
      </c>
    </row>
    <row r="2" spans="1:5" ht="13.5" thickBot="1" x14ac:dyDescent="0.35">
      <c r="A2" s="63" t="s">
        <v>24</v>
      </c>
      <c r="B2" s="368"/>
      <c r="D2" s="487"/>
      <c r="E2" s="489" t="s">
        <v>1439</v>
      </c>
    </row>
    <row r="3" spans="1:5" ht="13" x14ac:dyDescent="0.3">
      <c r="A3" s="229">
        <f>'ERB EOP'!A3:B3</f>
        <v>44377</v>
      </c>
      <c r="B3" s="229"/>
      <c r="C3" s="228"/>
    </row>
    <row r="4" spans="1:5" ht="13" x14ac:dyDescent="0.3">
      <c r="A4" s="258"/>
      <c r="B4" s="369" t="s">
        <v>1433</v>
      </c>
      <c r="C4"/>
    </row>
    <row r="5" spans="1:5" ht="15" customHeight="1" thickBot="1" x14ac:dyDescent="0.3">
      <c r="A5" s="260" t="s">
        <v>232</v>
      </c>
      <c r="B5" s="261">
        <f>'New Format B.Sheet '!AK1</f>
        <v>0.65939999999999999</v>
      </c>
      <c r="C5"/>
      <c r="D5" s="246"/>
      <c r="E5" s="246"/>
    </row>
    <row r="6" spans="1:5" ht="15" customHeight="1" x14ac:dyDescent="0.25">
      <c r="A6" s="260" t="s">
        <v>231</v>
      </c>
      <c r="B6" s="261">
        <f>'New Format B.Sheet '!AK2</f>
        <v>0.34060000000000001</v>
      </c>
      <c r="C6"/>
      <c r="D6" s="210"/>
      <c r="E6" s="210"/>
    </row>
    <row r="7" spans="1:5" ht="15" customHeight="1" x14ac:dyDescent="0.3">
      <c r="A7" s="48"/>
      <c r="B7" s="49"/>
      <c r="C7" s="22"/>
      <c r="D7" s="209" t="s">
        <v>515</v>
      </c>
      <c r="E7" s="209" t="s">
        <v>137</v>
      </c>
    </row>
    <row r="8" spans="1:5" ht="15" customHeight="1" x14ac:dyDescent="0.3">
      <c r="A8" s="175">
        <v>1</v>
      </c>
      <c r="B8" s="176" t="s">
        <v>514</v>
      </c>
      <c r="C8" s="175" t="s">
        <v>348</v>
      </c>
      <c r="D8" s="292">
        <f>A3</f>
        <v>44377</v>
      </c>
      <c r="E8" s="292">
        <f>D8</f>
        <v>44377</v>
      </c>
    </row>
    <row r="9" spans="1:5" ht="15" customHeight="1" x14ac:dyDescent="0.3">
      <c r="A9" s="48">
        <v>3</v>
      </c>
      <c r="B9" s="49"/>
      <c r="C9" s="46" t="s">
        <v>516</v>
      </c>
      <c r="D9" s="210"/>
      <c r="E9" s="210"/>
    </row>
    <row r="10" spans="1:5" ht="15" customHeight="1" x14ac:dyDescent="0.25">
      <c r="A10" s="48">
        <f>A9+1</f>
        <v>4</v>
      </c>
      <c r="B10" s="49" t="s">
        <v>6</v>
      </c>
      <c r="C10" s="22" t="s">
        <v>222</v>
      </c>
      <c r="D10" s="367">
        <f>SUMIF('New Format B.Sheet '!$W$9:$W$1232,$A10,'New Format B.Sheet '!$AN$9:$AN$1232)</f>
        <v>9999156802.0025005</v>
      </c>
      <c r="E10" s="367">
        <f>'ERB EOP'!Q10</f>
        <v>10173832716.339998</v>
      </c>
    </row>
    <row r="11" spans="1:5" ht="15" customHeight="1" x14ac:dyDescent="0.25">
      <c r="A11" s="48">
        <v>5</v>
      </c>
      <c r="B11" s="49" t="s">
        <v>7</v>
      </c>
      <c r="C11" s="22" t="s">
        <v>38</v>
      </c>
      <c r="D11" s="211">
        <f>SUMIF('New Format B.Sheet '!$W$9:$W$1232,$A11,'New Format B.Sheet '!$AN$9:$AN$1232)</f>
        <v>668244728.81879318</v>
      </c>
      <c r="E11" s="212">
        <f>'ERB EOP'!Q11</f>
        <v>662637633.69047987</v>
      </c>
    </row>
    <row r="12" spans="1:5" ht="15" customHeight="1" x14ac:dyDescent="0.25">
      <c r="A12" s="48">
        <v>6</v>
      </c>
      <c r="B12" s="49" t="s">
        <v>8</v>
      </c>
      <c r="C12" s="22" t="s">
        <v>223</v>
      </c>
      <c r="D12" s="211">
        <f>SUMIF('New Format B.Sheet '!$W$9:$W$1232,$A12,'New Format B.Sheet '!$AN$9:$AN$1232)</f>
        <v>282791674.87</v>
      </c>
      <c r="E12" s="212">
        <f>'ERB EOP'!Q12</f>
        <v>282791674.87</v>
      </c>
    </row>
    <row r="13" spans="1:5" ht="15" customHeight="1" x14ac:dyDescent="0.25">
      <c r="A13" s="48" t="s">
        <v>63</v>
      </c>
      <c r="B13" s="20" t="s">
        <v>1315</v>
      </c>
      <c r="C13" s="6" t="s">
        <v>1316</v>
      </c>
      <c r="D13" s="211">
        <f>SUMIF('New Format B.Sheet '!$W$9:$W$1232,$A13,'New Format B.Sheet '!$AN$9:$AN$1232)</f>
        <v>7592051.7671250002</v>
      </c>
      <c r="E13" s="212">
        <f>'ERB EOP'!Q13</f>
        <v>0</v>
      </c>
    </row>
    <row r="14" spans="1:5" ht="15" customHeight="1" x14ac:dyDescent="0.25">
      <c r="A14" s="48" t="s">
        <v>117</v>
      </c>
      <c r="B14" s="20" t="s">
        <v>1373</v>
      </c>
      <c r="C14" s="6" t="s">
        <v>1374</v>
      </c>
      <c r="D14" s="211">
        <f>SUMIF('New Format B.Sheet '!$W$9:$W$1232,$A14,'New Format B.Sheet '!$AN$9:$AN$1232)</f>
        <v>22622994.791666668</v>
      </c>
      <c r="E14" s="212">
        <f>'ERB EOP'!Q14</f>
        <v>29144697</v>
      </c>
    </row>
    <row r="15" spans="1:5" ht="15" customHeight="1" x14ac:dyDescent="0.25">
      <c r="A15" s="48" t="s">
        <v>202</v>
      </c>
      <c r="B15" s="49" t="s">
        <v>9</v>
      </c>
      <c r="C15" s="22" t="s">
        <v>234</v>
      </c>
      <c r="D15" s="211">
        <f>SUMIF('New Format B.Sheet '!$W$9:$W$1232,$A15,'New Format B.Sheet '!$AN$9:$AN$1232)</f>
        <v>0</v>
      </c>
      <c r="E15" s="212">
        <f>'ERB EOP'!Q15</f>
        <v>0</v>
      </c>
    </row>
    <row r="16" spans="1:5" ht="15" customHeight="1" x14ac:dyDescent="0.25">
      <c r="A16" s="48" t="s">
        <v>318</v>
      </c>
      <c r="B16" s="49" t="s">
        <v>10</v>
      </c>
      <c r="C16" s="22" t="s">
        <v>319</v>
      </c>
      <c r="D16" s="211">
        <f>SUMIF('New Format B.Sheet '!$W$9:$W$1232,$A16,'New Format B.Sheet '!$AN$9:$AN$1232)</f>
        <v>750335.42750000011</v>
      </c>
      <c r="E16" s="212">
        <f>'ERB EOP'!Q16</f>
        <v>3780</v>
      </c>
    </row>
    <row r="17" spans="1:5" ht="15" customHeight="1" x14ac:dyDescent="0.25">
      <c r="A17" s="48" t="s">
        <v>46</v>
      </c>
      <c r="B17" s="49" t="s">
        <v>683</v>
      </c>
      <c r="C17" s="22" t="s">
        <v>684</v>
      </c>
      <c r="D17" s="211">
        <f>SUMIF('New Format B.Sheet '!$W$9:$W$1232,$A17,'New Format B.Sheet '!$AN$9:$AN$1232)</f>
        <v>0</v>
      </c>
      <c r="E17" s="212">
        <f>'ERB EOP'!Q17</f>
        <v>0</v>
      </c>
    </row>
    <row r="18" spans="1:5" ht="15" customHeight="1" x14ac:dyDescent="0.25">
      <c r="A18" s="48" t="s">
        <v>303</v>
      </c>
      <c r="B18" s="137" t="s">
        <v>767</v>
      </c>
      <c r="C18" s="22" t="s">
        <v>766</v>
      </c>
      <c r="D18" s="211">
        <f>SUMIF('New Format B.Sheet '!$W$9:$W$1232,$A18,'New Format B.Sheet '!$AN$9:$AN$1232)</f>
        <v>0</v>
      </c>
      <c r="E18" s="212">
        <f>'ERB EOP'!Q18</f>
        <v>0</v>
      </c>
    </row>
    <row r="19" spans="1:5" ht="15" customHeight="1" x14ac:dyDescent="0.25">
      <c r="A19" s="48" t="s">
        <v>394</v>
      </c>
      <c r="B19" s="49">
        <v>25300831</v>
      </c>
      <c r="C19" s="22" t="s">
        <v>263</v>
      </c>
      <c r="D19" s="211">
        <f>SUMIF('New Format B.Sheet '!$W$9:$W$1232,$A19,'New Format B.Sheet '!$AN$9:$AN$1232)</f>
        <v>0</v>
      </c>
      <c r="E19" s="212">
        <f>'ERB EOP'!Q19</f>
        <v>0</v>
      </c>
    </row>
    <row r="20" spans="1:5" ht="15" customHeight="1" x14ac:dyDescent="0.25">
      <c r="A20" s="48" t="s">
        <v>170</v>
      </c>
      <c r="B20" s="49" t="s">
        <v>527</v>
      </c>
      <c r="C20" s="22" t="s">
        <v>171</v>
      </c>
      <c r="D20" s="211">
        <f>SUMIF('New Format B.Sheet '!$W$9:$W$1232,$A20,'New Format B.Sheet '!$AN$9:$AN$1232)</f>
        <v>0</v>
      </c>
      <c r="E20" s="212">
        <f>'ERB EOP'!Q20</f>
        <v>0</v>
      </c>
    </row>
    <row r="21" spans="1:5" ht="15" customHeight="1" x14ac:dyDescent="0.25">
      <c r="A21" s="48" t="s">
        <v>526</v>
      </c>
      <c r="B21" s="49">
        <v>18235521</v>
      </c>
      <c r="C21" s="22" t="s">
        <v>528</v>
      </c>
      <c r="D21" s="211">
        <f>SUMIF('New Format B.Sheet '!$W$9:$W$1232,$A21,'New Format B.Sheet '!$AN$9:$AN$1232)</f>
        <v>12095230.879999997</v>
      </c>
      <c r="E21" s="212">
        <f>'ERB EOP'!Q21</f>
        <v>10652704.880000001</v>
      </c>
    </row>
    <row r="22" spans="1:5" ht="15" customHeight="1" x14ac:dyDescent="0.25">
      <c r="A22" s="48" t="s">
        <v>535</v>
      </c>
      <c r="B22" s="49" t="s">
        <v>536</v>
      </c>
      <c r="C22" s="22" t="s">
        <v>537</v>
      </c>
      <c r="D22" s="211">
        <f>SUMIF('New Format B.Sheet '!$W$9:$W$1232,$A22,'New Format B.Sheet '!$AN$9:$AN$1232)</f>
        <v>1611088</v>
      </c>
      <c r="E22" s="212">
        <f>'ERB EOP'!Q22</f>
        <v>1923733</v>
      </c>
    </row>
    <row r="23" spans="1:5" ht="15" customHeight="1" x14ac:dyDescent="0.25">
      <c r="A23" s="48" t="s">
        <v>402</v>
      </c>
      <c r="B23" s="49" t="s">
        <v>403</v>
      </c>
      <c r="C23" s="22" t="s">
        <v>404</v>
      </c>
      <c r="D23" s="211">
        <f>SUMIF('New Format B.Sheet '!$W$9:$W$1232,$A23,'New Format B.Sheet '!$AN$9:$AN$1232)</f>
        <v>0</v>
      </c>
      <c r="E23" s="212">
        <f>'ERB EOP'!Q23</f>
        <v>0</v>
      </c>
    </row>
    <row r="24" spans="1:5" ht="15" customHeight="1" x14ac:dyDescent="0.25">
      <c r="A24" s="48" t="s">
        <v>543</v>
      </c>
      <c r="B24" s="49">
        <v>18231041</v>
      </c>
      <c r="C24" s="22" t="s">
        <v>734</v>
      </c>
      <c r="D24" s="211">
        <f>SUMIF('New Format B.Sheet '!$W$9:$W$1232,$A24,'New Format B.Sheet '!$AN$9:$AN$1232)</f>
        <v>0</v>
      </c>
      <c r="E24" s="212">
        <f>'ERB EOP'!Q24</f>
        <v>0</v>
      </c>
    </row>
    <row r="25" spans="1:5" ht="15" customHeight="1" x14ac:dyDescent="0.25">
      <c r="A25" s="48" t="s">
        <v>604</v>
      </c>
      <c r="B25" s="49">
        <v>18230351</v>
      </c>
      <c r="C25" s="22" t="s">
        <v>60</v>
      </c>
      <c r="D25" s="211">
        <f>SUMIF('New Format B.Sheet '!$W$9:$W$1232,$A25,'New Format B.Sheet '!$AN$9:$AN$1232)</f>
        <v>95287378.049999982</v>
      </c>
      <c r="E25" s="212">
        <f>'ERB EOP'!Q25</f>
        <v>91743345.269999996</v>
      </c>
    </row>
    <row r="26" spans="1:5" ht="15" customHeight="1" x14ac:dyDescent="0.25">
      <c r="A26" s="48" t="s">
        <v>621</v>
      </c>
      <c r="B26" s="49">
        <v>18220091</v>
      </c>
      <c r="C26" s="22" t="s">
        <v>619</v>
      </c>
      <c r="D26" s="211">
        <f>SUMIF('New Format B.Sheet '!$W$9:$W$1232,$A26,'New Format B.Sheet '!$AN$9:$AN$1232)</f>
        <v>0</v>
      </c>
      <c r="E26" s="212">
        <f>'ERB EOP'!Q26</f>
        <v>0</v>
      </c>
    </row>
    <row r="27" spans="1:5" ht="15" customHeight="1" x14ac:dyDescent="0.25">
      <c r="A27" s="48" t="s">
        <v>648</v>
      </c>
      <c r="B27" s="49" t="s">
        <v>663</v>
      </c>
      <c r="C27" s="22" t="s">
        <v>664</v>
      </c>
      <c r="D27" s="211">
        <f>SUMIF('New Format B.Sheet '!$W$9:$W$1232,$A27,'New Format B.Sheet '!$AN$9:$AN$1232)</f>
        <v>62950811.078333326</v>
      </c>
      <c r="E27" s="212">
        <f>'ERB EOP'!Q27</f>
        <v>60529077.369999997</v>
      </c>
    </row>
    <row r="28" spans="1:5" ht="15" customHeight="1" x14ac:dyDescent="0.25">
      <c r="A28" s="48" t="s">
        <v>690</v>
      </c>
      <c r="B28" s="49">
        <v>18220101</v>
      </c>
      <c r="C28" s="22" t="s">
        <v>814</v>
      </c>
      <c r="D28" s="211">
        <f>SUMIF('New Format B.Sheet '!$W$9:$W$1232,$A28,'New Format B.Sheet '!$AN$9:$AN$1232)</f>
        <v>0</v>
      </c>
      <c r="E28" s="212">
        <f>'ERB EOP'!Q28</f>
        <v>0</v>
      </c>
    </row>
    <row r="29" spans="1:5" ht="15" customHeight="1" x14ac:dyDescent="0.25">
      <c r="A29" s="3" t="s">
        <v>1146</v>
      </c>
      <c r="B29" s="20">
        <v>18239211</v>
      </c>
      <c r="C29" s="6" t="s">
        <v>1130</v>
      </c>
      <c r="D29" s="211">
        <f>SUMIF('New Format B.Sheet '!$W$9:$W$1232,$A29,'New Format B.Sheet '!$AN$9:$AN$1232)</f>
        <v>0</v>
      </c>
      <c r="E29" s="212">
        <f>'ERB EOP'!Q29</f>
        <v>0</v>
      </c>
    </row>
    <row r="30" spans="1:5" ht="15" customHeight="1" x14ac:dyDescent="0.25">
      <c r="A30" s="3" t="s">
        <v>1218</v>
      </c>
      <c r="B30" s="20">
        <v>18220111</v>
      </c>
      <c r="C30" s="6" t="s">
        <v>1209</v>
      </c>
      <c r="D30" s="211">
        <f>SUMIF('New Format B.Sheet '!$W$9:$W$1232,$A30,'New Format B.Sheet '!$AN$9:$AN$1232)</f>
        <v>111795336.26333332</v>
      </c>
      <c r="E30" s="212">
        <f>'ERB EOP'!Q30</f>
        <v>110972218.59999999</v>
      </c>
    </row>
    <row r="31" spans="1:5" ht="15" customHeight="1" x14ac:dyDescent="0.25">
      <c r="A31" s="48">
        <v>7</v>
      </c>
      <c r="B31" s="49">
        <v>18230041</v>
      </c>
      <c r="C31" s="22" t="s">
        <v>497</v>
      </c>
      <c r="D31" s="211">
        <f>SUMIF('New Format B.Sheet '!$W$9:$W$1232,$A31,'New Format B.Sheet '!$AN$9:$AN$1232)</f>
        <v>21589277</v>
      </c>
      <c r="E31" s="212">
        <f>'ERB EOP'!Q31</f>
        <v>21589277</v>
      </c>
    </row>
    <row r="32" spans="1:5" ht="15" customHeight="1" x14ac:dyDescent="0.25">
      <c r="A32" s="48">
        <v>8</v>
      </c>
      <c r="B32" s="49">
        <v>18230051</v>
      </c>
      <c r="C32" s="22" t="s">
        <v>159</v>
      </c>
      <c r="D32" s="211">
        <f>SUMIF('New Format B.Sheet '!$W$9:$W$1232,$A32,'New Format B.Sheet '!$AN$9:$AN$1232)</f>
        <v>-19600424.43</v>
      </c>
      <c r="E32" s="212">
        <f>'ERB EOP'!Q32</f>
        <v>-19888663.77</v>
      </c>
    </row>
    <row r="33" spans="1:10" ht="15" customHeight="1" x14ac:dyDescent="0.25">
      <c r="A33" s="48">
        <v>9</v>
      </c>
      <c r="B33" s="49">
        <v>18230061</v>
      </c>
      <c r="C33" s="22" t="s">
        <v>160</v>
      </c>
      <c r="D33" s="211">
        <f>SUMIF('New Format B.Sheet '!$W$9:$W$1232,$A33,'New Format B.Sheet '!$AN$9:$AN$1232)</f>
        <v>483625</v>
      </c>
      <c r="E33" s="212">
        <f>'ERB EOP'!Q33</f>
        <v>414223</v>
      </c>
    </row>
    <row r="34" spans="1:10" ht="15" customHeight="1" x14ac:dyDescent="0.25">
      <c r="A34" s="48">
        <f>A33+1</f>
        <v>10</v>
      </c>
      <c r="B34" s="49">
        <v>18230071</v>
      </c>
      <c r="C34" s="22" t="s">
        <v>277</v>
      </c>
      <c r="D34" s="211">
        <f>SUMIF('New Format B.Sheet '!$W$9:$W$1232,$A34,'New Format B.Sheet '!$AN$9:$AN$1232)</f>
        <v>0</v>
      </c>
      <c r="E34" s="212">
        <f>'ERB EOP'!Q34</f>
        <v>0</v>
      </c>
    </row>
    <row r="35" spans="1:10" ht="15" customHeight="1" x14ac:dyDescent="0.25">
      <c r="A35" s="64">
        <f>A34+1</f>
        <v>11</v>
      </c>
      <c r="B35" s="49">
        <v>18230081</v>
      </c>
      <c r="C35" s="22" t="s">
        <v>353</v>
      </c>
      <c r="D35" s="211">
        <f>SUMIF('New Format B.Sheet '!$W$9:$W$1232,$A35,'New Format B.Sheet '!$AN$9:$AN$1232)</f>
        <v>0</v>
      </c>
      <c r="E35" s="212">
        <f>'ERB EOP'!Q35</f>
        <v>0</v>
      </c>
    </row>
    <row r="36" spans="1:10" s="17" customFormat="1" ht="15" customHeight="1" x14ac:dyDescent="0.25">
      <c r="A36" s="48">
        <f>A35+1</f>
        <v>12</v>
      </c>
      <c r="B36" s="49">
        <v>18230031</v>
      </c>
      <c r="C36" s="22" t="s">
        <v>354</v>
      </c>
      <c r="D36" s="211">
        <f>SUMIF('New Format B.Sheet '!$W$9:$W$1232,$A36,'New Format B.Sheet '!$AN$9:$AN$1232)</f>
        <v>57442904.068333335</v>
      </c>
      <c r="E36" s="212">
        <f>'ERB EOP'!Q36</f>
        <v>58319569.490000002</v>
      </c>
      <c r="F36"/>
      <c r="G36"/>
      <c r="H36"/>
      <c r="I36"/>
      <c r="J36"/>
    </row>
    <row r="37" spans="1:10" ht="15" customHeight="1" x14ac:dyDescent="0.25">
      <c r="A37" s="64">
        <f>A36+1</f>
        <v>13</v>
      </c>
      <c r="B37" s="49">
        <v>1861051</v>
      </c>
      <c r="C37" s="22" t="s">
        <v>529</v>
      </c>
      <c r="D37" s="211">
        <f>SUMIF('New Format B.Sheet '!$W$9:$W$1232,$A37,'New Format B.Sheet '!$AN$9:$AN$1232)</f>
        <v>345174.19875000004</v>
      </c>
      <c r="E37" s="212">
        <f>'ERB EOP'!Q37</f>
        <v>1518128.21</v>
      </c>
    </row>
    <row r="38" spans="1:10" ht="15" customHeight="1" x14ac:dyDescent="0.25">
      <c r="A38" s="64">
        <f>A37+1</f>
        <v>14</v>
      </c>
      <c r="B38" s="49">
        <v>10500001</v>
      </c>
      <c r="C38" s="22" t="s">
        <v>446</v>
      </c>
      <c r="D38" s="211">
        <f>SUMIF('New Format B.Sheet '!$W$9:$W$1232,$A38,'New Format B.Sheet '!$AN$9:$AN$1232)</f>
        <v>38834074.61833334</v>
      </c>
      <c r="E38" s="212">
        <f>'ERB EOP'!Q38</f>
        <v>38778380.990000002</v>
      </c>
    </row>
    <row r="39" spans="1:10" ht="15" customHeight="1" x14ac:dyDescent="0.25">
      <c r="A39" s="64">
        <v>15</v>
      </c>
      <c r="B39" s="49">
        <v>10500003</v>
      </c>
      <c r="C39" s="22" t="s">
        <v>362</v>
      </c>
      <c r="D39" s="211">
        <f>SUMIF('New Format B.Sheet '!$W$9:$W$1232,$A39,'New Format B.Sheet '!$AN$9:$AN$1232)</f>
        <v>0</v>
      </c>
      <c r="E39" s="212">
        <f>'ERB EOP'!Q39</f>
        <v>0</v>
      </c>
    </row>
    <row r="40" spans="1:10" ht="15" customHeight="1" x14ac:dyDescent="0.25">
      <c r="A40" s="64">
        <v>16</v>
      </c>
      <c r="B40" s="49">
        <v>10600501</v>
      </c>
      <c r="C40" s="22" t="s">
        <v>363</v>
      </c>
      <c r="D40" s="211">
        <f>SUMIF('New Format B.Sheet '!$W$9:$W$1232,$A40,'New Format B.Sheet '!$AN$9:$AN$1232)</f>
        <v>175810802.16875002</v>
      </c>
      <c r="E40" s="212">
        <f>'ERB EOP'!Q40</f>
        <v>163329606.56</v>
      </c>
    </row>
    <row r="41" spans="1:10" ht="15" customHeight="1" x14ac:dyDescent="0.25">
      <c r="A41" s="64" t="s">
        <v>163</v>
      </c>
      <c r="B41" s="49">
        <v>10600503</v>
      </c>
      <c r="C41" s="22" t="s">
        <v>164</v>
      </c>
      <c r="D41" s="211">
        <f>SUMIF('New Format B.Sheet '!$W$9:$W$1232,$A41,'New Format B.Sheet '!$AN$9:$AN$1232)</f>
        <v>13792500.106432248</v>
      </c>
      <c r="E41" s="212">
        <f>'ERB EOP'!Q41</f>
        <v>11860828.633458</v>
      </c>
    </row>
    <row r="42" spans="1:10" ht="15" customHeight="1" x14ac:dyDescent="0.25">
      <c r="A42" s="64">
        <v>17</v>
      </c>
      <c r="B42" s="49" t="s">
        <v>364</v>
      </c>
      <c r="C42" s="22" t="s">
        <v>365</v>
      </c>
      <c r="D42" s="211">
        <f>SUMIF('New Format B.Sheet '!$W$9:$W$1232,$A42,'New Format B.Sheet '!$AN$9:$AN$1232)</f>
        <v>-4190367299.718751</v>
      </c>
      <c r="E42" s="212">
        <f>'ERB EOP'!Q42</f>
        <v>-4316671042.4100008</v>
      </c>
    </row>
    <row r="43" spans="1:10" ht="15" customHeight="1" x14ac:dyDescent="0.25">
      <c r="A43" s="64">
        <v>18</v>
      </c>
      <c r="B43" s="49" t="s">
        <v>366</v>
      </c>
      <c r="C43" s="22" t="s">
        <v>76</v>
      </c>
      <c r="D43" s="211">
        <f>SUMIF('New Format B.Sheet '!$W$9:$W$1232,$A43,'New Format B.Sheet '!$AN$9:$AN$1232)</f>
        <v>-93787682.176014736</v>
      </c>
      <c r="E43" s="212">
        <f>'ERB EOP'!Q43</f>
        <v>-95774945.118803993</v>
      </c>
    </row>
    <row r="44" spans="1:10" ht="15" customHeight="1" x14ac:dyDescent="0.25">
      <c r="A44" s="64">
        <v>19</v>
      </c>
      <c r="B44" s="49" t="s">
        <v>367</v>
      </c>
      <c r="C44" s="22" t="s">
        <v>297</v>
      </c>
      <c r="D44" s="211">
        <f>SUMIF('New Format B.Sheet '!$W$9:$W$1232,$A44,'New Format B.Sheet '!$AN$9:$AN$1232)</f>
        <v>-69446231.299166664</v>
      </c>
      <c r="E44" s="212">
        <f>'ERB EOP'!Q44</f>
        <v>-74992493.870000005</v>
      </c>
    </row>
    <row r="45" spans="1:10" ht="15" customHeight="1" x14ac:dyDescent="0.25">
      <c r="A45" s="64">
        <v>20</v>
      </c>
      <c r="B45" s="66">
        <v>11100003</v>
      </c>
      <c r="C45" s="22" t="s">
        <v>59</v>
      </c>
      <c r="D45" s="211">
        <f>SUMIF('New Format B.Sheet '!$W$9:$W$1232,$A45,'New Format B.Sheet '!$AN$9:$AN$1232)</f>
        <v>-203674675.22582427</v>
      </c>
      <c r="E45" s="212">
        <f>'ERB EOP'!Q45</f>
        <v>-218974101.73518598</v>
      </c>
    </row>
    <row r="46" spans="1:10" ht="15" customHeight="1" x14ac:dyDescent="0.25">
      <c r="A46" s="64">
        <v>21</v>
      </c>
      <c r="B46" s="49" t="s">
        <v>11</v>
      </c>
      <c r="C46" s="22" t="s">
        <v>484</v>
      </c>
      <c r="D46" s="211">
        <f>SUMIF('New Format B.Sheet '!$W$9:$W$1232,$A46,'New Format B.Sheet '!$AN$9:$AN$1232)</f>
        <v>-154909687.98999998</v>
      </c>
      <c r="E46" s="212">
        <f>'ERB EOP'!Q46</f>
        <v>-159116884.56999999</v>
      </c>
    </row>
    <row r="47" spans="1:10" ht="15" customHeight="1" x14ac:dyDescent="0.25">
      <c r="A47" s="64">
        <f>A46+1</f>
        <v>22</v>
      </c>
      <c r="B47" s="49" t="s">
        <v>793</v>
      </c>
      <c r="C47" s="22" t="s">
        <v>789</v>
      </c>
      <c r="D47" s="211">
        <f>SUMIF('New Format B.Sheet '!$W$9:$W$1232,$A47,'New Format B.Sheet '!$AN$9:$AN$1232)</f>
        <v>51971.620833333334</v>
      </c>
      <c r="E47" s="212">
        <f>'ERB EOP'!Q47</f>
        <v>0</v>
      </c>
    </row>
    <row r="48" spans="1:10" ht="15" customHeight="1" x14ac:dyDescent="0.25">
      <c r="A48" s="48" t="s">
        <v>1019</v>
      </c>
      <c r="B48" s="49" t="s">
        <v>1020</v>
      </c>
      <c r="C48" s="22" t="s">
        <v>1021</v>
      </c>
      <c r="D48" s="211">
        <f>SUMIF('New Format B.Sheet '!$W$9:$W$1232,$A48,'New Format B.Sheet '!$AN$9:$AN$1232)</f>
        <v>-69824236.441666678</v>
      </c>
      <c r="E48" s="212">
        <f>'ERB EOP'!Q48</f>
        <v>-66074914.640000001</v>
      </c>
    </row>
    <row r="49" spans="1:5" ht="15" customHeight="1" x14ac:dyDescent="0.25">
      <c r="A49" s="48">
        <f>A47+1</f>
        <v>23</v>
      </c>
      <c r="B49" s="49">
        <v>19003062</v>
      </c>
      <c r="C49" s="22" t="s">
        <v>1349</v>
      </c>
      <c r="D49" s="211">
        <f>SUMIF('New Format B.Sheet '!$W$9:$W$1232,$A49,'New Format B.Sheet '!$AN$9:$AN$1232)</f>
        <v>-8953117.6358333826</v>
      </c>
      <c r="E49" s="212">
        <f>'ERB EOP'!Q49</f>
        <v>-6276186.5399999619</v>
      </c>
    </row>
    <row r="50" spans="1:5" ht="15" customHeight="1" x14ac:dyDescent="0.25">
      <c r="A50" s="64">
        <f>A49+1</f>
        <v>24</v>
      </c>
      <c r="B50" s="49">
        <v>19000051</v>
      </c>
      <c r="C50" s="22" t="s">
        <v>209</v>
      </c>
      <c r="D50" s="211">
        <f>SUMIF('New Format B.Sheet '!$W$9:$W$1232,$A50,'New Format B.Sheet '!$AN$9:$AN$1232)</f>
        <v>0</v>
      </c>
      <c r="E50" s="212">
        <f>'ERB EOP'!Q50</f>
        <v>0</v>
      </c>
    </row>
    <row r="51" spans="1:5" ht="15" customHeight="1" x14ac:dyDescent="0.25">
      <c r="A51" s="64">
        <f>A50+1</f>
        <v>25</v>
      </c>
      <c r="B51" s="49">
        <v>19000061</v>
      </c>
      <c r="C51" s="22" t="s">
        <v>210</v>
      </c>
      <c r="D51" s="211">
        <f>SUMIF('New Format B.Sheet '!$W$9:$W$1232,$A51,'New Format B.Sheet '!$AN$9:$AN$1232)</f>
        <v>0</v>
      </c>
      <c r="E51" s="212">
        <f>'ERB EOP'!Q51</f>
        <v>0</v>
      </c>
    </row>
    <row r="52" spans="1:5" ht="15" customHeight="1" x14ac:dyDescent="0.25">
      <c r="A52" s="64">
        <f>A51+1</f>
        <v>26</v>
      </c>
      <c r="B52" s="49">
        <v>19000093</v>
      </c>
      <c r="C52" s="22" t="s">
        <v>211</v>
      </c>
      <c r="D52" s="211">
        <f>SUMIF('New Format B.Sheet '!$W$9:$W$1232,$A52,'New Format B.Sheet '!$AN$9:$AN$1232)</f>
        <v>0</v>
      </c>
      <c r="E52" s="212">
        <f>'ERB EOP'!Q52</f>
        <v>0</v>
      </c>
    </row>
    <row r="53" spans="1:5" ht="15" customHeight="1" x14ac:dyDescent="0.25">
      <c r="A53" s="64" t="s">
        <v>65</v>
      </c>
      <c r="B53" s="49">
        <v>19000121</v>
      </c>
      <c r="C53" s="22" t="s">
        <v>395</v>
      </c>
      <c r="D53" s="211">
        <f>SUMIF('New Format B.Sheet '!$W$9:$W$1232,$A53,'New Format B.Sheet '!$AN$9:$AN$1232)</f>
        <v>0</v>
      </c>
      <c r="E53" s="212">
        <f>'ERB EOP'!Q53</f>
        <v>0</v>
      </c>
    </row>
    <row r="54" spans="1:5" ht="15" customHeight="1" x14ac:dyDescent="0.25">
      <c r="A54" s="64" t="s">
        <v>53</v>
      </c>
      <c r="B54" s="49">
        <v>19000151</v>
      </c>
      <c r="C54" s="22" t="s">
        <v>381</v>
      </c>
      <c r="D54" s="211">
        <f>SUMIF('New Format B.Sheet '!$W$9:$W$1232,$A54,'New Format B.Sheet '!$AN$9:$AN$1232)</f>
        <v>9531.9391666666652</v>
      </c>
      <c r="E54" s="212">
        <f>'ERB EOP'!Q54</f>
        <v>0</v>
      </c>
    </row>
    <row r="55" spans="1:5" ht="15" customHeight="1" x14ac:dyDescent="0.25">
      <c r="A55" s="64" t="s">
        <v>539</v>
      </c>
      <c r="B55" s="49">
        <v>19000711</v>
      </c>
      <c r="C55" s="22" t="s">
        <v>540</v>
      </c>
      <c r="D55" s="211">
        <f>SUMIF('New Format B.Sheet '!$W$9:$W$1232,$A55,'New Format B.Sheet '!$AN$9:$AN$1232)</f>
        <v>13067.323750000001</v>
      </c>
      <c r="E55" s="212">
        <f>'ERB EOP'!Q55</f>
        <v>0</v>
      </c>
    </row>
    <row r="56" spans="1:5" ht="15" customHeight="1" x14ac:dyDescent="0.25">
      <c r="A56" s="64">
        <f>A52+1</f>
        <v>27</v>
      </c>
      <c r="B56" s="49">
        <v>19000191</v>
      </c>
      <c r="C56" s="22" t="s">
        <v>92</v>
      </c>
      <c r="D56" s="211">
        <f>SUMIF('New Format B.Sheet '!$W$9:$W$1232,$A56,'New Format B.Sheet '!$AN$9:$AN$1232)</f>
        <v>0</v>
      </c>
      <c r="E56" s="212">
        <f>'ERB EOP'!Q56</f>
        <v>0</v>
      </c>
    </row>
    <row r="57" spans="1:5" ht="15" customHeight="1" x14ac:dyDescent="0.25">
      <c r="A57" s="64">
        <v>27.1</v>
      </c>
      <c r="B57" s="49">
        <v>19000701</v>
      </c>
      <c r="C57" s="22" t="s">
        <v>530</v>
      </c>
      <c r="D57" s="211">
        <f>SUMIF('New Format B.Sheet '!$W$9:$W$1232,$A57,'New Format B.Sheet '!$AN$9:$AN$1232)</f>
        <v>0</v>
      </c>
      <c r="E57" s="212">
        <f>'ERB EOP'!Q57</f>
        <v>0</v>
      </c>
    </row>
    <row r="58" spans="1:5" ht="15" customHeight="1" x14ac:dyDescent="0.25">
      <c r="A58" s="64">
        <f>A56+1</f>
        <v>28</v>
      </c>
      <c r="B58" s="49" t="s">
        <v>12</v>
      </c>
      <c r="C58" s="9" t="s">
        <v>93</v>
      </c>
      <c r="D58" s="211">
        <f>SUMIF('New Format B.Sheet '!$W$9:$W$1232,$A58,'New Format B.Sheet '!$AN$9:$AN$1232)</f>
        <v>-5475767.8320833342</v>
      </c>
      <c r="E58" s="212">
        <f>'ERB EOP'!Q58</f>
        <v>-5884073.8499999996</v>
      </c>
    </row>
    <row r="59" spans="1:5" ht="15" customHeight="1" x14ac:dyDescent="0.25">
      <c r="A59" s="64" t="s">
        <v>729</v>
      </c>
      <c r="B59" s="49">
        <v>23500003</v>
      </c>
      <c r="C59" s="9" t="s">
        <v>716</v>
      </c>
      <c r="D59" s="211">
        <f>SUMIF('New Format B.Sheet '!$W$9:$W$1232,$A59,'New Format B.Sheet '!$AN$9:$AN$1232)</f>
        <v>-14106208.908288</v>
      </c>
      <c r="E59" s="212">
        <f>'ERB EOP'!Q59</f>
        <v>-11337030.478283999</v>
      </c>
    </row>
    <row r="60" spans="1:5" ht="15" customHeight="1" x14ac:dyDescent="0.25">
      <c r="A60" s="64">
        <f>A58+1</f>
        <v>29</v>
      </c>
      <c r="B60" s="49">
        <v>25400081</v>
      </c>
      <c r="C60" s="9" t="s">
        <v>94</v>
      </c>
      <c r="D60" s="211">
        <f>SUMIF('New Format B.Sheet '!$W$9:$W$1232,$A60,'New Format B.Sheet '!$AN$9:$AN$1232)</f>
        <v>0</v>
      </c>
      <c r="E60" s="212">
        <f>'ERB EOP'!Q60</f>
        <v>0</v>
      </c>
    </row>
    <row r="61" spans="1:5" ht="15" customHeight="1" x14ac:dyDescent="0.25">
      <c r="A61" s="48">
        <v>29.1</v>
      </c>
      <c r="B61" s="10" t="s">
        <v>1309</v>
      </c>
      <c r="C61" s="6" t="s">
        <v>1310</v>
      </c>
      <c r="D61" s="211">
        <f>SUMIF('New Format B.Sheet '!$W$9:$W$1232,$A61,'New Format B.Sheet '!$AN$9:$AN$1232)</f>
        <v>-31749786.13666667</v>
      </c>
      <c r="E61" s="212">
        <f>'ERB EOP'!Q61</f>
        <v>-33958754.859999999</v>
      </c>
    </row>
    <row r="62" spans="1:5" ht="15" customHeight="1" x14ac:dyDescent="0.25">
      <c r="A62" s="64">
        <f>A60+1</f>
        <v>30</v>
      </c>
      <c r="B62" s="49" t="s">
        <v>13</v>
      </c>
      <c r="C62" s="9" t="s">
        <v>95</v>
      </c>
      <c r="D62" s="211">
        <f>SUMIF('New Format B.Sheet '!$W$9:$W$1232,$A62,'New Format B.Sheet '!$AN$9:$AN$1232)</f>
        <v>-91913580.902500004</v>
      </c>
      <c r="E62" s="212">
        <f>'ERB EOP'!Q62</f>
        <v>-96906290.230000004</v>
      </c>
    </row>
    <row r="63" spans="1:5" ht="15" customHeight="1" x14ac:dyDescent="0.25">
      <c r="A63" s="64">
        <f>A62+1</f>
        <v>31</v>
      </c>
      <c r="B63" s="49">
        <v>28200101</v>
      </c>
      <c r="C63" s="9" t="s">
        <v>96</v>
      </c>
      <c r="D63" s="211">
        <f>SUMIF('New Format B.Sheet '!$W$9:$W$1232,$A63,'New Format B.Sheet '!$AN$9:$AN$1232)</f>
        <v>0</v>
      </c>
      <c r="E63" s="212">
        <f>'ERB EOP'!Q63</f>
        <v>0</v>
      </c>
    </row>
    <row r="64" spans="1:5" ht="15" customHeight="1" x14ac:dyDescent="0.25">
      <c r="A64" s="64">
        <f>A63+1</f>
        <v>32</v>
      </c>
      <c r="B64" s="49">
        <v>28200111</v>
      </c>
      <c r="C64" s="9" t="s">
        <v>97</v>
      </c>
      <c r="D64" s="211">
        <f>SUMIF('New Format B.Sheet '!$W$9:$W$1232,$A64,'New Format B.Sheet '!$AN$9:$AN$1232)</f>
        <v>0</v>
      </c>
      <c r="E64" s="212">
        <f>'ERB EOP'!Q64</f>
        <v>0</v>
      </c>
    </row>
    <row r="65" spans="1:5" ht="15" customHeight="1" x14ac:dyDescent="0.25">
      <c r="A65" s="64">
        <f>A64+1</f>
        <v>33</v>
      </c>
      <c r="B65" s="49" t="s">
        <v>14</v>
      </c>
      <c r="C65" s="9" t="s">
        <v>98</v>
      </c>
      <c r="D65" s="211">
        <f>SUMIF('New Format B.Sheet '!$W$9:$W$1232,$A65,'New Format B.Sheet '!$AN$9:$AN$1232)</f>
        <v>-1275925690.3604167</v>
      </c>
      <c r="E65" s="212">
        <f>'ERB EOP'!Q65</f>
        <v>-1269200432.9400001</v>
      </c>
    </row>
    <row r="66" spans="1:5" ht="15" customHeight="1" x14ac:dyDescent="0.25">
      <c r="A66" s="64">
        <f>A65+1</f>
        <v>34</v>
      </c>
      <c r="B66" s="49">
        <v>28200101</v>
      </c>
      <c r="C66" s="9" t="s">
        <v>439</v>
      </c>
      <c r="D66" s="211">
        <f>SUMIF('New Format B.Sheet '!$W$9:$W$1232,$A66,'New Format B.Sheet '!$AN$9:$AN$1232)</f>
        <v>-12055747.995833335</v>
      </c>
      <c r="E66" s="212">
        <f>'ERB EOP'!Q66</f>
        <v>-13876811.619999999</v>
      </c>
    </row>
    <row r="67" spans="1:5" ht="15" customHeight="1" x14ac:dyDescent="0.25">
      <c r="A67" s="64">
        <f>A66+1</f>
        <v>35</v>
      </c>
      <c r="B67" s="45">
        <v>28200141</v>
      </c>
      <c r="C67" s="9" t="s">
        <v>518</v>
      </c>
      <c r="D67" s="211">
        <f>SUMIF('New Format B.Sheet '!$W$9:$W$1232,$A67,'New Format B.Sheet '!$AN$9:$AN$1232)</f>
        <v>19161285.208333332</v>
      </c>
      <c r="E67" s="212">
        <f>'ERB EOP'!Q67</f>
        <v>18114887</v>
      </c>
    </row>
    <row r="68" spans="1:5" ht="15" customHeight="1" x14ac:dyDescent="0.25">
      <c r="A68" s="48" t="s">
        <v>2</v>
      </c>
      <c r="B68" s="14" t="s">
        <v>1376</v>
      </c>
      <c r="C68" s="22" t="s">
        <v>1367</v>
      </c>
      <c r="D68" s="211">
        <f>SUMIF('New Format B.Sheet '!$W$9:$W$1232,$A68,'New Format B.Sheet '!$AN$9:$AN$1232)</f>
        <v>-4750828.90625</v>
      </c>
      <c r="E68" s="212">
        <f>'ERB EOP'!Q68</f>
        <v>-6120386.3700000001</v>
      </c>
    </row>
    <row r="69" spans="1:5" ht="15" customHeight="1" x14ac:dyDescent="0.25">
      <c r="A69" s="64" t="s">
        <v>203</v>
      </c>
      <c r="B69" s="45" t="s">
        <v>15</v>
      </c>
      <c r="C69" s="9" t="s">
        <v>208</v>
      </c>
      <c r="D69" s="211">
        <f>SUMIF('New Format B.Sheet '!$W$9:$W$1232,$A69,'New Format B.Sheet '!$AN$9:$AN$1232)</f>
        <v>-44622267.191815257</v>
      </c>
      <c r="E69" s="212">
        <f>'ERB EOP'!Q69</f>
        <v>-42936396.989514001</v>
      </c>
    </row>
    <row r="70" spans="1:5" ht="15" customHeight="1" x14ac:dyDescent="0.25">
      <c r="A70" s="48" t="s">
        <v>581</v>
      </c>
      <c r="B70" s="45" t="s">
        <v>1307</v>
      </c>
      <c r="C70" s="6" t="s">
        <v>1308</v>
      </c>
      <c r="D70" s="211">
        <f>SUMIF('New Format B.Sheet '!$W$9:$W$1232,$A70,'New Format B.Sheet '!$AN$9:$AN$1232)</f>
        <v>17570834.364999998</v>
      </c>
      <c r="E70" s="212">
        <f>'ERB EOP'!Q70</f>
        <v>24111883.32</v>
      </c>
    </row>
    <row r="71" spans="1:5" ht="15" customHeight="1" x14ac:dyDescent="0.25">
      <c r="A71" s="48" t="s">
        <v>1147</v>
      </c>
      <c r="B71" s="45" t="s">
        <v>1145</v>
      </c>
      <c r="C71" s="6" t="s">
        <v>1142</v>
      </c>
      <c r="D71" s="211">
        <f>SUMIF('New Format B.Sheet '!$W$9:$W$1232,$A71,'New Format B.Sheet '!$AN$9:$AN$1232)</f>
        <v>0</v>
      </c>
      <c r="E71" s="212">
        <f>'ERB EOP'!Q71</f>
        <v>0</v>
      </c>
    </row>
    <row r="72" spans="1:5" ht="15" customHeight="1" x14ac:dyDescent="0.25">
      <c r="A72" s="48">
        <f>A67+1</f>
        <v>36</v>
      </c>
      <c r="B72" s="10" t="s">
        <v>1320</v>
      </c>
      <c r="C72" s="6" t="s">
        <v>1318</v>
      </c>
      <c r="D72" s="211">
        <f>SUMIF('New Format B.Sheet '!$W$9:$W$1232,$A72,'New Format B.Sheet '!$AN$9:$AN$1232)</f>
        <v>-1594330.8710962501</v>
      </c>
      <c r="E72" s="212">
        <f>'ERB EOP'!Q72</f>
        <v>0</v>
      </c>
    </row>
    <row r="73" spans="1:5" ht="15" customHeight="1" x14ac:dyDescent="0.25">
      <c r="A73" s="48">
        <f>A72+1</f>
        <v>37</v>
      </c>
      <c r="B73" s="10" t="s">
        <v>15</v>
      </c>
      <c r="C73" s="6" t="s">
        <v>1311</v>
      </c>
      <c r="D73" s="211">
        <f>SUMIF('New Format B.Sheet '!$W$9:$W$1232,$A73,'New Format B.Sheet '!$AN$9:$AN$1232)</f>
        <v>6284041.3600000003</v>
      </c>
      <c r="E73" s="212">
        <f>'ERB EOP'!Q73</f>
        <v>12268693.139999999</v>
      </c>
    </row>
    <row r="74" spans="1:5" ht="15" customHeight="1" x14ac:dyDescent="0.25">
      <c r="A74" s="48" t="s">
        <v>323</v>
      </c>
      <c r="B74" s="49">
        <v>28300091</v>
      </c>
      <c r="C74" s="22" t="s">
        <v>768</v>
      </c>
      <c r="D74" s="211">
        <f>SUMIF('New Format B.Sheet '!$W$9:$W$1232,$A74,'New Format B.Sheet '!$AN$9:$AN$1232)</f>
        <v>-64266.476666666676</v>
      </c>
      <c r="E74" s="212">
        <f>'ERB EOP'!Q74</f>
        <v>0</v>
      </c>
    </row>
    <row r="75" spans="1:5" ht="15" customHeight="1" x14ac:dyDescent="0.25">
      <c r="A75" s="48" t="s">
        <v>324</v>
      </c>
      <c r="B75" s="49">
        <v>28300741</v>
      </c>
      <c r="C75" s="22" t="s">
        <v>769</v>
      </c>
      <c r="D75" s="211">
        <f>SUMIF('New Format B.Sheet '!$W$9:$W$1232,$A75,'New Format B.Sheet '!$AN$9:$AN$1232)</f>
        <v>-16365.746249999998</v>
      </c>
      <c r="E75" s="212">
        <f>'ERB EOP'!Q75</f>
        <v>0</v>
      </c>
    </row>
    <row r="76" spans="1:5" ht="15" customHeight="1" x14ac:dyDescent="0.25">
      <c r="A76" s="48" t="s">
        <v>235</v>
      </c>
      <c r="B76" s="49">
        <v>28300011</v>
      </c>
      <c r="C76" s="22" t="s">
        <v>51</v>
      </c>
      <c r="D76" s="211">
        <f>SUMIF('New Format B.Sheet '!$W$9:$W$1232,$A76,'New Format B.Sheet '!$AN$9:$AN$1232)</f>
        <v>-726366.75083333347</v>
      </c>
      <c r="E76" s="212">
        <f>'ERB EOP'!Q76</f>
        <v>-793.65</v>
      </c>
    </row>
    <row r="77" spans="1:5" ht="15" customHeight="1" x14ac:dyDescent="0.25">
      <c r="A77" s="48" t="s">
        <v>176</v>
      </c>
      <c r="B77" s="49">
        <v>28300731</v>
      </c>
      <c r="C77" s="22" t="s">
        <v>770</v>
      </c>
      <c r="D77" s="211">
        <f>SUMIF('New Format B.Sheet '!$W$9:$W$1232,$A77,'New Format B.Sheet '!$AN$9:$AN$1232)</f>
        <v>-241717.00791666668</v>
      </c>
      <c r="E77" s="212">
        <f>'ERB EOP'!Q77</f>
        <v>0</v>
      </c>
    </row>
    <row r="78" spans="1:5" ht="15" customHeight="1" x14ac:dyDescent="0.25">
      <c r="A78" s="64" t="s">
        <v>312</v>
      </c>
      <c r="B78" s="49">
        <v>28300431</v>
      </c>
      <c r="C78" s="22" t="s">
        <v>140</v>
      </c>
      <c r="D78" s="211">
        <f>SUMIF('New Format B.Sheet '!$W$9:$W$1232,$A78,'New Format B.Sheet '!$AN$9:$AN$1232)</f>
        <v>0</v>
      </c>
      <c r="E78" s="212">
        <f>'ERB EOP'!Q78</f>
        <v>0</v>
      </c>
    </row>
    <row r="79" spans="1:5" ht="15" customHeight="1" x14ac:dyDescent="0.25">
      <c r="A79" s="64" t="s">
        <v>168</v>
      </c>
      <c r="B79" s="49">
        <v>19000441</v>
      </c>
      <c r="C79" s="22" t="s">
        <v>577</v>
      </c>
      <c r="D79" s="211">
        <f>SUMIF('New Format B.Sheet '!$W$9:$W$1232,$A79,'New Format B.Sheet '!$AN$9:$AN$1232)</f>
        <v>6414800.8495833343</v>
      </c>
      <c r="E79" s="212">
        <f>'ERB EOP'!Q79</f>
        <v>1639233.81</v>
      </c>
    </row>
    <row r="80" spans="1:5" ht="15" customHeight="1" x14ac:dyDescent="0.25">
      <c r="A80" s="64" t="s">
        <v>152</v>
      </c>
      <c r="B80" s="49">
        <v>19000553</v>
      </c>
      <c r="C80" s="62" t="s">
        <v>204</v>
      </c>
      <c r="D80" s="211">
        <f>SUMIF('New Format B.Sheet '!$W$9:$W$1232,$A80,'New Format B.Sheet '!$AN$9:$AN$1232)</f>
        <v>68088.152656999999</v>
      </c>
      <c r="E80" s="212">
        <f>'ERB EOP'!Q80</f>
        <v>45677.561159999997</v>
      </c>
    </row>
    <row r="81" spans="1:11" ht="15" customHeight="1" x14ac:dyDescent="0.25">
      <c r="A81" s="64" t="s">
        <v>72</v>
      </c>
      <c r="B81" s="49">
        <v>19000561</v>
      </c>
      <c r="C81" s="22" t="s">
        <v>1217</v>
      </c>
      <c r="D81" s="211">
        <f>SUMIF('New Format B.Sheet '!$W$9:$W$1232,$A81,'New Format B.Sheet '!$AN$9:$AN$1232)</f>
        <v>0</v>
      </c>
      <c r="E81" s="212">
        <f>'ERB EOP'!Q81</f>
        <v>0</v>
      </c>
    </row>
    <row r="82" spans="1:11" ht="15" customHeight="1" x14ac:dyDescent="0.25">
      <c r="A82" s="48" t="s">
        <v>172</v>
      </c>
      <c r="B82" s="49">
        <v>28302061</v>
      </c>
      <c r="C82" s="22" t="s">
        <v>824</v>
      </c>
      <c r="D82" s="211">
        <f>SUMIF('New Format B.Sheet '!$W$9:$W$1232,$A82,'New Format B.Sheet '!$AN$9:$AN$1232)</f>
        <v>-110433.99958333334</v>
      </c>
      <c r="E82" s="212">
        <f>'ERB EOP'!Q82</f>
        <v>0</v>
      </c>
    </row>
    <row r="83" spans="1:11" ht="15" customHeight="1" x14ac:dyDescent="0.25">
      <c r="A83" s="48" t="s">
        <v>548</v>
      </c>
      <c r="B83" s="49" t="s">
        <v>578</v>
      </c>
      <c r="C83" s="22" t="s">
        <v>552</v>
      </c>
      <c r="D83" s="211">
        <f>SUMIF('New Format B.Sheet '!$W$9:$W$1232,$A83,'New Format B.Sheet '!$AN$9:$AN$1232)</f>
        <v>-3145218.2733333334</v>
      </c>
      <c r="E83" s="212">
        <f>'ERB EOP'!Q83</f>
        <v>-2237068.23</v>
      </c>
    </row>
    <row r="84" spans="1:11" ht="15" customHeight="1" x14ac:dyDescent="0.25">
      <c r="A84" s="48" t="s">
        <v>549</v>
      </c>
      <c r="B84" s="49" t="s">
        <v>579</v>
      </c>
      <c r="C84" s="22" t="s">
        <v>553</v>
      </c>
      <c r="D84" s="211">
        <f>SUMIF('New Format B.Sheet '!$W$9:$W$1232,$A84,'New Format B.Sheet '!$AN$9:$AN$1232)</f>
        <v>0</v>
      </c>
      <c r="E84" s="212">
        <f>'ERB EOP'!Q84</f>
        <v>0</v>
      </c>
    </row>
    <row r="85" spans="1:11" ht="15" customHeight="1" x14ac:dyDescent="0.25">
      <c r="A85" s="48" t="s">
        <v>605</v>
      </c>
      <c r="B85" s="49">
        <v>28300561</v>
      </c>
      <c r="C85" s="22" t="s">
        <v>262</v>
      </c>
      <c r="D85" s="211">
        <f>SUMIF('New Format B.Sheet '!$W$9:$W$1232,$A85,'New Format B.Sheet '!$AN$9:$AN$1232)</f>
        <v>-7065853.9699999997</v>
      </c>
      <c r="E85" s="212">
        <f>'ERB EOP'!Q85</f>
        <v>-5724486.8700000001</v>
      </c>
    </row>
    <row r="86" spans="1:11" ht="15" customHeight="1" x14ac:dyDescent="0.25">
      <c r="A86" s="48" t="s">
        <v>689</v>
      </c>
      <c r="B86" s="49" t="s">
        <v>700</v>
      </c>
      <c r="C86" s="22" t="s">
        <v>701</v>
      </c>
      <c r="D86" s="211">
        <f>SUMIF('New Format B.Sheet '!$W$9:$W$1232,$A86,'New Format B.Sheet '!$AN$9:$AN$1232)</f>
        <v>-2764441.6333333333</v>
      </c>
      <c r="E86" s="212">
        <f>'ERB EOP'!Q86</f>
        <v>-2302321.7000000002</v>
      </c>
    </row>
    <row r="87" spans="1:11" ht="15" customHeight="1" x14ac:dyDescent="0.25">
      <c r="A87" s="48" t="s">
        <v>1219</v>
      </c>
      <c r="B87" s="49">
        <v>28302082</v>
      </c>
      <c r="C87" s="22" t="s">
        <v>1216</v>
      </c>
      <c r="D87" s="211">
        <f>SUMIF('New Format B.Sheet '!$W$9:$W$1232,$A87,'New Format B.Sheet '!$AN$9:$AN$1232)</f>
        <v>-23477020.609999999</v>
      </c>
      <c r="E87" s="212">
        <f>'ERB EOP'!Q87</f>
        <v>-23304165.899999999</v>
      </c>
    </row>
    <row r="88" spans="1:11" ht="12" customHeight="1" x14ac:dyDescent="0.25">
      <c r="A88" s="64">
        <f>A73+1</f>
        <v>38</v>
      </c>
      <c r="B88" s="49" t="s">
        <v>440</v>
      </c>
      <c r="C88" s="9" t="s">
        <v>441</v>
      </c>
      <c r="D88" s="211">
        <f>SUMIF('New Format B.Sheet '!$W$9:$W$1232,$A88,'New Format B.Sheet '!$AN$9:$AN$1232)</f>
        <v>0</v>
      </c>
      <c r="E88" s="212">
        <f>'ERB EOP'!Q88</f>
        <v>0</v>
      </c>
    </row>
    <row r="89" spans="1:11" s="17" customFormat="1" ht="15" customHeight="1" x14ac:dyDescent="0.25">
      <c r="A89" s="64" t="s">
        <v>369</v>
      </c>
      <c r="B89" s="495">
        <v>18230181</v>
      </c>
      <c r="C89" s="22" t="s">
        <v>517</v>
      </c>
      <c r="D89" s="211">
        <f>SUMIF('New Format B.Sheet '!$W$9:$W$1232,$A89,'New Format B.Sheet '!$AN$9:$AN$1232)</f>
        <v>0</v>
      </c>
      <c r="E89" s="212">
        <f>'ERB EOP'!Q89</f>
        <v>0</v>
      </c>
      <c r="F89"/>
      <c r="G89"/>
      <c r="H89"/>
      <c r="I89"/>
      <c r="J89"/>
    </row>
    <row r="90" spans="1:11" s="6" customFormat="1" ht="15" customHeight="1" x14ac:dyDescent="0.25">
      <c r="A90" s="48">
        <f t="shared" ref="A90:A96" si="0">A89+1</f>
        <v>40</v>
      </c>
      <c r="B90" s="49"/>
      <c r="C90" s="22"/>
      <c r="D90" s="211">
        <f>SUMIF('New Format B.Sheet '!$W$9:$W$1232,$A90,'New Format B.Sheet '!$AN$9:$AN$1232)</f>
        <v>0</v>
      </c>
      <c r="E90" s="212"/>
      <c r="F90"/>
      <c r="G90"/>
      <c r="H90"/>
      <c r="I90"/>
      <c r="J90"/>
    </row>
    <row r="91" spans="1:11" s="6" customFormat="1" ht="15" customHeight="1" x14ac:dyDescent="0.25">
      <c r="A91" s="48">
        <f t="shared" si="0"/>
        <v>41</v>
      </c>
      <c r="B91" s="49" t="s">
        <v>422</v>
      </c>
      <c r="C91" s="22"/>
      <c r="D91" s="211">
        <f>'WC '!E26</f>
        <v>187031133.51329845</v>
      </c>
      <c r="E91" s="212">
        <f>'ERB EOP'!Q91</f>
        <v>197443389.3983708</v>
      </c>
      <c r="F91"/>
      <c r="G91"/>
      <c r="H91"/>
      <c r="I91"/>
      <c r="J91"/>
    </row>
    <row r="92" spans="1:11" ht="15" customHeight="1" x14ac:dyDescent="0.25">
      <c r="A92" s="64">
        <f t="shared" si="0"/>
        <v>42</v>
      </c>
      <c r="B92" s="65" t="s">
        <v>516</v>
      </c>
      <c r="D92" s="211">
        <f>SUM(D10:D91)</f>
        <v>5479432294.9523449</v>
      </c>
      <c r="E92" s="212">
        <f>SUM(E10:E91)</f>
        <v>5502107112.7916794</v>
      </c>
    </row>
    <row r="93" spans="1:11" ht="15" customHeight="1" x14ac:dyDescent="0.25">
      <c r="A93" s="48">
        <f t="shared" si="0"/>
        <v>43</v>
      </c>
      <c r="D93" s="212"/>
      <c r="E93" s="212"/>
      <c r="K93"/>
    </row>
    <row r="94" spans="1:11" ht="14.5" x14ac:dyDescent="0.45">
      <c r="A94" s="64">
        <f t="shared" si="0"/>
        <v>44</v>
      </c>
      <c r="B94" s="9" t="s">
        <v>300</v>
      </c>
      <c r="D94" s="213">
        <f t="shared" ref="D94:E94" si="1">D92</f>
        <v>5479432294.9523449</v>
      </c>
      <c r="E94" s="213">
        <f t="shared" si="1"/>
        <v>5502107112.7916794</v>
      </c>
      <c r="K94"/>
    </row>
    <row r="95" spans="1:11" x14ac:dyDescent="0.25">
      <c r="A95" s="48">
        <f t="shared" si="0"/>
        <v>45</v>
      </c>
      <c r="D95" s="212"/>
      <c r="E95" s="212"/>
      <c r="K95"/>
    </row>
    <row r="96" spans="1:11" x14ac:dyDescent="0.25">
      <c r="A96" s="64">
        <f t="shared" si="0"/>
        <v>46</v>
      </c>
      <c r="B96" s="9" t="s">
        <v>509</v>
      </c>
      <c r="C96" s="67" t="s">
        <v>1052</v>
      </c>
      <c r="D96" s="211">
        <f>SUM(D10:D12)+SUM(D38:D41)</f>
        <v>11178630582.58481</v>
      </c>
      <c r="E96" s="212">
        <f>SUM(E10:E12)+SUM(E38:E41)</f>
        <v>11333230841.083937</v>
      </c>
      <c r="K96"/>
    </row>
    <row r="97" spans="1:11" x14ac:dyDescent="0.25">
      <c r="A97" s="64">
        <v>47</v>
      </c>
      <c r="B97" s="9" t="s">
        <v>510</v>
      </c>
      <c r="C97" s="67" t="s">
        <v>1053</v>
      </c>
      <c r="D97" s="211">
        <f>+SUM(D42:D46)+D48</f>
        <v>-4782009812.8514233</v>
      </c>
      <c r="E97" s="212">
        <f>+SUM(E42:E46)+E48</f>
        <v>-4931604382.3439903</v>
      </c>
      <c r="K97"/>
    </row>
    <row r="98" spans="1:11" x14ac:dyDescent="0.25">
      <c r="A98" s="48">
        <f>A97+1</f>
        <v>48</v>
      </c>
      <c r="B98" s="9" t="s">
        <v>576</v>
      </c>
      <c r="C98" s="67" t="s">
        <v>1054</v>
      </c>
      <c r="D98" s="211">
        <f>SUM(D13:D37)+SUM(D47:D47)+D61</f>
        <v>343267967.57920831</v>
      </c>
      <c r="E98" s="212">
        <f>SUM(E13:E37)+SUM(E47:E47)+E61</f>
        <v>332963335.19</v>
      </c>
      <c r="K98"/>
    </row>
    <row r="99" spans="1:11" x14ac:dyDescent="0.25">
      <c r="A99" s="64">
        <f>A98+1</f>
        <v>49</v>
      </c>
      <c r="B99" s="9" t="s">
        <v>370</v>
      </c>
      <c r="C99" s="67" t="s">
        <v>1055</v>
      </c>
      <c r="D99" s="211">
        <f>SUM(D49:D57)+SUM(D63:D87)</f>
        <v>-1335992018.2306712</v>
      </c>
      <c r="E99" s="212">
        <f>SUM(E49:E57)+SUM(E63:E87)</f>
        <v>-1315798675.978354</v>
      </c>
      <c r="K99"/>
    </row>
    <row r="100" spans="1:11" x14ac:dyDescent="0.25">
      <c r="A100" s="64">
        <f>A99+1</f>
        <v>50</v>
      </c>
      <c r="B100" s="9" t="s">
        <v>25</v>
      </c>
      <c r="C100" s="67" t="s">
        <v>260</v>
      </c>
      <c r="D100" s="211">
        <f>SUM(D91:D91)</f>
        <v>187031133.51329845</v>
      </c>
      <c r="E100" s="212">
        <f>SUM(E91:E91)</f>
        <v>197443389.3983708</v>
      </c>
      <c r="K100"/>
    </row>
    <row r="101" spans="1:11" x14ac:dyDescent="0.25">
      <c r="A101" s="64">
        <f>A100+1</f>
        <v>51</v>
      </c>
      <c r="B101" s="9" t="s">
        <v>392</v>
      </c>
      <c r="C101" s="67" t="s">
        <v>1056</v>
      </c>
      <c r="D101" s="211">
        <f xml:space="preserve"> D58+D62+D59</f>
        <v>-111495557.64287134</v>
      </c>
      <c r="E101" s="212">
        <f xml:space="preserve"> E58+E62+E59</f>
        <v>-114127394.558284</v>
      </c>
      <c r="K101"/>
    </row>
    <row r="102" spans="1:11" ht="13.5" thickBot="1" x14ac:dyDescent="0.35">
      <c r="A102" s="64">
        <f>A101+1</f>
        <v>52</v>
      </c>
      <c r="B102" s="9" t="s">
        <v>304</v>
      </c>
      <c r="D102" s="214">
        <f>SUM(D96:D101)</f>
        <v>5479432294.9523516</v>
      </c>
      <c r="E102" s="470">
        <f>SUM(E96:E101)</f>
        <v>5502107112.7916784</v>
      </c>
      <c r="G102" s="119"/>
      <c r="K102"/>
    </row>
    <row r="103" spans="1:11" x14ac:dyDescent="0.25">
      <c r="D103" s="70"/>
      <c r="E103" s="70"/>
      <c r="K103"/>
    </row>
    <row r="104" spans="1:11" x14ac:dyDescent="0.25">
      <c r="D104" s="324"/>
      <c r="E104" s="324"/>
      <c r="K104"/>
    </row>
    <row r="105" spans="1:11" x14ac:dyDescent="0.25">
      <c r="C105"/>
      <c r="D105"/>
      <c r="E105"/>
      <c r="K105"/>
    </row>
    <row r="106" spans="1:11" x14ac:dyDescent="0.25">
      <c r="C106"/>
      <c r="D106"/>
      <c r="E106"/>
    </row>
    <row r="107" spans="1:11" x14ac:dyDescent="0.25">
      <c r="C107"/>
      <c r="D107"/>
      <c r="E107"/>
    </row>
    <row r="108" spans="1:11" x14ac:dyDescent="0.25">
      <c r="C108"/>
      <c r="D108"/>
      <c r="E108"/>
    </row>
    <row r="109" spans="1:11" x14ac:dyDescent="0.25">
      <c r="D109"/>
      <c r="E109"/>
    </row>
    <row r="110" spans="1:11" x14ac:dyDescent="0.25">
      <c r="D110"/>
      <c r="E110"/>
    </row>
    <row r="111" spans="1:11" x14ac:dyDescent="0.25">
      <c r="D111"/>
      <c r="E111"/>
    </row>
    <row r="112" spans="1:11" x14ac:dyDescent="0.25">
      <c r="D112"/>
      <c r="E112"/>
    </row>
    <row r="113" spans="4:5" x14ac:dyDescent="0.25">
      <c r="D113"/>
      <c r="E113"/>
    </row>
  </sheetData>
  <dataConsolidate/>
  <phoneticPr fontId="12" type="noConversion"/>
  <printOptions horizontalCentered="1"/>
  <pageMargins left="0" right="0" top="0" bottom="0" header="0.66" footer="0.2"/>
  <pageSetup scale="70" orientation="portrait" r:id="rId1"/>
  <headerFooter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Q42"/>
  <sheetViews>
    <sheetView topLeftCell="A10" workbookViewId="0">
      <pane xSplit="2" topLeftCell="C1" activePane="topRight" state="frozen"/>
      <selection activeCell="F37" sqref="F37"/>
      <selection pane="topRight" activeCell="H30" sqref="H30"/>
    </sheetView>
  </sheetViews>
  <sheetFormatPr defaultColWidth="9.1796875" defaultRowHeight="15" customHeight="1" x14ac:dyDescent="0.25"/>
  <cols>
    <col min="1" max="1" width="8.54296875" style="1" customWidth="1"/>
    <col min="2" max="2" width="50.453125" style="1" customWidth="1"/>
    <col min="3" max="3" width="15.26953125" style="6" customWidth="1"/>
    <col min="4" max="4" width="15" bestFit="1" customWidth="1"/>
    <col min="5" max="5" width="15.26953125" style="157" customWidth="1"/>
    <col min="6" max="6" width="3" bestFit="1" customWidth="1"/>
    <col min="7" max="7" width="10.81640625" bestFit="1" customWidth="1"/>
    <col min="8" max="8" width="37.453125" bestFit="1" customWidth="1"/>
    <col min="9" max="9" width="15" bestFit="1" customWidth="1"/>
    <col min="10" max="10" width="15.54296875" bestFit="1" customWidth="1"/>
    <col min="12" max="12" width="26.26953125" bestFit="1" customWidth="1"/>
    <col min="13" max="13" width="21" bestFit="1" customWidth="1"/>
    <col min="14" max="14" width="15" bestFit="1" customWidth="1"/>
    <col min="18" max="16384" width="9.1796875" style="1"/>
  </cols>
  <sheetData>
    <row r="1" spans="1:17" ht="15" customHeight="1" thickBot="1" x14ac:dyDescent="0.35">
      <c r="A1" s="63" t="s">
        <v>174</v>
      </c>
      <c r="B1" s="9"/>
    </row>
    <row r="2" spans="1:17" ht="15" customHeight="1" thickBot="1" x14ac:dyDescent="0.35">
      <c r="A2" s="63" t="s">
        <v>23</v>
      </c>
      <c r="B2" s="56"/>
      <c r="C2" s="487"/>
      <c r="D2" s="489" t="s">
        <v>1438</v>
      </c>
    </row>
    <row r="3" spans="1:17" ht="15" customHeight="1" x14ac:dyDescent="0.3">
      <c r="A3" s="229">
        <f>'ERB EOP'!A3:B3</f>
        <v>44377</v>
      </c>
      <c r="B3" s="229"/>
      <c r="C3" s="69"/>
      <c r="E3" s="454"/>
    </row>
    <row r="4" spans="1:17" ht="15" customHeight="1" x14ac:dyDescent="0.3">
      <c r="A4" s="29"/>
      <c r="B4" s="27"/>
      <c r="C4" s="69"/>
      <c r="E4" s="454"/>
    </row>
    <row r="5" spans="1:17" s="153" customFormat="1" ht="15" customHeight="1" x14ac:dyDescent="0.3">
      <c r="A5" s="151"/>
      <c r="B5" s="152"/>
      <c r="C5" s="150"/>
      <c r="D5"/>
      <c r="E5" s="454"/>
      <c r="F5"/>
      <c r="G5"/>
      <c r="H5"/>
      <c r="I5"/>
      <c r="J5"/>
      <c r="K5"/>
      <c r="L5"/>
      <c r="M5"/>
      <c r="N5"/>
      <c r="O5"/>
      <c r="P5"/>
      <c r="Q5"/>
    </row>
    <row r="6" spans="1:17" ht="15" customHeight="1" x14ac:dyDescent="0.25">
      <c r="A6" s="13"/>
      <c r="B6" s="30"/>
    </row>
    <row r="7" spans="1:17" ht="15" customHeight="1" x14ac:dyDescent="0.3">
      <c r="A7" s="262"/>
      <c r="B7" s="259" t="str">
        <f>'ERB AMA'!B4</f>
        <v>4-Factor (JUNE 21 GRC)</v>
      </c>
      <c r="C7" s="7"/>
      <c r="E7"/>
    </row>
    <row r="8" spans="1:17" ht="15" customHeight="1" x14ac:dyDescent="0.25">
      <c r="A8" s="263" t="s">
        <v>232</v>
      </c>
      <c r="B8" s="264">
        <f>'ERB AMA'!B5</f>
        <v>0.65939999999999999</v>
      </c>
      <c r="C8" s="7"/>
      <c r="E8"/>
    </row>
    <row r="9" spans="1:17" ht="15" customHeight="1" x14ac:dyDescent="0.25">
      <c r="A9" s="265" t="s">
        <v>231</v>
      </c>
      <c r="B9" s="264">
        <f>'ERB AMA'!B6</f>
        <v>0.34060000000000001</v>
      </c>
      <c r="C9" s="7"/>
      <c r="E9"/>
    </row>
    <row r="10" spans="1:17" ht="15" customHeight="1" thickBot="1" x14ac:dyDescent="0.35">
      <c r="A10" s="31"/>
      <c r="B10" s="31"/>
      <c r="C10" s="457"/>
      <c r="E10"/>
    </row>
    <row r="11" spans="1:17" ht="15" customHeight="1" x14ac:dyDescent="0.25">
      <c r="A11" s="32"/>
      <c r="B11" s="32"/>
      <c r="C11" s="458"/>
      <c r="D11" s="458"/>
      <c r="E11"/>
    </row>
    <row r="12" spans="1:17" ht="15" customHeight="1" x14ac:dyDescent="0.3">
      <c r="A12" s="247" t="s">
        <v>496</v>
      </c>
      <c r="B12" s="248" t="s">
        <v>348</v>
      </c>
      <c r="C12" s="459" t="s">
        <v>515</v>
      </c>
      <c r="D12" s="459" t="s">
        <v>137</v>
      </c>
      <c r="E12"/>
    </row>
    <row r="13" spans="1:17" ht="15" customHeight="1" x14ac:dyDescent="0.3">
      <c r="A13" s="249" t="s">
        <v>345</v>
      </c>
      <c r="B13" s="44"/>
      <c r="C13" s="292">
        <f>A3</f>
        <v>44377</v>
      </c>
      <c r="D13" s="292">
        <f>C13</f>
        <v>44377</v>
      </c>
      <c r="E13"/>
    </row>
    <row r="14" spans="1:17" ht="15" customHeight="1" x14ac:dyDescent="0.3">
      <c r="A14" s="36" t="s">
        <v>474</v>
      </c>
      <c r="B14" s="37"/>
      <c r="C14" s="460"/>
      <c r="D14" s="460"/>
      <c r="E14"/>
    </row>
    <row r="15" spans="1:17" ht="9" customHeight="1" x14ac:dyDescent="0.25">
      <c r="A15" s="36"/>
      <c r="B15" s="34"/>
      <c r="C15" s="461"/>
      <c r="D15" s="461"/>
      <c r="E15"/>
    </row>
    <row r="16" spans="1:17" ht="15" customHeight="1" x14ac:dyDescent="0.25">
      <c r="A16" s="38">
        <v>1</v>
      </c>
      <c r="B16" s="36" t="s">
        <v>344</v>
      </c>
      <c r="C16" s="483">
        <f>SUMIF('New Format B.Sheet '!$X$9:$X$1232,'GRB AMA'!$A16,'New Format B.Sheet '!$AO$9:$AO$1232)</f>
        <v>4500900456.862916</v>
      </c>
      <c r="D16" s="483">
        <f>SUMIF('New Format B.Sheet '!$X$9:$X$1232,'GRB AMA'!$A16,'New Format B.Sheet '!$AE$9:$AE$1232)</f>
        <v>4616699414.0800009</v>
      </c>
      <c r="E16"/>
    </row>
    <row r="17" spans="1:17" ht="15" customHeight="1" x14ac:dyDescent="0.25">
      <c r="A17" s="38" t="s">
        <v>346</v>
      </c>
      <c r="B17" s="39" t="s">
        <v>177</v>
      </c>
      <c r="C17" s="211">
        <f>SUMIF('New Format B.Sheet '!$X$9:$X$1232,'GRB AMA'!A17,'New Format B.Sheet '!$AO$9:$AO$1232)</f>
        <v>352292811.90769148</v>
      </c>
      <c r="D17" s="212">
        <f>SUMIF('New Format B.Sheet '!$X$9:$X$1232,'GRB AMA'!$A17,'New Format B.Sheet '!$AE$9:$AE$1232)</f>
        <v>348398811.44606191</v>
      </c>
      <c r="E17"/>
    </row>
    <row r="18" spans="1:17" ht="15" customHeight="1" x14ac:dyDescent="0.25">
      <c r="A18" s="38">
        <v>3</v>
      </c>
      <c r="B18" s="36" t="s">
        <v>332</v>
      </c>
      <c r="C18" s="462">
        <f>SUMIF('New Format B.Sheet '!$X$9:$X$1232,'GRB AMA'!A18,'New Format B.Sheet '!$AO$9:$AO$1232)</f>
        <v>8654564.4700000007</v>
      </c>
      <c r="D18" s="479">
        <f>SUMIF('New Format B.Sheet '!$X$9:$X$1232,'GRB AMA'!$A18,'New Format B.Sheet '!$AE$9:$AE$1232)</f>
        <v>8654564.4700000007</v>
      </c>
      <c r="E18"/>
    </row>
    <row r="19" spans="1:17" ht="15" customHeight="1" x14ac:dyDescent="0.25">
      <c r="A19" s="38">
        <v>4</v>
      </c>
      <c r="B19" s="36" t="s">
        <v>436</v>
      </c>
      <c r="C19" s="463">
        <f>SUM(C16:C18)</f>
        <v>4861847833.2406073</v>
      </c>
      <c r="D19" s="463">
        <f>SUM(D16:D18)</f>
        <v>4973752789.9960632</v>
      </c>
      <c r="E19"/>
    </row>
    <row r="20" spans="1:17" ht="15" customHeight="1" x14ac:dyDescent="0.25">
      <c r="A20" s="38"/>
      <c r="B20" s="36"/>
      <c r="C20" s="464"/>
      <c r="D20" s="464"/>
      <c r="E20"/>
    </row>
    <row r="21" spans="1:17" ht="15" customHeight="1" x14ac:dyDescent="0.25">
      <c r="A21" s="38">
        <v>5</v>
      </c>
      <c r="B21" s="36" t="s">
        <v>317</v>
      </c>
      <c r="C21" s="211">
        <f>SUMIF('New Format B.Sheet '!$X$9:$X$1232,'GRB AMA'!A21,'New Format B.Sheet '!$AO$9:$AO$1232)</f>
        <v>-1716040168.0554161</v>
      </c>
      <c r="D21" s="212">
        <f>SUMIF('New Format B.Sheet '!$X$9:$X$1232,'GRB AMA'!$A21,'New Format B.Sheet '!$AE$9:$AE$1232)</f>
        <v>-1764724653.8099999</v>
      </c>
      <c r="E21"/>
    </row>
    <row r="22" spans="1:17" ht="15" customHeight="1" x14ac:dyDescent="0.25">
      <c r="A22" s="38" t="s">
        <v>347</v>
      </c>
      <c r="B22" s="36" t="s">
        <v>316</v>
      </c>
      <c r="C22" s="211">
        <f>SUMIF('New Format B.Sheet '!$X$9:$X$1232,'GRB AMA'!A22,'New Format B.Sheet '!$AO$9:$AO$1232)</f>
        <v>-153648284.69982767</v>
      </c>
      <c r="D22" s="212">
        <f>SUMIF('New Format B.Sheet '!$X$9:$X$1232,'GRB AMA'!$A22,'New Format B.Sheet '!$AE$9:$AE$1232)</f>
        <v>-162577381.49601001</v>
      </c>
      <c r="E22"/>
    </row>
    <row r="23" spans="1:17" ht="15" customHeight="1" x14ac:dyDescent="0.25">
      <c r="A23" s="38">
        <v>8</v>
      </c>
      <c r="B23" s="36" t="s">
        <v>57</v>
      </c>
      <c r="C23" s="211">
        <f>SUMIF('New Format B.Sheet '!$X$9:$X$1232,'GRB AMA'!A23,'New Format B.Sheet '!$AO$9:$AO$1232)</f>
        <v>-6734746.447916666</v>
      </c>
      <c r="D23" s="212">
        <f>SUMIF('New Format B.Sheet '!$X$9:$X$1232,'GRB AMA'!$A23,'New Format B.Sheet '!$AE$9:$AE$1232)</f>
        <v>-4549923.8600000003</v>
      </c>
      <c r="E23"/>
    </row>
    <row r="24" spans="1:17" ht="15" customHeight="1" x14ac:dyDescent="0.25">
      <c r="A24" s="38">
        <v>9</v>
      </c>
      <c r="B24" s="302" t="s">
        <v>1436</v>
      </c>
      <c r="C24" s="211">
        <f>SUMIF('New Format B.Sheet '!$X$9:$X$1232,'GRB AMA'!A24,'New Format B.Sheet '!$AO$9:$AO$1232)</f>
        <v>-823520.01015375007</v>
      </c>
      <c r="D24" s="212">
        <f>SUMIF('New Format B.Sheet '!$X$9:$X$1232,'GRB AMA'!$A24,'New Format B.Sheet '!$AE$9:$AE$1232)</f>
        <v>0</v>
      </c>
      <c r="E24"/>
    </row>
    <row r="25" spans="1:17" s="6" customFormat="1" ht="15" customHeight="1" x14ac:dyDescent="0.25">
      <c r="A25" s="41">
        <v>10</v>
      </c>
      <c r="B25" s="42" t="s">
        <v>99</v>
      </c>
      <c r="C25" s="211">
        <f>SUMIF('New Format B.Sheet '!$X$9:$X$1232,'GRB AMA'!A25,'New Format B.Sheet '!$AO$9:$AO$1232)</f>
        <v>-584992306.70833325</v>
      </c>
      <c r="D25" s="212">
        <f>SUMIF('New Format B.Sheet '!$X$9:$X$1232,'GRB AMA'!$A25,'New Format B.Sheet '!$AE$9:$AE$1232)</f>
        <v>-581822077.77999997</v>
      </c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ht="15" customHeight="1" x14ac:dyDescent="0.25">
      <c r="A26" s="41" t="s">
        <v>1080</v>
      </c>
      <c r="B26" s="42" t="s">
        <v>1280</v>
      </c>
      <c r="C26" s="211">
        <f>SUMIF('New Format B.Sheet '!$X$9:$X$1232,'GRB AMA'!A26,'New Format B.Sheet '!$AO$9:$AO$1232)</f>
        <v>-23013578.072091751</v>
      </c>
      <c r="D26" s="212">
        <f>SUMIF('New Format B.Sheet '!$X$9:$X$1232,'GRB AMA'!$A26,'New Format B.Sheet '!$AE$9:$AE$1232)</f>
        <v>-22154350.981646001</v>
      </c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ht="15" customHeight="1" x14ac:dyDescent="0.25">
      <c r="A27" s="53" t="s">
        <v>1154</v>
      </c>
      <c r="B27" s="42" t="s">
        <v>1378</v>
      </c>
      <c r="C27" s="211">
        <f>SUMIF('New Format B.Sheet '!$X$9:$X$1232,'GRB AMA'!A27,'New Format B.Sheet '!$AO$9:$AO$1232)</f>
        <v>15021855.649541667</v>
      </c>
      <c r="D27" s="212">
        <f>SUMIF('New Format B.Sheet '!$X$9:$X$1232,'GRB AMA'!$A27,'New Format B.Sheet '!$AE$9:$AE$1232)</f>
        <v>14249991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15" customHeight="1" x14ac:dyDescent="0.25">
      <c r="A28" s="53" t="s">
        <v>728</v>
      </c>
      <c r="B28" s="54" t="s">
        <v>541</v>
      </c>
      <c r="C28" s="462">
        <f>SUMIF('New Format B.Sheet '!$X$9:$X$1232,'GRB AMA'!A28,'New Format B.Sheet '!$AO$9:$AO$1232)</f>
        <v>-7286282.6117120003</v>
      </c>
      <c r="D28" s="212">
        <f>SUMIF('New Format B.Sheet '!$X$9:$X$1232,'GRB AMA'!$A28,'New Format B.Sheet '!$AE$9:$AE$1232)</f>
        <v>-5855918.3817159999</v>
      </c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 customHeight="1" x14ac:dyDescent="0.25">
      <c r="A29" s="38">
        <v>12</v>
      </c>
      <c r="B29" s="40" t="s">
        <v>139</v>
      </c>
      <c r="C29" s="465">
        <f>SUM(C21:C28)</f>
        <v>-2477517030.9559093</v>
      </c>
      <c r="D29" s="465">
        <f>SUM(D21:D28)</f>
        <v>-2527434315.3093715</v>
      </c>
      <c r="E29"/>
    </row>
    <row r="30" spans="1:17" ht="15" customHeight="1" x14ac:dyDescent="0.25">
      <c r="A30" s="38"/>
      <c r="B30" s="36"/>
      <c r="C30" s="466"/>
      <c r="D30" s="466"/>
      <c r="E30"/>
    </row>
    <row r="31" spans="1:17" ht="15" customHeight="1" x14ac:dyDescent="0.25">
      <c r="A31" s="38">
        <v>13</v>
      </c>
      <c r="B31" s="36" t="s">
        <v>302</v>
      </c>
      <c r="C31" s="467">
        <f>+C29+C19</f>
        <v>2384330802.284698</v>
      </c>
      <c r="D31" s="467">
        <f>+D29+D19</f>
        <v>2446318474.6866918</v>
      </c>
      <c r="E31"/>
    </row>
    <row r="32" spans="1:17" ht="15" customHeight="1" x14ac:dyDescent="0.25">
      <c r="A32" s="47">
        <v>14</v>
      </c>
      <c r="B32" s="138" t="s">
        <v>25</v>
      </c>
      <c r="C32" s="212">
        <f>'WC '!$E$28</f>
        <v>91053728.6388098</v>
      </c>
      <c r="D32" s="212">
        <f>'WC '!$C$28</f>
        <v>91053728.6388098</v>
      </c>
      <c r="E32"/>
    </row>
    <row r="33" spans="1:7" ht="15" customHeight="1" thickBot="1" x14ac:dyDescent="0.3">
      <c r="A33" s="38">
        <v>15</v>
      </c>
      <c r="B33" s="1" t="s">
        <v>26</v>
      </c>
      <c r="C33" s="484">
        <f>+C31+C32</f>
        <v>2475384530.9235077</v>
      </c>
      <c r="D33" s="484">
        <f>+D31+D32</f>
        <v>2537372203.3255014</v>
      </c>
      <c r="E33"/>
    </row>
    <row r="34" spans="1:7" ht="15" customHeight="1" thickTop="1" x14ac:dyDescent="0.25">
      <c r="A34" s="38"/>
      <c r="B34" s="6"/>
      <c r="C34" s="464"/>
      <c r="D34" s="464"/>
      <c r="E34"/>
    </row>
    <row r="35" spans="1:7" ht="15" customHeight="1" x14ac:dyDescent="0.25">
      <c r="A35" s="47">
        <v>16</v>
      </c>
      <c r="B35" s="19" t="s">
        <v>509</v>
      </c>
      <c r="C35" s="485">
        <f>C19</f>
        <v>4861847833.2406073</v>
      </c>
      <c r="D35" s="485">
        <f>D19</f>
        <v>4973752789.9960632</v>
      </c>
      <c r="E35"/>
    </row>
    <row r="36" spans="1:7" ht="15" customHeight="1" x14ac:dyDescent="0.25">
      <c r="A36" s="47">
        <v>17</v>
      </c>
      <c r="B36" s="19" t="s">
        <v>510</v>
      </c>
      <c r="C36" s="468">
        <f>C21+C22</f>
        <v>-1869688452.7552438</v>
      </c>
      <c r="D36" s="468">
        <f>D21+D22</f>
        <v>-1927302035.30601</v>
      </c>
      <c r="E36"/>
    </row>
    <row r="37" spans="1:7" ht="15" customHeight="1" x14ac:dyDescent="0.25">
      <c r="A37" s="47">
        <v>18</v>
      </c>
      <c r="B37" s="19" t="s">
        <v>576</v>
      </c>
      <c r="C37" s="468">
        <f>C27</f>
        <v>15021855.649541667</v>
      </c>
      <c r="D37" s="468">
        <f>D27</f>
        <v>14249991</v>
      </c>
      <c r="E37"/>
    </row>
    <row r="38" spans="1:7" ht="15" customHeight="1" x14ac:dyDescent="0.25">
      <c r="A38" s="47">
        <v>19</v>
      </c>
      <c r="B38" s="19" t="s">
        <v>370</v>
      </c>
      <c r="C38" s="468">
        <f>SUM(C24:C26)</f>
        <v>-608829404.79057872</v>
      </c>
      <c r="D38" s="468">
        <f>SUM(D24:D26)</f>
        <v>-603976428.76164603</v>
      </c>
      <c r="E38"/>
    </row>
    <row r="39" spans="1:7" ht="15" customHeight="1" x14ac:dyDescent="0.25">
      <c r="A39" s="47">
        <v>20</v>
      </c>
      <c r="B39" s="19" t="s">
        <v>25</v>
      </c>
      <c r="C39" s="464">
        <f>C32</f>
        <v>91053728.6388098</v>
      </c>
      <c r="D39" s="464">
        <f>D32</f>
        <v>91053728.6388098</v>
      </c>
      <c r="E39"/>
    </row>
    <row r="40" spans="1:7" ht="15" customHeight="1" x14ac:dyDescent="0.25">
      <c r="A40" s="47">
        <v>21</v>
      </c>
      <c r="B40" s="19" t="s">
        <v>392</v>
      </c>
      <c r="C40" s="469">
        <f>C23+C28</f>
        <v>-14021029.059628665</v>
      </c>
      <c r="D40" s="469">
        <f>D23+D28</f>
        <v>-10405842.241716001</v>
      </c>
      <c r="E40"/>
    </row>
    <row r="41" spans="1:7" ht="15" customHeight="1" thickBot="1" x14ac:dyDescent="0.35">
      <c r="A41" s="47">
        <v>22</v>
      </c>
      <c r="B41" s="19" t="s">
        <v>304</v>
      </c>
      <c r="C41" s="486">
        <f>SUM(C35:C40)</f>
        <v>2475384530.9235077</v>
      </c>
      <c r="D41" s="486">
        <f>SUM(D35:D40)</f>
        <v>2537372203.3255005</v>
      </c>
      <c r="E41"/>
      <c r="G41" s="119"/>
    </row>
    <row r="42" spans="1:7" ht="15" customHeight="1" x14ac:dyDescent="0.25">
      <c r="B42" s="12"/>
      <c r="D42" s="7"/>
    </row>
  </sheetData>
  <phoneticPr fontId="12" type="noConversion"/>
  <printOptions horizontalCentered="1"/>
  <pageMargins left="0" right="0" top="1" bottom="0.5" header="0.75" footer="0.5"/>
  <pageSetup scale="95" orientation="landscape" r:id="rId1"/>
  <headerFooter alignWithMargins="0">
    <oddFooter>&amp;R&amp;8&amp;D   &amp;T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FFC000"/>
  </sheetPr>
  <dimension ref="A1:L34"/>
  <sheetViews>
    <sheetView tabSelected="1" zoomScaleNormal="100" workbookViewId="0"/>
  </sheetViews>
  <sheetFormatPr defaultRowHeight="12.5" x14ac:dyDescent="0.25"/>
  <cols>
    <col min="1" max="1" width="4.7265625" customWidth="1"/>
    <col min="2" max="2" width="45.453125" bestFit="1" customWidth="1"/>
    <col min="3" max="3" width="18.453125" bestFit="1" customWidth="1"/>
    <col min="4" max="4" width="14.7265625" style="7" customWidth="1"/>
    <col min="5" max="6" width="14.7265625" customWidth="1"/>
    <col min="7" max="7" width="18.453125" bestFit="1" customWidth="1"/>
    <col min="8" max="8" width="21.26953125" customWidth="1"/>
    <col min="9" max="9" width="0.7265625" customWidth="1"/>
    <col min="11" max="11" width="7.54296875" customWidth="1"/>
    <col min="12" max="12" width="14.1796875" bestFit="1" customWidth="1"/>
    <col min="13" max="13" width="19.26953125" customWidth="1"/>
  </cols>
  <sheetData>
    <row r="1" spans="1:7" ht="13.5" thickBot="1" x14ac:dyDescent="0.35">
      <c r="A1" s="26"/>
    </row>
    <row r="2" spans="1:7" ht="13.5" thickBot="1" x14ac:dyDescent="0.35">
      <c r="A2" s="26"/>
      <c r="C2" s="358">
        <v>44348</v>
      </c>
      <c r="D2" s="313"/>
      <c r="E2" s="314"/>
      <c r="F2" s="314"/>
      <c r="G2" s="8"/>
    </row>
    <row r="3" spans="1:7" ht="13" x14ac:dyDescent="0.3">
      <c r="C3" s="518" t="s">
        <v>137</v>
      </c>
      <c r="D3" s="518"/>
      <c r="E3" s="518"/>
      <c r="F3" s="518"/>
      <c r="G3" s="8"/>
    </row>
    <row r="4" spans="1:7" ht="28.5" customHeight="1" x14ac:dyDescent="0.3">
      <c r="A4" s="519" t="s">
        <v>970</v>
      </c>
      <c r="B4" s="520" t="s">
        <v>348</v>
      </c>
      <c r="C4" s="521" t="s">
        <v>974</v>
      </c>
      <c r="D4" s="522" t="s">
        <v>1440</v>
      </c>
      <c r="E4" s="522" t="s">
        <v>1441</v>
      </c>
      <c r="F4" s="523" t="s">
        <v>1442</v>
      </c>
    </row>
    <row r="5" spans="1:7" ht="13" x14ac:dyDescent="0.3">
      <c r="A5" s="524"/>
      <c r="B5" s="538"/>
      <c r="C5" s="136"/>
      <c r="D5" s="497"/>
      <c r="E5" s="497"/>
      <c r="F5" s="498"/>
    </row>
    <row r="6" spans="1:7" ht="13" x14ac:dyDescent="0.3">
      <c r="A6" s="525">
        <v>1</v>
      </c>
      <c r="B6" s="539" t="s">
        <v>349</v>
      </c>
      <c r="C6" s="11"/>
      <c r="D6" s="526"/>
      <c r="E6" s="526"/>
      <c r="F6" s="500"/>
    </row>
    <row r="7" spans="1:7" ht="13" x14ac:dyDescent="0.3">
      <c r="A7" s="525">
        <f>A6+1</f>
        <v>2</v>
      </c>
      <c r="B7" s="540"/>
      <c r="C7" s="11"/>
      <c r="D7" s="526"/>
      <c r="E7" s="526"/>
      <c r="F7" s="500"/>
    </row>
    <row r="8" spans="1:7" ht="13" x14ac:dyDescent="0.3">
      <c r="A8" s="525">
        <f t="shared" ref="A8:A33" si="0">A7+1</f>
        <v>3</v>
      </c>
      <c r="B8" s="541" t="s">
        <v>473</v>
      </c>
      <c r="C8" s="488">
        <f>-'New Format B.Sheet '!AA1235</f>
        <v>9001900343.4400005</v>
      </c>
      <c r="D8" s="527"/>
      <c r="E8" s="527">
        <f>+C8+D8</f>
        <v>9001900343.4400005</v>
      </c>
      <c r="F8" s="501"/>
    </row>
    <row r="9" spans="1:7" ht="13" x14ac:dyDescent="0.3">
      <c r="A9" s="525">
        <f t="shared" si="0"/>
        <v>4</v>
      </c>
      <c r="B9" s="540"/>
      <c r="C9" s="11"/>
      <c r="D9" s="526"/>
      <c r="E9" s="526"/>
      <c r="F9" s="500"/>
    </row>
    <row r="10" spans="1:7" ht="13" x14ac:dyDescent="0.3">
      <c r="A10" s="525">
        <f t="shared" si="0"/>
        <v>5</v>
      </c>
      <c r="B10" s="542" t="s">
        <v>1105</v>
      </c>
      <c r="C10" s="11"/>
      <c r="D10" s="526"/>
      <c r="E10" s="526"/>
      <c r="F10" s="500"/>
    </row>
    <row r="11" spans="1:7" ht="13" x14ac:dyDescent="0.3">
      <c r="A11" s="525">
        <f t="shared" si="0"/>
        <v>6</v>
      </c>
      <c r="B11" s="540"/>
      <c r="C11" s="11"/>
      <c r="D11" s="526"/>
      <c r="E11" s="526"/>
      <c r="F11" s="500"/>
    </row>
    <row r="12" spans="1:7" ht="13" x14ac:dyDescent="0.3">
      <c r="A12" s="525">
        <f t="shared" si="0"/>
        <v>7</v>
      </c>
      <c r="B12" s="540" t="s">
        <v>971</v>
      </c>
      <c r="C12" s="528">
        <f>'New Format B.Sheet '!AD1235</f>
        <v>5304663723.3933086</v>
      </c>
      <c r="D12" s="529">
        <f>+'New Format B.Sheet '!T49+'New Format B.Sheet '!T281+'New Format B.Sheet '!T64</f>
        <v>-279743557.07999998</v>
      </c>
      <c r="E12" s="529">
        <f>+C12+D12</f>
        <v>5024920166.3133087</v>
      </c>
      <c r="F12" s="503"/>
    </row>
    <row r="13" spans="1:7" ht="13" x14ac:dyDescent="0.3">
      <c r="A13" s="525">
        <f t="shared" si="0"/>
        <v>8</v>
      </c>
      <c r="B13" s="540"/>
      <c r="C13" s="11"/>
      <c r="D13" s="526"/>
      <c r="E13" s="526"/>
      <c r="F13" s="500"/>
    </row>
    <row r="14" spans="1:7" ht="13" x14ac:dyDescent="0.3">
      <c r="A14" s="525">
        <f t="shared" si="0"/>
        <v>9</v>
      </c>
      <c r="B14" s="540" t="s">
        <v>972</v>
      </c>
      <c r="C14" s="528">
        <f>'New Format B.Sheet '!AE1235</f>
        <v>2446318474.6866903</v>
      </c>
      <c r="D14" s="529"/>
      <c r="E14" s="529">
        <f>+C14+D14</f>
        <v>2446318474.6866903</v>
      </c>
      <c r="F14" s="503"/>
    </row>
    <row r="15" spans="1:7" ht="13" x14ac:dyDescent="0.3">
      <c r="A15" s="525">
        <f t="shared" si="0"/>
        <v>10</v>
      </c>
      <c r="B15" s="540"/>
      <c r="C15" s="136"/>
      <c r="D15" s="497"/>
      <c r="E15" s="497"/>
      <c r="F15" s="498"/>
    </row>
    <row r="16" spans="1:7" ht="13" x14ac:dyDescent="0.3">
      <c r="A16" s="525">
        <f t="shared" si="0"/>
        <v>11</v>
      </c>
      <c r="B16" s="543" t="s">
        <v>1220</v>
      </c>
      <c r="C16" s="481">
        <f>C12+C14</f>
        <v>7750982198.079999</v>
      </c>
      <c r="D16" s="530"/>
      <c r="E16" s="530">
        <f>E12+E14</f>
        <v>7471238640.999999</v>
      </c>
      <c r="F16" s="504"/>
    </row>
    <row r="17" spans="1:12" ht="13" x14ac:dyDescent="0.3">
      <c r="A17" s="525">
        <f t="shared" si="0"/>
        <v>12</v>
      </c>
      <c r="B17" s="540"/>
      <c r="C17" s="11"/>
      <c r="D17" s="526"/>
      <c r="E17" s="526"/>
      <c r="F17" s="500"/>
    </row>
    <row r="18" spans="1:12" ht="13" x14ac:dyDescent="0.3">
      <c r="A18" s="525">
        <f t="shared" si="0"/>
        <v>13</v>
      </c>
      <c r="B18" s="544" t="s">
        <v>973</v>
      </c>
      <c r="C18" s="71">
        <f>'New Format B.Sheet '!AF1235</f>
        <v>927884500.54000044</v>
      </c>
      <c r="D18" s="529">
        <f>-D12</f>
        <v>279743557.07999998</v>
      </c>
      <c r="E18" s="529">
        <f>+C18+D18</f>
        <v>1207628057.6200004</v>
      </c>
      <c r="F18" s="503"/>
    </row>
    <row r="19" spans="1:12" ht="13" x14ac:dyDescent="0.3">
      <c r="A19" s="525">
        <f t="shared" si="0"/>
        <v>14</v>
      </c>
      <c r="B19" s="540"/>
      <c r="C19" s="136"/>
      <c r="D19" s="497"/>
      <c r="E19" s="497"/>
      <c r="F19" s="498"/>
    </row>
    <row r="20" spans="1:12" ht="13" x14ac:dyDescent="0.3">
      <c r="A20" s="525">
        <f t="shared" si="0"/>
        <v>15</v>
      </c>
      <c r="B20" s="543" t="s">
        <v>1221</v>
      </c>
      <c r="C20" s="481">
        <f>C16+C18</f>
        <v>8678866698.6199989</v>
      </c>
      <c r="D20" s="530"/>
      <c r="E20" s="530">
        <f>E16+E18</f>
        <v>8678866698.6199989</v>
      </c>
      <c r="F20" s="504"/>
    </row>
    <row r="21" spans="1:12" ht="13" x14ac:dyDescent="0.3">
      <c r="A21" s="525">
        <f t="shared" si="0"/>
        <v>16</v>
      </c>
      <c r="B21" s="540"/>
      <c r="C21" s="136"/>
      <c r="D21" s="497"/>
      <c r="E21" s="497"/>
      <c r="F21" s="498"/>
    </row>
    <row r="22" spans="1:12" ht="13.5" thickBot="1" x14ac:dyDescent="0.35">
      <c r="A22" s="525">
        <f t="shared" si="0"/>
        <v>17</v>
      </c>
      <c r="B22" s="541" t="s">
        <v>1222</v>
      </c>
      <c r="C22" s="275">
        <f>C8-C20</f>
        <v>323033644.8200016</v>
      </c>
      <c r="D22" s="505"/>
      <c r="E22" s="505">
        <f>E8-E20</f>
        <v>323033644.8200016</v>
      </c>
      <c r="F22" s="506"/>
    </row>
    <row r="23" spans="1:12" ht="13.5" thickTop="1" x14ac:dyDescent="0.3">
      <c r="A23" s="525">
        <f t="shared" si="0"/>
        <v>18</v>
      </c>
      <c r="B23" s="545"/>
      <c r="C23" s="315"/>
      <c r="D23" s="531"/>
      <c r="E23" s="531"/>
      <c r="F23" s="507"/>
    </row>
    <row r="24" spans="1:12" ht="13" x14ac:dyDescent="0.3">
      <c r="A24" s="525">
        <f t="shared" si="0"/>
        <v>19</v>
      </c>
      <c r="B24" s="540" t="s">
        <v>84</v>
      </c>
      <c r="C24" s="8"/>
      <c r="D24" s="526"/>
      <c r="E24" s="526"/>
      <c r="F24" s="500"/>
    </row>
    <row r="25" spans="1:12" ht="13" x14ac:dyDescent="0.3">
      <c r="A25" s="525">
        <f t="shared" si="0"/>
        <v>20</v>
      </c>
      <c r="B25" s="546" t="s">
        <v>969</v>
      </c>
      <c r="C25" s="271"/>
      <c r="D25" s="508"/>
      <c r="E25" s="508"/>
      <c r="F25" s="509"/>
    </row>
    <row r="26" spans="1:12" ht="13" x14ac:dyDescent="0.3">
      <c r="A26" s="525">
        <f t="shared" si="0"/>
        <v>21</v>
      </c>
      <c r="B26" s="547" t="s">
        <v>232</v>
      </c>
      <c r="C26" s="272">
        <f>C22*C27</f>
        <v>197443389.3983708</v>
      </c>
      <c r="D26" s="532"/>
      <c r="E26" s="532">
        <f>E22*E27</f>
        <v>187031133.51329845</v>
      </c>
      <c r="F26" s="510">
        <f>+E26-C26</f>
        <v>-10412255.885072351</v>
      </c>
      <c r="K26" s="499"/>
      <c r="L26" s="499"/>
    </row>
    <row r="27" spans="1:12" ht="13" x14ac:dyDescent="0.3">
      <c r="A27" s="525">
        <f t="shared" si="0"/>
        <v>22</v>
      </c>
      <c r="B27" s="548" t="s">
        <v>1109</v>
      </c>
      <c r="C27" s="274">
        <f>C12/C20</f>
        <v>0.61121617690438634</v>
      </c>
      <c r="D27" s="511"/>
      <c r="E27" s="511">
        <f>E12/E20</f>
        <v>0.57898344804769342</v>
      </c>
      <c r="F27" s="512"/>
      <c r="K27" s="499"/>
      <c r="L27" s="516"/>
    </row>
    <row r="28" spans="1:12" ht="13" x14ac:dyDescent="0.3">
      <c r="A28" s="525">
        <f t="shared" si="0"/>
        <v>23</v>
      </c>
      <c r="B28" s="547" t="s">
        <v>231</v>
      </c>
      <c r="C28" s="272">
        <f>C22*C29</f>
        <v>91053728.6388098</v>
      </c>
      <c r="D28" s="532"/>
      <c r="E28" s="532">
        <f>E22*E29</f>
        <v>91053728.6388098</v>
      </c>
      <c r="F28" s="510">
        <f>+E28-C28</f>
        <v>0</v>
      </c>
      <c r="K28" s="499"/>
      <c r="L28" s="517"/>
    </row>
    <row r="29" spans="1:12" ht="13" x14ac:dyDescent="0.3">
      <c r="A29" s="525">
        <f t="shared" si="0"/>
        <v>24</v>
      </c>
      <c r="B29" s="548" t="s">
        <v>1108</v>
      </c>
      <c r="C29" s="274">
        <f>C14/C20</f>
        <v>0.28187072801517649</v>
      </c>
      <c r="D29" s="511"/>
      <c r="E29" s="511">
        <f>E14/E20</f>
        <v>0.28187072801517649</v>
      </c>
      <c r="F29" s="512"/>
      <c r="K29" s="499"/>
      <c r="L29" s="499"/>
    </row>
    <row r="30" spans="1:12" ht="13" x14ac:dyDescent="0.3">
      <c r="A30" s="525">
        <f t="shared" si="0"/>
        <v>25</v>
      </c>
      <c r="B30" s="547" t="s">
        <v>875</v>
      </c>
      <c r="C30" s="272">
        <f>C22*C31</f>
        <v>34536526.782821022</v>
      </c>
      <c r="D30" s="532"/>
      <c r="E30" s="532">
        <f>E22*E31</f>
        <v>44948782.66789338</v>
      </c>
      <c r="F30" s="510">
        <f>+E30-C30</f>
        <v>10412255.885072358</v>
      </c>
      <c r="K30" s="499"/>
      <c r="L30" s="502"/>
    </row>
    <row r="31" spans="1:12" ht="13" x14ac:dyDescent="0.3">
      <c r="A31" s="525">
        <f t="shared" si="0"/>
        <v>26</v>
      </c>
      <c r="B31" s="548" t="s">
        <v>1110</v>
      </c>
      <c r="C31" s="273">
        <f>C18/C20</f>
        <v>0.10691309508043724</v>
      </c>
      <c r="D31" s="533"/>
      <c r="E31" s="533">
        <f>E18/E20</f>
        <v>0.13914582393713015</v>
      </c>
      <c r="F31" s="513"/>
    </row>
    <row r="32" spans="1:12" ht="13.5" thickBot="1" x14ac:dyDescent="0.35">
      <c r="A32" s="525">
        <f t="shared" si="0"/>
        <v>27</v>
      </c>
      <c r="B32" s="547" t="s">
        <v>309</v>
      </c>
      <c r="C32" s="294">
        <f>C26+C28+C30</f>
        <v>323033644.8200016</v>
      </c>
      <c r="D32" s="514"/>
      <c r="E32" s="514">
        <f>E26+E28+E30</f>
        <v>323033644.8200016</v>
      </c>
      <c r="F32" s="515"/>
    </row>
    <row r="33" spans="1:6" ht="13.5" thickTop="1" x14ac:dyDescent="0.3">
      <c r="A33" s="534">
        <f t="shared" si="0"/>
        <v>28</v>
      </c>
      <c r="B33" s="549"/>
      <c r="C33" s="535"/>
      <c r="D33" s="536"/>
      <c r="E33" s="536"/>
      <c r="F33" s="537"/>
    </row>
    <row r="34" spans="1:6" x14ac:dyDescent="0.25">
      <c r="A34" s="174"/>
    </row>
  </sheetData>
  <pageMargins left="0.45" right="0.45" top="0.5" bottom="0.5" header="0.3" footer="0.3"/>
  <pageSetup scale="85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3"/>
  <dimension ref="A1"/>
  <sheetViews>
    <sheetView workbookViewId="0"/>
  </sheetViews>
  <sheetFormatPr defaultRowHeight="12.5" x14ac:dyDescent="0.25"/>
  <sheetData/>
  <phoneticPr fontId="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4"/>
  <dimension ref="A1"/>
  <sheetViews>
    <sheetView workbookViewId="0"/>
  </sheetViews>
  <sheetFormatPr defaultRowHeight="12.5" x14ac:dyDescent="0.25"/>
  <sheetData/>
  <phoneticPr fontId="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5"/>
  <dimension ref="A1"/>
  <sheetViews>
    <sheetView workbookViewId="0"/>
  </sheetViews>
  <sheetFormatPr defaultRowHeight="12.5" x14ac:dyDescent="0.25"/>
  <sheetData/>
  <phoneticPr fontId="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09D2AC-0BFA-4BA4-A477-ADE6539B2882}"/>
</file>

<file path=customXml/itemProps2.xml><?xml version="1.0" encoding="utf-8"?>
<ds:datastoreItem xmlns:ds="http://schemas.openxmlformats.org/officeDocument/2006/customXml" ds:itemID="{3670B489-7128-4C41-BB99-FF63F358C53D}"/>
</file>

<file path=customXml/itemProps3.xml><?xml version="1.0" encoding="utf-8"?>
<ds:datastoreItem xmlns:ds="http://schemas.openxmlformats.org/officeDocument/2006/customXml" ds:itemID="{E44ADA57-5DC7-4E51-8050-132B80DD3CC5}"/>
</file>

<file path=customXml/itemProps4.xml><?xml version="1.0" encoding="utf-8"?>
<ds:datastoreItem xmlns:ds="http://schemas.openxmlformats.org/officeDocument/2006/customXml" ds:itemID="{5BFF92E1-4049-4EC3-B555-73EEB0ACAD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Format B.Sheet </vt:lpstr>
      <vt:lpstr>ERB EOP</vt:lpstr>
      <vt:lpstr>GRB EOP</vt:lpstr>
      <vt:lpstr>ERB AMA</vt:lpstr>
      <vt:lpstr>GRB AMA</vt:lpstr>
      <vt:lpstr>WC </vt:lpstr>
      <vt:lpstr>'New Format B.Sheet '!GasRBLine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tfette</dc:creator>
  <cp:lastModifiedBy>Bradley Mullins</cp:lastModifiedBy>
  <cp:lastPrinted>2019-04-08T16:25:36Z</cp:lastPrinted>
  <dcterms:created xsi:type="dcterms:W3CDTF">1999-04-09T16:35:24Z</dcterms:created>
  <dcterms:modified xsi:type="dcterms:W3CDTF">2022-07-28T05:17:55Z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WC-RB August 19 CBR.xlsx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