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20" yWindow="90" windowWidth="21210" windowHeight="8565" tabRatio="788"/>
  </bookViews>
  <sheets>
    <sheet name="Lead E" sheetId="1" r:id="rId1"/>
    <sheet name="Lead G" sheetId="7" r:id="rId2"/>
    <sheet name="Pro-forma Plant Additions=&gt;" sheetId="2" r:id="rId3"/>
    <sheet name="HT TOPS Additions" sheetId="3" r:id="rId4"/>
    <sheet name="DFIT " sheetId="4" r:id="rId5"/>
    <sheet name="MACRS" sheetId="5" r:id="rId6"/>
  </sheets>
  <externalReferences>
    <externalReference r:id="rId7"/>
  </externalReferences>
  <calcPr calcId="162913" calcMode="autoNoTable"/>
</workbook>
</file>

<file path=xl/calcChain.xml><?xml version="1.0" encoding="utf-8"?>
<calcChain xmlns="http://schemas.openxmlformats.org/spreadsheetml/2006/main">
  <c r="C26" i="7" l="1"/>
  <c r="C34" i="1"/>
  <c r="B28" i="4" l="1"/>
  <c r="B27" i="4"/>
  <c r="B26" i="4"/>
  <c r="B25" i="4"/>
  <c r="B24" i="4"/>
  <c r="B23" i="4"/>
  <c r="B22" i="4"/>
  <c r="B21" i="4"/>
  <c r="B20" i="4"/>
  <c r="B19" i="4"/>
  <c r="B18" i="4"/>
  <c r="B17" i="4"/>
  <c r="F25" i="7" l="1"/>
  <c r="E25" i="7"/>
  <c r="D25" i="7"/>
  <c r="F19" i="7"/>
  <c r="F21" i="7" s="1"/>
  <c r="E19" i="7"/>
  <c r="E21" i="7" s="1"/>
  <c r="D19" i="7"/>
  <c r="D21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C21" i="3" l="1"/>
  <c r="E21" i="3" s="1"/>
  <c r="H21" i="1" l="1"/>
  <c r="H22" i="1"/>
  <c r="H23" i="1"/>
  <c r="D24" i="1"/>
  <c r="E24" i="1"/>
  <c r="F24" i="1"/>
  <c r="G24" i="1"/>
  <c r="H30" i="1"/>
  <c r="H31" i="1"/>
  <c r="H32" i="1"/>
  <c r="D33" i="1"/>
  <c r="E33" i="1"/>
  <c r="F33" i="1"/>
  <c r="H24" i="1" l="1"/>
  <c r="E22" i="3"/>
  <c r="E23" i="3" s="1"/>
  <c r="E24" i="3" s="1"/>
  <c r="E25" i="3" s="1"/>
  <c r="E26" i="3" s="1"/>
  <c r="E27" i="3" s="1"/>
  <c r="A1" i="3" l="1"/>
  <c r="AI10" i="5" l="1"/>
  <c r="E6" i="3" s="1"/>
  <c r="AI9" i="5"/>
  <c r="D6" i="3" s="1"/>
  <c r="AI8" i="5"/>
  <c r="C6" i="3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M7" i="5"/>
  <c r="AM8" i="5" s="1"/>
  <c r="AM9" i="5" s="1"/>
  <c r="AM10" i="5" s="1"/>
  <c r="AM11" i="5" s="1"/>
  <c r="AM12" i="5" s="1"/>
  <c r="AM13" i="5" s="1"/>
  <c r="AM14" i="5" s="1"/>
  <c r="AM15" i="5" s="1"/>
  <c r="AM16" i="5" s="1"/>
  <c r="AM17" i="5" s="1"/>
  <c r="AM18" i="5" s="1"/>
  <c r="AM19" i="5" s="1"/>
  <c r="AI7" i="5"/>
  <c r="B6" i="3" s="1"/>
  <c r="AG7" i="5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D7" i="5"/>
  <c r="AD8" i="5" s="1"/>
  <c r="AD9" i="5" s="1"/>
  <c r="AD10" i="5" s="1"/>
  <c r="AD11" i="5" s="1"/>
  <c r="AD12" i="5" s="1"/>
  <c r="AD13" i="5" s="1"/>
  <c r="AD14" i="5" s="1"/>
  <c r="AD15" i="5" s="1"/>
  <c r="AD16" i="5" s="1"/>
  <c r="AD17" i="5" s="1"/>
  <c r="AD18" i="5" s="1"/>
  <c r="AD19" i="5" s="1"/>
  <c r="AD20" i="5" s="1"/>
  <c r="AD21" i="5" s="1"/>
  <c r="AD22" i="5" s="1"/>
  <c r="AD23" i="5" s="1"/>
  <c r="AD24" i="5" s="1"/>
  <c r="AD25" i="5" s="1"/>
  <c r="AD26" i="5" s="1"/>
  <c r="AD27" i="5" s="1"/>
  <c r="AD28" i="5" s="1"/>
  <c r="AD29" i="5" s="1"/>
  <c r="AD30" i="5" s="1"/>
  <c r="AD31" i="5" s="1"/>
  <c r="AD32" i="5" s="1"/>
  <c r="AD33" i="5" s="1"/>
  <c r="AD34" i="5" s="1"/>
  <c r="AD35" i="5" s="1"/>
  <c r="AD36" i="5" s="1"/>
  <c r="AD37" i="5" s="1"/>
  <c r="AD38" i="5" s="1"/>
  <c r="AA7" i="5"/>
  <c r="AA8" i="5" s="1"/>
  <c r="AA9" i="5" s="1"/>
  <c r="AA10" i="5" s="1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Y7" i="5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V7" i="5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S7" i="5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J7" i="5"/>
  <c r="J8" i="5" s="1"/>
  <c r="J9" i="5" s="1"/>
  <c r="J10" i="5" s="1"/>
  <c r="J11" i="5" s="1"/>
  <c r="J12" i="5" s="1"/>
  <c r="J13" i="5" s="1"/>
  <c r="J14" i="5" s="1"/>
  <c r="G7" i="5"/>
  <c r="G8" i="5" s="1"/>
  <c r="G9" i="5" s="1"/>
  <c r="G10" i="5" s="1"/>
  <c r="G11" i="5" s="1"/>
  <c r="G12" i="5" s="1"/>
  <c r="D7" i="5"/>
  <c r="D8" i="5" s="1"/>
  <c r="D9" i="5" s="1"/>
  <c r="D10" i="5" s="1"/>
  <c r="G6" i="5"/>
  <c r="M6" i="5" s="1"/>
  <c r="A32" i="4"/>
  <c r="A31" i="4"/>
  <c r="A30" i="4"/>
  <c r="B29" i="4"/>
  <c r="G17" i="4" s="1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4" i="4"/>
  <c r="C5" i="3"/>
  <c r="D5" i="3" s="1"/>
  <c r="E5" i="3" s="1"/>
  <c r="F19" i="1"/>
  <c r="F26" i="1" s="1"/>
  <c r="E19" i="1"/>
  <c r="E26" i="1" s="1"/>
  <c r="D19" i="1"/>
  <c r="D26" i="1" s="1"/>
  <c r="A15" i="1"/>
  <c r="A16" i="1" s="1"/>
  <c r="A17" i="1" s="1"/>
  <c r="A18" i="1" s="1"/>
  <c r="A19" i="1" s="1"/>
  <c r="F6" i="3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J6" i="5"/>
  <c r="S6" i="5" s="1"/>
  <c r="Y6" i="5" s="1"/>
  <c r="G17" i="3"/>
  <c r="AJ7" i="5"/>
  <c r="AJ8" i="5" s="1"/>
  <c r="AJ9" i="5" s="1"/>
  <c r="AJ10" i="5" s="1"/>
  <c r="G18" i="4"/>
  <c r="F17" i="4"/>
  <c r="B17" i="3"/>
  <c r="P6" i="5" l="1"/>
  <c r="V6" i="5" s="1"/>
  <c r="AA6" i="5" s="1"/>
  <c r="AD6" i="5" s="1"/>
  <c r="G19" i="4"/>
  <c r="F18" i="4"/>
  <c r="I17" i="3"/>
  <c r="AM6" i="5"/>
  <c r="AG6" i="5"/>
  <c r="B18" i="3"/>
  <c r="G18" i="3"/>
  <c r="G20" i="4" l="1"/>
  <c r="F19" i="4"/>
  <c r="I18" i="3"/>
  <c r="B19" i="3"/>
  <c r="G19" i="3"/>
  <c r="F20" i="4" l="1"/>
  <c r="G21" i="4"/>
  <c r="I19" i="3"/>
  <c r="G20" i="3"/>
  <c r="B20" i="3"/>
  <c r="G22" i="4" l="1"/>
  <c r="F21" i="4"/>
  <c r="I20" i="3"/>
  <c r="G21" i="3"/>
  <c r="C22" i="3"/>
  <c r="B21" i="3"/>
  <c r="D21" i="3" s="1"/>
  <c r="G23" i="4" l="1"/>
  <c r="F22" i="4"/>
  <c r="I21" i="3"/>
  <c r="C23" i="3"/>
  <c r="B22" i="3"/>
  <c r="D22" i="3" s="1"/>
  <c r="G22" i="3"/>
  <c r="G24" i="4" l="1"/>
  <c r="F23" i="4"/>
  <c r="I22" i="3"/>
  <c r="G23" i="3"/>
  <c r="B23" i="3"/>
  <c r="D23" i="3" s="1"/>
  <c r="C24" i="3"/>
  <c r="G25" i="4" l="1"/>
  <c r="F24" i="4"/>
  <c r="I23" i="3"/>
  <c r="C25" i="3"/>
  <c r="G24" i="3"/>
  <c r="B24" i="3"/>
  <c r="D24" i="3" s="1"/>
  <c r="G26" i="4" l="1"/>
  <c r="F25" i="4"/>
  <c r="I24" i="3"/>
  <c r="B25" i="3"/>
  <c r="D25" i="3" s="1"/>
  <c r="G25" i="3"/>
  <c r="C26" i="3"/>
  <c r="G27" i="4" l="1"/>
  <c r="F26" i="4"/>
  <c r="I25" i="3"/>
  <c r="C27" i="3"/>
  <c r="G26" i="3"/>
  <c r="B26" i="3"/>
  <c r="D26" i="3" s="1"/>
  <c r="F27" i="4" l="1"/>
  <c r="G28" i="4"/>
  <c r="F28" i="4" s="1"/>
  <c r="I26" i="3"/>
  <c r="G27" i="3"/>
  <c r="C28" i="3"/>
  <c r="E28" i="3" s="1"/>
  <c r="B27" i="3"/>
  <c r="D27" i="3" s="1"/>
  <c r="I27" i="3" l="1"/>
  <c r="B28" i="3"/>
  <c r="C29" i="3"/>
  <c r="E29" i="3" s="1"/>
  <c r="G28" i="3"/>
  <c r="F17" i="3"/>
  <c r="H17" i="3" s="1"/>
  <c r="J17" i="3" s="1"/>
  <c r="K17" i="3" s="1"/>
  <c r="L17" i="3" s="1"/>
  <c r="D28" i="3" l="1"/>
  <c r="I28" i="3"/>
  <c r="B29" i="3"/>
  <c r="G29" i="3"/>
  <c r="C30" i="3"/>
  <c r="F18" i="3"/>
  <c r="H18" i="3" s="1"/>
  <c r="J18" i="3" s="1"/>
  <c r="K18" i="3" s="1"/>
  <c r="L18" i="3" s="1"/>
  <c r="E30" i="3" l="1"/>
  <c r="G30" i="3" s="1"/>
  <c r="C31" i="3"/>
  <c r="D29" i="3"/>
  <c r="I29" i="3"/>
  <c r="F19" i="3"/>
  <c r="H19" i="3" s="1"/>
  <c r="J19" i="3" s="1"/>
  <c r="K19" i="3" s="1"/>
  <c r="L19" i="3" s="1"/>
  <c r="B30" i="3"/>
  <c r="B31" i="3" l="1"/>
  <c r="D30" i="3"/>
  <c r="E31" i="3"/>
  <c r="G31" i="3" s="1"/>
  <c r="C32" i="3"/>
  <c r="I30" i="3"/>
  <c r="F20" i="3"/>
  <c r="H20" i="3" s="1"/>
  <c r="J20" i="3" s="1"/>
  <c r="K20" i="3" s="1"/>
  <c r="L20" i="3" s="1"/>
  <c r="B32" i="3" l="1"/>
  <c r="D31" i="3"/>
  <c r="E32" i="3"/>
  <c r="G32" i="3" s="1"/>
  <c r="C33" i="3"/>
  <c r="I31" i="3"/>
  <c r="F21" i="3"/>
  <c r="H21" i="3" s="1"/>
  <c r="J21" i="3" s="1"/>
  <c r="K21" i="3" s="1"/>
  <c r="L21" i="3" s="1"/>
  <c r="D32" i="3" l="1"/>
  <c r="B33" i="3"/>
  <c r="E33" i="3"/>
  <c r="G33" i="3" s="1"/>
  <c r="C34" i="3"/>
  <c r="I32" i="3"/>
  <c r="F22" i="3"/>
  <c r="C35" i="3" l="1"/>
  <c r="E34" i="3"/>
  <c r="G34" i="3" s="1"/>
  <c r="B34" i="3"/>
  <c r="D33" i="3"/>
  <c r="I33" i="3"/>
  <c r="H22" i="3"/>
  <c r="J22" i="3" s="1"/>
  <c r="K22" i="3" s="1"/>
  <c r="L22" i="3" s="1"/>
  <c r="F23" i="3"/>
  <c r="E35" i="3" l="1"/>
  <c r="C36" i="3"/>
  <c r="B35" i="3"/>
  <c r="D34" i="3"/>
  <c r="G35" i="3"/>
  <c r="I34" i="3"/>
  <c r="H23" i="3"/>
  <c r="J23" i="3" s="1"/>
  <c r="K23" i="3" s="1"/>
  <c r="L23" i="3" s="1"/>
  <c r="F24" i="3"/>
  <c r="D35" i="3" l="1"/>
  <c r="B36" i="3"/>
  <c r="E36" i="3"/>
  <c r="G36" i="3" s="1"/>
  <c r="C37" i="3"/>
  <c r="I35" i="3"/>
  <c r="H24" i="3"/>
  <c r="J24" i="3" s="1"/>
  <c r="K24" i="3" s="1"/>
  <c r="L24" i="3" s="1"/>
  <c r="F25" i="3"/>
  <c r="D36" i="3" l="1"/>
  <c r="B37" i="3"/>
  <c r="E37" i="3"/>
  <c r="G37" i="3" s="1"/>
  <c r="C38" i="3"/>
  <c r="I36" i="3"/>
  <c r="H25" i="3"/>
  <c r="J25" i="3" s="1"/>
  <c r="K25" i="3" s="1"/>
  <c r="L25" i="3" s="1"/>
  <c r="F26" i="3"/>
  <c r="H26" i="3" s="1"/>
  <c r="D37" i="3" l="1"/>
  <c r="B38" i="3"/>
  <c r="E38" i="3"/>
  <c r="G38" i="3" s="1"/>
  <c r="C39" i="3"/>
  <c r="I37" i="3"/>
  <c r="J26" i="3"/>
  <c r="K26" i="3" s="1"/>
  <c r="L26" i="3" s="1"/>
  <c r="F27" i="3"/>
  <c r="H27" i="3" s="1"/>
  <c r="E39" i="3" l="1"/>
  <c r="G39" i="3" s="1"/>
  <c r="C40" i="3"/>
  <c r="D38" i="3"/>
  <c r="B39" i="3"/>
  <c r="I38" i="3"/>
  <c r="J27" i="3"/>
  <c r="K27" i="3" s="1"/>
  <c r="L27" i="3" s="1"/>
  <c r="F28" i="3"/>
  <c r="H28" i="3" s="1"/>
  <c r="D39" i="3" l="1"/>
  <c r="B40" i="3"/>
  <c r="E40" i="3"/>
  <c r="G40" i="3" s="1"/>
  <c r="C41" i="3"/>
  <c r="I39" i="3"/>
  <c r="J28" i="3"/>
  <c r="K28" i="3" s="1"/>
  <c r="L28" i="3" s="1"/>
  <c r="F29" i="3"/>
  <c r="H29" i="3" s="1"/>
  <c r="E41" i="3" l="1"/>
  <c r="C42" i="3"/>
  <c r="D40" i="3"/>
  <c r="B41" i="3"/>
  <c r="G41" i="3"/>
  <c r="I40" i="3"/>
  <c r="J29" i="3"/>
  <c r="K29" i="3" s="1"/>
  <c r="L29" i="3" s="1"/>
  <c r="F30" i="3"/>
  <c r="E42" i="3" l="1"/>
  <c r="C43" i="3"/>
  <c r="H30" i="3"/>
  <c r="J30" i="3" s="1"/>
  <c r="K30" i="3" s="1"/>
  <c r="F31" i="3"/>
  <c r="B42" i="3"/>
  <c r="D41" i="3"/>
  <c r="G42" i="3"/>
  <c r="I41" i="3"/>
  <c r="H31" i="3" l="1"/>
  <c r="J31" i="3" s="1"/>
  <c r="K31" i="3" s="1"/>
  <c r="L31" i="3" s="1"/>
  <c r="F32" i="3"/>
  <c r="E43" i="3"/>
  <c r="E55" i="3" s="1"/>
  <c r="C44" i="3"/>
  <c r="D42" i="3"/>
  <c r="B43" i="3"/>
  <c r="G43" i="3"/>
  <c r="I42" i="3"/>
  <c r="L30" i="3"/>
  <c r="C56" i="3"/>
  <c r="G29" i="1" l="1"/>
  <c r="G24" i="7"/>
  <c r="G16" i="1"/>
  <c r="G16" i="7"/>
  <c r="H16" i="7" s="1"/>
  <c r="D43" i="3"/>
  <c r="B44" i="3"/>
  <c r="E44" i="3"/>
  <c r="G44" i="3" s="1"/>
  <c r="C45" i="3"/>
  <c r="H32" i="3"/>
  <c r="J32" i="3" s="1"/>
  <c r="K32" i="3" s="1"/>
  <c r="L32" i="3" s="1"/>
  <c r="F33" i="3"/>
  <c r="I43" i="3"/>
  <c r="H29" i="1"/>
  <c r="G33" i="1"/>
  <c r="G35" i="1" s="1"/>
  <c r="B56" i="3"/>
  <c r="G56" i="3"/>
  <c r="H24" i="7" l="1"/>
  <c r="H25" i="7" s="1"/>
  <c r="H27" i="7" s="1"/>
  <c r="G25" i="7"/>
  <c r="G27" i="7" s="1"/>
  <c r="G29" i="7" s="1"/>
  <c r="G30" i="7" s="1"/>
  <c r="G17" i="1"/>
  <c r="G17" i="7"/>
  <c r="H17" i="7" s="1"/>
  <c r="H33" i="1"/>
  <c r="H33" i="3"/>
  <c r="J33" i="3" s="1"/>
  <c r="K33" i="3" s="1"/>
  <c r="L33" i="3" s="1"/>
  <c r="F34" i="3"/>
  <c r="D55" i="3"/>
  <c r="E45" i="3"/>
  <c r="G45" i="3" s="1"/>
  <c r="C46" i="3"/>
  <c r="D44" i="3"/>
  <c r="B45" i="3"/>
  <c r="G37" i="1"/>
  <c r="G38" i="1" s="1"/>
  <c r="I44" i="3"/>
  <c r="E16" i="4"/>
  <c r="H16" i="1"/>
  <c r="I56" i="3"/>
  <c r="H29" i="7" l="1"/>
  <c r="H30" i="7"/>
  <c r="E46" i="3"/>
  <c r="G46" i="3" s="1"/>
  <c r="C47" i="3"/>
  <c r="B46" i="3"/>
  <c r="D45" i="3"/>
  <c r="H34" i="3"/>
  <c r="J34" i="3" s="1"/>
  <c r="K34" i="3" s="1"/>
  <c r="L34" i="3" s="1"/>
  <c r="F35" i="3"/>
  <c r="I45" i="3"/>
  <c r="D18" i="4"/>
  <c r="H35" i="3" l="1"/>
  <c r="J35" i="3" s="1"/>
  <c r="K35" i="3" s="1"/>
  <c r="L35" i="3" s="1"/>
  <c r="F36" i="3"/>
  <c r="E47" i="3"/>
  <c r="G47" i="3" s="1"/>
  <c r="C48" i="3"/>
  <c r="B47" i="3"/>
  <c r="D46" i="3"/>
  <c r="I46" i="3"/>
  <c r="D17" i="4"/>
  <c r="H18" i="4"/>
  <c r="D19" i="4"/>
  <c r="I16" i="4"/>
  <c r="H17" i="1"/>
  <c r="H35" i="1"/>
  <c r="E48" i="3" l="1"/>
  <c r="G48" i="3" s="1"/>
  <c r="C49" i="3"/>
  <c r="B48" i="3"/>
  <c r="D47" i="3"/>
  <c r="H36" i="3"/>
  <c r="J36" i="3" s="1"/>
  <c r="K36" i="3" s="1"/>
  <c r="L36" i="3" s="1"/>
  <c r="F37" i="3"/>
  <c r="I47" i="3"/>
  <c r="H19" i="4"/>
  <c r="D20" i="4"/>
  <c r="H17" i="4"/>
  <c r="I17" i="4" s="1"/>
  <c r="I18" i="4" s="1"/>
  <c r="E17" i="4"/>
  <c r="E18" i="4" s="1"/>
  <c r="E19" i="4" s="1"/>
  <c r="H37" i="1"/>
  <c r="H38" i="1" l="1"/>
  <c r="H37" i="3"/>
  <c r="J37" i="3" s="1"/>
  <c r="K37" i="3" s="1"/>
  <c r="L37" i="3" s="1"/>
  <c r="F38" i="3"/>
  <c r="D48" i="3"/>
  <c r="B49" i="3"/>
  <c r="E49" i="3"/>
  <c r="G49" i="3" s="1"/>
  <c r="C50" i="3"/>
  <c r="I48" i="3"/>
  <c r="I19" i="4"/>
  <c r="H20" i="4"/>
  <c r="D21" i="4"/>
  <c r="E20" i="4"/>
  <c r="H38" i="3" l="1"/>
  <c r="J38" i="3" s="1"/>
  <c r="K38" i="3" s="1"/>
  <c r="L38" i="3" s="1"/>
  <c r="D23" i="4" s="1"/>
  <c r="F39" i="3"/>
  <c r="E50" i="3"/>
  <c r="G50" i="3" s="1"/>
  <c r="C51" i="3"/>
  <c r="D49" i="3"/>
  <c r="B50" i="3"/>
  <c r="I49" i="3"/>
  <c r="I20" i="4"/>
  <c r="H21" i="4"/>
  <c r="D22" i="4"/>
  <c r="E21" i="4"/>
  <c r="B51" i="3" l="1"/>
  <c r="D50" i="3"/>
  <c r="H39" i="3"/>
  <c r="J39" i="3" s="1"/>
  <c r="K39" i="3" s="1"/>
  <c r="L39" i="3" s="1"/>
  <c r="F40" i="3"/>
  <c r="E51" i="3"/>
  <c r="G51" i="3" s="1"/>
  <c r="C52" i="3"/>
  <c r="I50" i="3"/>
  <c r="I21" i="4"/>
  <c r="H40" i="3" l="1"/>
  <c r="J40" i="3" s="1"/>
  <c r="K40" i="3" s="1"/>
  <c r="L40" i="3" s="1"/>
  <c r="F41" i="3"/>
  <c r="D51" i="3"/>
  <c r="B52" i="3"/>
  <c r="G52" i="3"/>
  <c r="I51" i="3"/>
  <c r="H23" i="4"/>
  <c r="D24" i="4"/>
  <c r="H22" i="4"/>
  <c r="E22" i="4"/>
  <c r="E23" i="4" s="1"/>
  <c r="D52" i="3" l="1"/>
  <c r="H41" i="3"/>
  <c r="J41" i="3" s="1"/>
  <c r="K41" i="3" s="1"/>
  <c r="L41" i="3" s="1"/>
  <c r="F42" i="3"/>
  <c r="I52" i="3"/>
  <c r="H24" i="4"/>
  <c r="D25" i="4"/>
  <c r="I22" i="4"/>
  <c r="I23" i="4" s="1"/>
  <c r="E24" i="4"/>
  <c r="H42" i="3" l="1"/>
  <c r="J42" i="3" s="1"/>
  <c r="K42" i="3" s="1"/>
  <c r="L42" i="3" s="1"/>
  <c r="F43" i="3"/>
  <c r="I24" i="4"/>
  <c r="H25" i="4"/>
  <c r="D26" i="4"/>
  <c r="E25" i="4"/>
  <c r="H43" i="3" l="1"/>
  <c r="J43" i="3" s="1"/>
  <c r="K43" i="3" s="1"/>
  <c r="L43" i="3" s="1"/>
  <c r="F44" i="3"/>
  <c r="F56" i="3"/>
  <c r="I25" i="4"/>
  <c r="H26" i="4"/>
  <c r="D27" i="4"/>
  <c r="E26" i="4"/>
  <c r="H44" i="3" l="1"/>
  <c r="J44" i="3" s="1"/>
  <c r="K44" i="3" s="1"/>
  <c r="L44" i="3" s="1"/>
  <c r="F45" i="3"/>
  <c r="I26" i="4"/>
  <c r="H56" i="3"/>
  <c r="H27" i="4"/>
  <c r="E27" i="4"/>
  <c r="H45" i="3" l="1"/>
  <c r="J45" i="3" s="1"/>
  <c r="K45" i="3" s="1"/>
  <c r="L45" i="3" s="1"/>
  <c r="F46" i="3"/>
  <c r="I27" i="4"/>
  <c r="K56" i="3"/>
  <c r="H46" i="3" l="1"/>
  <c r="J46" i="3" s="1"/>
  <c r="K46" i="3" s="1"/>
  <c r="L46" i="3" s="1"/>
  <c r="F47" i="3"/>
  <c r="L55" i="3"/>
  <c r="D28" i="4"/>
  <c r="H47" i="3" l="1"/>
  <c r="J47" i="3" s="1"/>
  <c r="K47" i="3" s="1"/>
  <c r="L47" i="3" s="1"/>
  <c r="F48" i="3"/>
  <c r="H28" i="4"/>
  <c r="D29" i="4"/>
  <c r="E28" i="4"/>
  <c r="E29" i="4" s="1"/>
  <c r="H48" i="3" l="1"/>
  <c r="J48" i="3" s="1"/>
  <c r="K48" i="3" s="1"/>
  <c r="L48" i="3" s="1"/>
  <c r="F49" i="3"/>
  <c r="H29" i="4"/>
  <c r="I28" i="4"/>
  <c r="I31" i="4" s="1"/>
  <c r="E31" i="4"/>
  <c r="G18" i="1" l="1"/>
  <c r="G19" i="1" s="1"/>
  <c r="G26" i="1" s="1"/>
  <c r="G18" i="7"/>
  <c r="H18" i="7" s="1"/>
  <c r="H49" i="3"/>
  <c r="J49" i="3" s="1"/>
  <c r="K49" i="3" s="1"/>
  <c r="L49" i="3" s="1"/>
  <c r="F50" i="3"/>
  <c r="H18" i="1" l="1"/>
  <c r="H19" i="7"/>
  <c r="H21" i="7" s="1"/>
  <c r="G19" i="7"/>
  <c r="G21" i="7" s="1"/>
  <c r="H50" i="3"/>
  <c r="J50" i="3" s="1"/>
  <c r="K50" i="3" s="1"/>
  <c r="L50" i="3" s="1"/>
  <c r="F51" i="3"/>
  <c r="H19" i="1"/>
  <c r="H26" i="1" l="1"/>
  <c r="H51" i="3"/>
  <c r="J51" i="3" s="1"/>
  <c r="K51" i="3" s="1"/>
  <c r="L51" i="3" s="1"/>
  <c r="F52" i="3"/>
  <c r="H52" i="3" l="1"/>
  <c r="J52" i="3" s="1"/>
  <c r="K52" i="3" s="1"/>
  <c r="L52" i="3" s="1"/>
</calcChain>
</file>

<file path=xl/sharedStrings.xml><?xml version="1.0" encoding="utf-8"?>
<sst xmlns="http://schemas.openxmlformats.org/spreadsheetml/2006/main" count="190" uniqueCount="133">
  <si>
    <t>Docket Number UE</t>
  </si>
  <si>
    <t>Exhibit No.   (SEF-XX)</t>
  </si>
  <si>
    <t>Page XXX</t>
  </si>
  <si>
    <t>PUGET SOUND ENERGY-ELECTRIC</t>
  </si>
  <si>
    <t>FOR THE TWELVE MONTHS ENDED DECEMBER 31, 2018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</si>
  <si>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</si>
  <si>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</si>
  <si>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</si>
  <si>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</si>
  <si>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</si>
  <si>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</si>
  <si>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</si>
  <si>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</si>
  <si>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</si>
  <si>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</si>
  <si>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</si>
  <si>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</si>
  <si>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</si>
  <si>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</si>
  <si>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 (AMA) UTILITY PLANT RATEBASE</t>
  </si>
  <si>
    <t>Total Utility Plant</t>
  </si>
  <si>
    <t>NET RATEBASE</t>
  </si>
  <si>
    <t>OPERATING EXPENSE</t>
  </si>
  <si>
    <t>TOTAL OPERATING EXPENSES</t>
  </si>
  <si>
    <t>INCREASE (DECREASE ) EXPENSE</t>
  </si>
  <si>
    <t>INCREASE (DECREASE) FIT @</t>
  </si>
  <si>
    <t>INCREASE (DECREASE) NOI</t>
  </si>
  <si>
    <t>Total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</si>
  <si>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</si>
  <si>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</si>
  <si>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</si>
  <si>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</si>
  <si>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</si>
  <si>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</si>
  <si>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</si>
  <si>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</si>
  <si>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</si>
  <si>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</si>
  <si>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</si>
  <si>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</si>
  <si>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</si>
  <si>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</si>
  <si>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</si>
  <si>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</si>
  <si>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</si>
  <si>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</si>
  <si>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</si>
  <si>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</si>
  <si>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</si>
  <si>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</si>
  <si>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</si>
  <si>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</si>
  <si>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</si>
  <si>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</si>
  <si>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</si>
  <si>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</si>
  <si>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</si>
  <si>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</si>
  <si>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</si>
  <si>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</si>
  <si>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</si>
  <si>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</si>
  <si>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</si>
  <si>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</si>
  <si>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</si>
  <si>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</si>
  <si>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</si>
  <si>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</si>
  <si>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</si>
  <si>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</si>
  <si>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</si>
  <si>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</si>
  <si>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</si>
  <si>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</si>
  <si>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</si>
  <si>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</si>
  <si>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</si>
  <si>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</si>
  <si>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</si>
  <si>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</si>
  <si>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</si>
  <si>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</si>
  <si>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</si>
  <si>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</si>
  <si>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</si>
  <si>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</si>
  <si>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</si>
  <si>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</si>
  <si>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</si>
  <si>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</si>
  <si>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</si>
  <si>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</si>
  <si>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</si>
  <si>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</si>
  <si>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</si>
  <si>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</si>
  <si>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</si>
  <si>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</si>
  <si>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</si>
  <si>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</si>
  <si>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</si>
  <si>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</si>
  <si>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</si>
  <si>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</si>
  <si>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</si>
  <si>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</si>
  <si>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</si>
  <si>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</si>
  <si>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</si>
  <si>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</si>
  <si>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</si>
  <si>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</si>
  <si>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</si>
  <si>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</si>
  <si>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</si>
  <si>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</si>
  <si>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</si>
  <si>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</si>
  <si>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</si>
  <si>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In service Date Jun, 2019</t>
  </si>
  <si>
    <t>HR TOPS</t>
  </si>
  <si>
    <t>HR TOPS - ELECTRIC</t>
  </si>
  <si>
    <t>MACRS 10 YEAR</t>
  </si>
  <si>
    <t>Total estimate discussed in MH-1T</t>
  </si>
  <si>
    <t>HR TOPS - GAS</t>
  </si>
  <si>
    <t>Four Factor Allocator</t>
  </si>
  <si>
    <t>Four Factor Alloator</t>
  </si>
  <si>
    <t>2019 GENERAL RATE CASE</t>
  </si>
  <si>
    <t>PLANT ADDITIONS</t>
  </si>
  <si>
    <t xml:space="preserve">ACCUM DEPRECIATION </t>
  </si>
  <si>
    <t xml:space="preserve">DEFERRED INCOME TAX LIABILITY  </t>
  </si>
  <si>
    <t xml:space="preserve">DEPRECIATION EXPENSE  </t>
  </si>
  <si>
    <t>ACCUM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</si>
</sst>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_(&quot;$&quot;* #,##0_);_(&quot;$&quot;* \(#,##0\);_(&quot;$&quot;* &quot;-&quot;??_);_(@_)"/>
    <numFmt numFmtId="166" formatCode="0.000000"/>
    <numFmt numFmtId="167" formatCode="_(* #,##0_);_(* \(#,##0\);_(* &quot;-&quot;??_);_(@_)"/>
    <numFmt numFmtId="168" formatCode="[$-409]mmmm\ d\,\ yyyy;@"/>
    <numFmt numFmtId="169" formatCode="0.000%"/>
    <numFmt numFmtId="170" formatCode="[$-409]mmm\-yy;@"/>
    <numFmt numFmtId="171" formatCode="&quot;Check=&gt;&quot;\ 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10" fontId="8" fillId="0" borderId="0" xfId="0" applyNumberFormat="1" applyFont="1" applyFill="1" applyBorder="1" applyAlignment="1"/>
    <xf numFmtId="10" fontId="8" fillId="0" borderId="0" xfId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3" fillId="0" borderId="2" xfId="0" quotePrefix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fill"/>
      <protection locked="0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4" fillId="0" borderId="0" xfId="0" applyNumberFormat="1" applyFont="1" applyFill="1" applyBorder="1" applyAlignment="1"/>
    <xf numFmtId="0" fontId="4" fillId="0" borderId="0" xfId="0" applyFont="1" applyFill="1" applyAlignment="1">
      <alignment horizontal="left" indent="2"/>
    </xf>
    <xf numFmtId="42" fontId="4" fillId="0" borderId="0" xfId="0" applyNumberFormat="1" applyFont="1" applyFill="1" applyBorder="1" applyAlignment="1"/>
    <xf numFmtId="0" fontId="4" fillId="0" borderId="0" xfId="0" applyFont="1" applyAlignment="1">
      <alignment horizontal="left" indent="2"/>
    </xf>
    <xf numFmtId="41" fontId="4" fillId="0" borderId="0" xfId="0" applyNumberFormat="1" applyFont="1" applyFill="1" applyBorder="1" applyAlignment="1"/>
    <xf numFmtId="0" fontId="4" fillId="0" borderId="0" xfId="0" applyFont="1" applyAlignment="1">
      <alignment horizontal="left"/>
    </xf>
    <xf numFmtId="41" fontId="4" fillId="0" borderId="3" xfId="0" applyNumberFormat="1" applyFont="1" applyFill="1" applyBorder="1" applyAlignment="1"/>
    <xf numFmtId="42" fontId="4" fillId="0" borderId="4" xfId="0" applyNumberFormat="1" applyFont="1" applyFill="1" applyBorder="1" applyAlignment="1"/>
    <xf numFmtId="0" fontId="7" fillId="0" borderId="0" xfId="0" applyNumberFormat="1" applyFont="1" applyFill="1" applyAlignment="1">
      <alignment horizontal="left" indent="2"/>
    </xf>
    <xf numFmtId="42" fontId="7" fillId="0" borderId="0" xfId="0" applyNumberFormat="1" applyFont="1" applyFill="1" applyBorder="1" applyAlignment="1"/>
    <xf numFmtId="0" fontId="6" fillId="0" borderId="0" xfId="0" applyFont="1" applyAlignment="1">
      <alignment horizontal="left"/>
    </xf>
    <xf numFmtId="0" fontId="4" fillId="0" borderId="0" xfId="0" applyNumberFormat="1" applyFont="1" applyFill="1" applyAlignment="1"/>
    <xf numFmtId="0" fontId="4" fillId="0" borderId="0" xfId="0" applyFont="1" applyAlignment="1">
      <alignment horizontal="left" indent="1"/>
    </xf>
    <xf numFmtId="42" fontId="4" fillId="0" borderId="5" xfId="0" applyNumberFormat="1" applyFont="1" applyFill="1" applyBorder="1" applyAlignment="1"/>
    <xf numFmtId="0" fontId="8" fillId="0" borderId="0" xfId="0" applyFont="1" applyFill="1" applyAlignment="1">
      <alignment horizontal="left"/>
    </xf>
    <xf numFmtId="41" fontId="7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 applyProtection="1">
      <protection locked="0"/>
    </xf>
    <xf numFmtId="165" fontId="4" fillId="0" borderId="5" xfId="0" applyNumberFormat="1" applyFont="1" applyFill="1" applyBorder="1" applyAlignment="1"/>
    <xf numFmtId="41" fontId="9" fillId="0" borderId="0" xfId="0" applyNumberFormat="1" applyFont="1"/>
    <xf numFmtId="0" fontId="4" fillId="0" borderId="0" xfId="0" quotePrefix="1" applyNumberFormat="1" applyFont="1" applyFill="1" applyBorder="1" applyAlignment="1">
      <alignment horizontal="left"/>
    </xf>
    <xf numFmtId="166" fontId="11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0" fontId="10" fillId="0" borderId="0" xfId="0" applyFont="1"/>
    <xf numFmtId="166" fontId="10" fillId="0" borderId="0" xfId="0" applyNumberFormat="1" applyFont="1" applyFill="1" applyAlignment="1">
      <alignment horizontal="right"/>
    </xf>
    <xf numFmtId="9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67" fontId="10" fillId="0" borderId="0" xfId="0" applyNumberFormat="1" applyFont="1" applyFill="1" applyAlignment="1">
      <alignment horizontal="left"/>
    </xf>
    <xf numFmtId="13" fontId="10" fillId="0" borderId="0" xfId="0" applyNumberFormat="1" applyFont="1" applyFill="1"/>
    <xf numFmtId="0" fontId="10" fillId="0" borderId="0" xfId="0" applyFont="1" applyFill="1" applyAlignment="1">
      <alignment horizontal="right"/>
    </xf>
    <xf numFmtId="168" fontId="11" fillId="0" borderId="6" xfId="0" applyNumberFormat="1" applyFont="1" applyFill="1" applyBorder="1" applyAlignment="1">
      <alignment horizontal="left"/>
    </xf>
    <xf numFmtId="44" fontId="12" fillId="0" borderId="0" xfId="0" applyNumberFormat="1" applyFont="1" applyFill="1" applyAlignment="1"/>
    <xf numFmtId="6" fontId="12" fillId="0" borderId="0" xfId="0" applyNumberFormat="1" applyFont="1" applyFill="1" applyAlignment="1"/>
    <xf numFmtId="165" fontId="10" fillId="0" borderId="0" xfId="0" applyNumberFormat="1" applyFont="1" applyFill="1" applyAlignment="1">
      <alignment horizontal="left"/>
    </xf>
    <xf numFmtId="0" fontId="10" fillId="0" borderId="0" xfId="0" applyFont="1" applyFill="1" applyBorder="1"/>
    <xf numFmtId="0" fontId="10" fillId="0" borderId="0" xfId="0" applyNumberFormat="1" applyFont="1" applyFill="1" applyAlignment="1"/>
    <xf numFmtId="42" fontId="13" fillId="0" borderId="0" xfId="0" applyNumberFormat="1" applyFont="1" applyFill="1" applyAlignment="1">
      <alignment horizontal="center"/>
    </xf>
    <xf numFmtId="0" fontId="11" fillId="0" borderId="7" xfId="0" applyNumberFormat="1" applyFont="1" applyFill="1" applyBorder="1" applyAlignment="1"/>
    <xf numFmtId="0" fontId="11" fillId="0" borderId="7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/>
    <xf numFmtId="169" fontId="11" fillId="0" borderId="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169" fontId="11" fillId="0" borderId="0" xfId="0" applyNumberFormat="1" applyFont="1" applyFill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Continuous" vertical="center"/>
    </xf>
    <xf numFmtId="0" fontId="11" fillId="0" borderId="11" xfId="0" applyNumberFormat="1" applyFont="1" applyBorder="1" applyAlignment="1">
      <alignment horizontal="centerContinuous" vertical="center"/>
    </xf>
    <xf numFmtId="0" fontId="11" fillId="0" borderId="12" xfId="0" applyNumberFormat="1" applyFont="1" applyBorder="1" applyAlignment="1">
      <alignment horizontal="centerContinuous" vertical="center"/>
    </xf>
    <xf numFmtId="166" fontId="11" fillId="0" borderId="9" xfId="0" applyNumberFormat="1" applyFont="1" applyBorder="1" applyAlignment="1">
      <alignment horizontal="center"/>
    </xf>
    <xf numFmtId="0" fontId="10" fillId="0" borderId="0" xfId="0" applyNumberFormat="1" applyFont="1" applyAlignment="1"/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Fill="1" applyBorder="1" applyAlignment="1">
      <alignment horizontal="centerContinuous" vertical="center"/>
    </xf>
    <xf numFmtId="0" fontId="11" fillId="0" borderId="15" xfId="0" applyNumberFormat="1" applyFont="1" applyFill="1" applyBorder="1" applyAlignment="1">
      <alignment horizontal="centerContinuous" vertical="center"/>
    </xf>
    <xf numFmtId="10" fontId="11" fillId="0" borderId="16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9" fontId="11" fillId="0" borderId="13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/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9" fontId="11" fillId="0" borderId="17" xfId="0" applyNumberFormat="1" applyFont="1" applyBorder="1" applyAlignment="1">
      <alignment horizontal="center"/>
    </xf>
    <xf numFmtId="166" fontId="11" fillId="0" borderId="17" xfId="0" quotePrefix="1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Alignment="1"/>
    <xf numFmtId="41" fontId="10" fillId="0" borderId="6" xfId="0" applyNumberFormat="1" applyFont="1" applyFill="1" applyBorder="1" applyAlignment="1"/>
    <xf numFmtId="167" fontId="10" fillId="0" borderId="6" xfId="0" applyNumberFormat="1" applyFont="1" applyFill="1" applyBorder="1" applyAlignment="1"/>
    <xf numFmtId="41" fontId="10" fillId="0" borderId="20" xfId="0" applyNumberFormat="1" applyFont="1" applyFill="1" applyBorder="1" applyAlignment="1"/>
    <xf numFmtId="0" fontId="14" fillId="0" borderId="0" xfId="0" applyFont="1"/>
    <xf numFmtId="167" fontId="10" fillId="3" borderId="6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0" xfId="0" applyNumberFormat="1" applyFont="1" applyFill="1" applyBorder="1" applyAlignment="1"/>
    <xf numFmtId="43" fontId="10" fillId="0" borderId="0" xfId="0" applyNumberFormat="1" applyFont="1" applyAlignment="1"/>
    <xf numFmtId="168" fontId="10" fillId="2" borderId="0" xfId="0" applyNumberFormat="1" applyFont="1" applyFill="1" applyBorder="1" applyAlignment="1">
      <alignment horizontal="right"/>
    </xf>
    <xf numFmtId="41" fontId="10" fillId="2" borderId="6" xfId="0" applyNumberFormat="1" applyFont="1" applyFill="1" applyBorder="1" applyAlignment="1"/>
    <xf numFmtId="41" fontId="10" fillId="2" borderId="0" xfId="0" applyNumberFormat="1" applyFont="1" applyFill="1" applyAlignment="1"/>
    <xf numFmtId="167" fontId="10" fillId="2" borderId="6" xfId="0" applyNumberFormat="1" applyFont="1" applyFill="1" applyBorder="1" applyAlignment="1"/>
    <xf numFmtId="41" fontId="10" fillId="2" borderId="20" xfId="0" applyNumberFormat="1" applyFont="1" applyFill="1" applyBorder="1" applyAlignment="1"/>
    <xf numFmtId="41" fontId="10" fillId="2" borderId="0" xfId="0" applyNumberFormat="1" applyFont="1" applyFill="1" applyBorder="1" applyAlignment="1"/>
    <xf numFmtId="170" fontId="11" fillId="0" borderId="21" xfId="0" applyNumberFormat="1" applyFont="1" applyBorder="1" applyAlignment="1">
      <alignment horizontal="center"/>
    </xf>
    <xf numFmtId="41" fontId="10" fillId="0" borderId="22" xfId="0" applyNumberFormat="1" applyFont="1" applyBorder="1" applyAlignment="1"/>
    <xf numFmtId="167" fontId="10" fillId="0" borderId="22" xfId="0" applyNumberFormat="1" applyFont="1" applyBorder="1" applyAlignment="1"/>
    <xf numFmtId="41" fontId="10" fillId="0" borderId="23" xfId="0" applyNumberFormat="1" applyFont="1" applyBorder="1" applyAlignment="1"/>
    <xf numFmtId="170" fontId="11" fillId="0" borderId="24" xfId="0" applyNumberFormat="1" applyFont="1" applyBorder="1" applyAlignment="1">
      <alignment horizontal="center"/>
    </xf>
    <xf numFmtId="41" fontId="10" fillId="4" borderId="6" xfId="0" applyNumberFormat="1" applyFont="1" applyFill="1" applyBorder="1" applyAlignment="1"/>
    <xf numFmtId="41" fontId="11" fillId="0" borderId="6" xfId="0" applyNumberFormat="1" applyFont="1" applyBorder="1" applyAlignment="1"/>
    <xf numFmtId="167" fontId="10" fillId="4" borderId="6" xfId="0" applyNumberFormat="1" applyFont="1" applyFill="1" applyBorder="1" applyAlignment="1"/>
    <xf numFmtId="170" fontId="11" fillId="0" borderId="25" xfId="0" applyNumberFormat="1" applyFont="1" applyBorder="1" applyAlignment="1">
      <alignment horizontal="center"/>
    </xf>
    <xf numFmtId="41" fontId="11" fillId="0" borderId="26" xfId="0" applyNumberFormat="1" applyFont="1" applyBorder="1" applyAlignment="1"/>
    <xf numFmtId="41" fontId="10" fillId="4" borderId="26" xfId="0" applyNumberFormat="1" applyFont="1" applyFill="1" applyBorder="1" applyAlignment="1"/>
    <xf numFmtId="41" fontId="11" fillId="4" borderId="26" xfId="0" applyNumberFormat="1" applyFont="1" applyFill="1" applyBorder="1" applyAlignment="1"/>
    <xf numFmtId="41" fontId="11" fillId="4" borderId="27" xfId="0" applyNumberFormat="1" applyFont="1" applyFill="1" applyBorder="1" applyAlignment="1"/>
    <xf numFmtId="41" fontId="10" fillId="0" borderId="0" xfId="0" applyNumberFormat="1" applyFont="1"/>
    <xf numFmtId="0" fontId="0" fillId="0" borderId="0" xfId="0" applyNumberFormat="1" applyAlignment="1"/>
    <xf numFmtId="166" fontId="11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6" fontId="10" fillId="0" borderId="0" xfId="0" applyNumberFormat="1" applyFont="1" applyFill="1" applyAlignment="1">
      <alignment horizontal="left"/>
    </xf>
    <xf numFmtId="166" fontId="15" fillId="0" borderId="0" xfId="0" applyNumberFormat="1" applyFont="1" applyFill="1" applyAlignment="1">
      <alignment horizontal="left"/>
    </xf>
    <xf numFmtId="0" fontId="0" fillId="0" borderId="7" xfId="0" applyNumberFormat="1" applyFill="1" applyBorder="1" applyAlignment="1">
      <alignment horizontal="center"/>
    </xf>
    <xf numFmtId="166" fontId="10" fillId="0" borderId="28" xfId="0" applyNumberFormat="1" applyFont="1" applyFill="1" applyBorder="1" applyAlignment="1">
      <alignment horizontal="centerContinuous"/>
    </xf>
    <xf numFmtId="166" fontId="10" fillId="0" borderId="29" xfId="0" applyNumberFormat="1" applyFont="1" applyFill="1" applyBorder="1" applyAlignment="1">
      <alignment horizontal="centerContinuous"/>
    </xf>
    <xf numFmtId="166" fontId="10" fillId="0" borderId="30" xfId="0" applyNumberFormat="1" applyFont="1" applyFill="1" applyBorder="1" applyAlignment="1">
      <alignment horizontal="centerContinuous"/>
    </xf>
    <xf numFmtId="0" fontId="0" fillId="0" borderId="31" xfId="0" applyNumberFormat="1" applyFill="1" applyBorder="1" applyAlignment="1">
      <alignment horizontal="center"/>
    </xf>
    <xf numFmtId="166" fontId="10" fillId="0" borderId="32" xfId="0" applyNumberFormat="1" applyFont="1" applyFill="1" applyBorder="1" applyAlignment="1">
      <alignment horizontal="left"/>
    </xf>
    <xf numFmtId="166" fontId="10" fillId="0" borderId="29" xfId="0" applyNumberFormat="1" applyFont="1" applyFill="1" applyBorder="1" applyAlignment="1">
      <alignment horizontal="centerContinuous"/>
    </xf>
    <xf numFmtId="166" fontId="10" fillId="0" borderId="30" xfId="0" applyNumberFormat="1" applyFont="1" applyFill="1" applyBorder="1" applyAlignment="1">
      <alignment horizontal="centerContinuous"/>
    </xf>
    <xf numFmtId="166" fontId="10" fillId="0" borderId="28" xfId="0" applyNumberFormat="1" applyFont="1" applyFill="1" applyBorder="1" applyAlignment="1">
      <alignment horizontal="centerContinuous"/>
    </xf>
    <xf numFmtId="166" fontId="10" fillId="0" borderId="33" xfId="0" applyNumberFormat="1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10" fillId="0" borderId="35" xfId="0" applyNumberFormat="1" applyFont="1" applyFill="1" applyBorder="1" applyAlignment="1">
      <alignment horizontal="center"/>
    </xf>
    <xf numFmtId="166" fontId="10" fillId="0" borderId="34" xfId="0" applyNumberFormat="1" applyFont="1" applyFill="1" applyBorder="1" applyAlignment="1">
      <alignment horizontal="centerContinuous"/>
    </xf>
    <xf numFmtId="166" fontId="10" fillId="0" borderId="0" xfId="0" applyNumberFormat="1" applyFont="1" applyFill="1" applyBorder="1" applyAlignment="1">
      <alignment horizontal="centerContinuous"/>
    </xf>
    <xf numFmtId="166" fontId="10" fillId="0" borderId="35" xfId="0" applyNumberFormat="1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36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0" fillId="0" borderId="37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 vertical="top"/>
    </xf>
    <xf numFmtId="17" fontId="10" fillId="0" borderId="0" xfId="0" applyNumberFormat="1" applyFont="1" applyFill="1" applyBorder="1" applyAlignment="1">
      <alignment horizontal="center" vertical="top"/>
    </xf>
    <xf numFmtId="41" fontId="10" fillId="0" borderId="0" xfId="0" applyNumberFormat="1" applyFont="1" applyFill="1" applyBorder="1" applyAlignment="1">
      <alignment horizontal="center" vertical="top"/>
    </xf>
    <xf numFmtId="41" fontId="10" fillId="0" borderId="35" xfId="0" applyNumberFormat="1" applyFont="1" applyFill="1" applyBorder="1" applyAlignment="1">
      <alignment horizontal="center" vertical="top"/>
    </xf>
    <xf numFmtId="37" fontId="10" fillId="0" borderId="0" xfId="0" applyNumberFormat="1" applyFont="1" applyFill="1" applyBorder="1" applyAlignment="1">
      <alignment horizontal="center" vertical="top"/>
    </xf>
    <xf numFmtId="166" fontId="10" fillId="0" borderId="0" xfId="0" applyNumberFormat="1" applyFont="1" applyFill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17" fontId="10" fillId="0" borderId="2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center"/>
    </xf>
    <xf numFmtId="41" fontId="10" fillId="0" borderId="37" xfId="0" applyNumberFormat="1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left"/>
    </xf>
    <xf numFmtId="0" fontId="10" fillId="0" borderId="34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left"/>
    </xf>
    <xf numFmtId="41" fontId="10" fillId="0" borderId="35" xfId="0" applyNumberFormat="1" applyFont="1" applyFill="1" applyBorder="1" applyAlignment="1">
      <alignment horizontal="left"/>
    </xf>
    <xf numFmtId="37" fontId="10" fillId="0" borderId="34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42" fontId="10" fillId="0" borderId="35" xfId="0" applyNumberFormat="1" applyFont="1" applyFill="1" applyBorder="1" applyAlignment="1">
      <alignment horizontal="left"/>
    </xf>
    <xf numFmtId="165" fontId="10" fillId="0" borderId="35" xfId="0" applyNumberFormat="1" applyFont="1" applyFill="1" applyBorder="1" applyAlignment="1">
      <alignment horizontal="left"/>
    </xf>
    <xf numFmtId="0" fontId="10" fillId="0" borderId="38" xfId="0" applyNumberFormat="1" applyFont="1" applyFill="1" applyBorder="1" applyAlignment="1">
      <alignment horizontal="center"/>
    </xf>
    <xf numFmtId="41" fontId="10" fillId="0" borderId="5" xfId="0" applyNumberFormat="1" applyFont="1" applyFill="1" applyBorder="1" applyAlignment="1">
      <alignment horizontal="left"/>
    </xf>
    <xf numFmtId="171" fontId="17" fillId="0" borderId="35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left"/>
    </xf>
    <xf numFmtId="41" fontId="11" fillId="0" borderId="0" xfId="0" applyNumberFormat="1" applyFont="1" applyFill="1" applyBorder="1" applyAlignment="1">
      <alignment horizontal="left"/>
    </xf>
    <xf numFmtId="42" fontId="10" fillId="0" borderId="39" xfId="0" applyNumberFormat="1" applyFont="1" applyFill="1" applyBorder="1" applyAlignment="1">
      <alignment horizontal="left"/>
    </xf>
    <xf numFmtId="42" fontId="11" fillId="0" borderId="1" xfId="0" applyNumberFormat="1" applyFont="1" applyFill="1" applyBorder="1" applyAlignment="1">
      <alignment horizontal="left"/>
    </xf>
    <xf numFmtId="166" fontId="10" fillId="0" borderId="36" xfId="0" applyNumberFormat="1" applyFont="1" applyFill="1" applyBorder="1" applyAlignment="1">
      <alignment horizontal="left"/>
    </xf>
    <xf numFmtId="166" fontId="10" fillId="0" borderId="2" xfId="0" applyNumberFormat="1" applyFont="1" applyFill="1" applyBorder="1" applyAlignment="1">
      <alignment horizontal="left"/>
    </xf>
    <xf numFmtId="166" fontId="17" fillId="0" borderId="2" xfId="0" applyNumberFormat="1" applyFont="1" applyFill="1" applyBorder="1" applyAlignment="1">
      <alignment horizontal="right"/>
    </xf>
    <xf numFmtId="167" fontId="17" fillId="0" borderId="37" xfId="0" applyNumberFormat="1" applyFont="1" applyFill="1" applyBorder="1" applyAlignment="1">
      <alignment horizontal="left"/>
    </xf>
    <xf numFmtId="166" fontId="10" fillId="0" borderId="37" xfId="0" applyNumberFormat="1" applyFont="1" applyFill="1" applyBorder="1" applyAlignment="1">
      <alignment horizontal="left"/>
    </xf>
    <xf numFmtId="0" fontId="1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169" fontId="4" fillId="0" borderId="0" xfId="0" applyNumberFormat="1" applyFont="1"/>
    <xf numFmtId="168" fontId="10" fillId="5" borderId="0" xfId="0" applyNumberFormat="1" applyFont="1" applyFill="1" applyBorder="1" applyAlignment="1">
      <alignment horizontal="right"/>
    </xf>
    <xf numFmtId="0" fontId="2" fillId="0" borderId="0" xfId="0" applyFont="1"/>
    <xf numFmtId="167" fontId="10" fillId="0" borderId="0" xfId="0" applyNumberFormat="1" applyFont="1" applyFill="1" applyAlignment="1"/>
    <xf numFmtId="169" fontId="11" fillId="0" borderId="8" xfId="0" applyNumberFormat="1" applyFont="1" applyBorder="1"/>
    <xf numFmtId="41" fontId="10" fillId="0" borderId="33" xfId="0" applyNumberFormat="1" applyFont="1" applyBorder="1" applyAlignment="1"/>
    <xf numFmtId="43" fontId="10" fillId="0" borderId="0" xfId="0" applyNumberFormat="1" applyFont="1" applyFill="1" applyAlignment="1"/>
    <xf numFmtId="169" fontId="11" fillId="0" borderId="0" xfId="0" applyNumberFormat="1" applyFont="1" applyFill="1" applyBorder="1" applyAlignment="1"/>
    <xf numFmtId="0" fontId="19" fillId="0" borderId="2" xfId="0" applyFont="1" applyFill="1" applyBorder="1" applyAlignment="1">
      <alignment horizontal="center"/>
    </xf>
    <xf numFmtId="169" fontId="4" fillId="0" borderId="0" xfId="0" applyNumberFormat="1" applyFont="1" applyFill="1"/>
    <xf numFmtId="42" fontId="0" fillId="0" borderId="0" xfId="0" applyNumberFormat="1"/>
    <xf numFmtId="41" fontId="0" fillId="0" borderId="0" xfId="0" applyNumberFormat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zoomScale="90" zoomScaleNormal="90" workbookViewId="0">
      <selection activeCell="F33" sqref="F33"/>
    </sheetView>
  </sheetViews>
  <sheetFormatPr defaultRowHeight="15" x14ac:dyDescent="0.25"/>
  <cols>
    <col min="1" max="1" width="5" bestFit="1" customWidth="1"/>
    <col min="2" max="2" width="48.5703125" customWidth="1"/>
    <col min="3" max="3" width="8.28515625" bestFit="1" customWidth="1"/>
    <col min="4" max="8" width="18.42578125" bestFit="1" customWidth="1"/>
    <col min="9" max="9" width="1.7109375" customWidth="1"/>
    <col min="10" max="10" width="12.28515625" customWidth="1"/>
    <col min="11" max="11" width="14.85546875" customWidth="1"/>
  </cols>
  <sheetData>
    <row r="2" spans="1:11" x14ac:dyDescent="0.25">
      <c r="A2" s="3"/>
      <c r="B2" s="3"/>
      <c r="C2" s="3"/>
      <c r="D2" s="3"/>
      <c r="E2" s="3"/>
      <c r="F2" s="3"/>
      <c r="G2" s="3"/>
      <c r="H2" s="3" t="s">
        <v>0</v>
      </c>
    </row>
    <row r="3" spans="1:11" ht="15.75" thickBot="1" x14ac:dyDescent="0.3">
      <c r="A3" s="3"/>
      <c r="B3" s="3"/>
      <c r="C3" s="3"/>
      <c r="D3" s="3"/>
      <c r="E3" s="3"/>
      <c r="F3" s="3"/>
      <c r="G3" s="3"/>
      <c r="H3" s="3" t="s">
        <v>1</v>
      </c>
    </row>
    <row r="4" spans="1:11" ht="15.75" thickBot="1" x14ac:dyDescent="0.3">
      <c r="A4" s="4"/>
      <c r="B4" s="4"/>
      <c r="C4" s="4"/>
      <c r="D4" s="3"/>
      <c r="E4" s="3"/>
      <c r="F4" s="3"/>
      <c r="G4" s="3"/>
      <c r="H4" s="5" t="s">
        <v>2</v>
      </c>
    </row>
    <row r="5" spans="1:11" x14ac:dyDescent="0.25">
      <c r="A5" s="6" t="s">
        <v>3</v>
      </c>
      <c r="B5" s="7"/>
      <c r="C5" s="7"/>
      <c r="D5" s="7"/>
      <c r="E5" s="7"/>
      <c r="F5" s="7"/>
      <c r="G5" s="7"/>
      <c r="H5" s="7"/>
    </row>
    <row r="6" spans="1:11" x14ac:dyDescent="0.25">
      <c r="A6" s="7" t="s">
        <v>121</v>
      </c>
      <c r="B6" s="7"/>
      <c r="C6" s="7"/>
      <c r="D6" s="7"/>
      <c r="E6" s="7"/>
      <c r="F6" s="7"/>
      <c r="G6" s="7"/>
      <c r="H6" s="7"/>
    </row>
    <row r="7" spans="1:11" x14ac:dyDescent="0.25">
      <c r="A7" s="7" t="s">
        <v>4</v>
      </c>
      <c r="B7" s="7"/>
      <c r="C7" s="7"/>
      <c r="D7" s="7"/>
      <c r="E7" s="7"/>
      <c r="F7" s="7"/>
      <c r="G7" s="7"/>
      <c r="H7" s="7"/>
    </row>
    <row r="8" spans="1:11" x14ac:dyDescent="0.25">
      <c r="A8" s="7" t="s">
        <v>127</v>
      </c>
      <c r="B8" s="7"/>
      <c r="C8" s="7"/>
      <c r="D8" s="7"/>
      <c r="E8" s="7"/>
      <c r="F8" s="7"/>
      <c r="G8" s="7"/>
      <c r="H8" s="7"/>
    </row>
    <row r="9" spans="1:11" x14ac:dyDescent="0.25">
      <c r="A9" s="8"/>
      <c r="B9" s="8"/>
      <c r="C9" s="9"/>
      <c r="D9" s="10" t="s">
        <v>5</v>
      </c>
      <c r="E9" s="10"/>
      <c r="F9" s="10" t="s">
        <v>6</v>
      </c>
      <c r="G9" s="10"/>
      <c r="H9" s="10" t="s">
        <v>7</v>
      </c>
    </row>
    <row r="10" spans="1:11" x14ac:dyDescent="0.25">
      <c r="A10" s="11" t="s">
        <v>8</v>
      </c>
      <c r="B10" s="12"/>
      <c r="C10" s="13"/>
      <c r="D10" s="10" t="s">
        <v>9</v>
      </c>
      <c r="E10" s="10" t="s">
        <v>6</v>
      </c>
      <c r="F10" s="10" t="s">
        <v>10</v>
      </c>
      <c r="G10" s="10" t="s">
        <v>7</v>
      </c>
      <c r="H10" s="10" t="s">
        <v>10</v>
      </c>
    </row>
    <row r="11" spans="1:11" x14ac:dyDescent="0.25">
      <c r="A11" s="14" t="s">
        <v>11</v>
      </c>
      <c r="B11" s="15" t="s">
        <v>12</v>
      </c>
      <c r="C11" s="16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</row>
    <row r="12" spans="1:11" x14ac:dyDescent="0.25">
      <c r="A12" s="18"/>
      <c r="B12" s="18"/>
      <c r="C12" s="18"/>
      <c r="D12" s="18"/>
      <c r="E12" s="18"/>
      <c r="F12" s="18"/>
      <c r="G12" s="18"/>
      <c r="H12" s="18"/>
    </row>
    <row r="13" spans="1:11" x14ac:dyDescent="0.25">
      <c r="A13" s="18"/>
      <c r="B13" s="18"/>
      <c r="C13" s="18"/>
      <c r="D13" s="18"/>
      <c r="E13" s="18"/>
      <c r="F13" s="18"/>
      <c r="G13" s="18"/>
      <c r="H13" s="18"/>
    </row>
    <row r="14" spans="1:11" x14ac:dyDescent="0.25">
      <c r="A14" s="19">
        <v>1</v>
      </c>
      <c r="B14" s="20" t="s">
        <v>19</v>
      </c>
      <c r="C14" s="20"/>
      <c r="D14" s="21"/>
      <c r="E14" s="21"/>
      <c r="F14" s="21"/>
      <c r="G14" s="21"/>
      <c r="H14" s="21"/>
    </row>
    <row r="15" spans="1:11" x14ac:dyDescent="0.25">
      <c r="A15" s="19">
        <f>A14+1</f>
        <v>2</v>
      </c>
      <c r="B15" s="20" t="s">
        <v>120</v>
      </c>
      <c r="C15" s="20"/>
      <c r="D15" s="21"/>
      <c r="E15" s="21"/>
      <c r="F15" s="21"/>
      <c r="G15" s="21"/>
      <c r="H15" s="21"/>
    </row>
    <row r="16" spans="1:11" x14ac:dyDescent="0.25">
      <c r="A16" s="19">
        <f t="shared" ref="A16:A41" si="0">A15+1</f>
        <v>3</v>
      </c>
      <c r="B16" s="22" t="s">
        <v>128</v>
      </c>
      <c r="C16" s="22"/>
      <c r="D16" s="23">
        <v>0</v>
      </c>
      <c r="E16" s="23">
        <v>0</v>
      </c>
      <c r="F16" s="23">
        <v>0</v>
      </c>
      <c r="G16" s="23">
        <f>'HT TOPS Additions'!C56*C34</f>
        <v>6817570</v>
      </c>
      <c r="H16" s="23">
        <f t="shared" ref="H16:H23" si="1">+G16-F16</f>
        <v>6817570</v>
      </c>
      <c r="J16" s="207"/>
      <c r="K16" s="207"/>
    </row>
    <row r="17" spans="1:11" x14ac:dyDescent="0.25">
      <c r="A17" s="19">
        <f t="shared" si="0"/>
        <v>4</v>
      </c>
      <c r="B17" s="24" t="s">
        <v>129</v>
      </c>
      <c r="C17" s="24"/>
      <c r="D17" s="25">
        <v>0</v>
      </c>
      <c r="E17" s="25">
        <v>0</v>
      </c>
      <c r="F17" s="25">
        <v>0</v>
      </c>
      <c r="G17" s="25">
        <f>'HT TOPS Additions'!G56*C34</f>
        <v>-965822.41666666651</v>
      </c>
      <c r="H17" s="25">
        <f t="shared" si="1"/>
        <v>-965822.41666666651</v>
      </c>
      <c r="J17" s="208"/>
      <c r="K17" s="207"/>
    </row>
    <row r="18" spans="1:11" x14ac:dyDescent="0.25">
      <c r="A18" s="19">
        <f t="shared" si="0"/>
        <v>5</v>
      </c>
      <c r="B18" s="24" t="s">
        <v>130</v>
      </c>
      <c r="C18" s="24"/>
      <c r="D18" s="25">
        <v>0</v>
      </c>
      <c r="E18" s="25">
        <v>0</v>
      </c>
      <c r="F18" s="25">
        <v>0</v>
      </c>
      <c r="G18" s="25">
        <f>'DFIT '!I31*C34</f>
        <v>-370698.04012167035</v>
      </c>
      <c r="H18" s="25">
        <f t="shared" si="1"/>
        <v>-370698.04012167035</v>
      </c>
      <c r="J18" s="208"/>
      <c r="K18" s="207"/>
    </row>
    <row r="19" spans="1:11" x14ac:dyDescent="0.25">
      <c r="A19" s="19">
        <f t="shared" si="0"/>
        <v>6</v>
      </c>
      <c r="B19" s="26" t="s">
        <v>20</v>
      </c>
      <c r="C19" s="24"/>
      <c r="D19" s="27">
        <f>SUM(D16:D18)</f>
        <v>0</v>
      </c>
      <c r="E19" s="27">
        <f>SUM(E16:E18)</f>
        <v>0</v>
      </c>
      <c r="F19" s="27">
        <f>SUM(F16:F18)</f>
        <v>0</v>
      </c>
      <c r="G19" s="27">
        <f>SUM(G16:G18)</f>
        <v>5481049.5432116631</v>
      </c>
      <c r="H19" s="27">
        <f>SUM(H16:H18)</f>
        <v>5481049.5432116631</v>
      </c>
      <c r="J19" s="208"/>
      <c r="K19" s="207"/>
    </row>
    <row r="20" spans="1:11" x14ac:dyDescent="0.25">
      <c r="A20" s="19">
        <f t="shared" si="0"/>
        <v>7</v>
      </c>
      <c r="B20" s="20"/>
      <c r="C20" s="24"/>
      <c r="D20" s="27"/>
      <c r="E20" s="27"/>
      <c r="F20" s="27"/>
      <c r="G20" s="27"/>
      <c r="H20" s="27"/>
      <c r="J20" s="208"/>
      <c r="K20" s="207"/>
    </row>
    <row r="21" spans="1:11" x14ac:dyDescent="0.25">
      <c r="A21" s="19">
        <f t="shared" si="0"/>
        <v>8</v>
      </c>
      <c r="B21" s="24"/>
      <c r="C21" s="24"/>
      <c r="D21" s="25">
        <v>0</v>
      </c>
      <c r="E21" s="25">
        <v>0</v>
      </c>
      <c r="F21" s="25">
        <v>0</v>
      </c>
      <c r="G21" s="25"/>
      <c r="H21" s="25">
        <f t="shared" si="1"/>
        <v>0</v>
      </c>
      <c r="J21" s="208"/>
      <c r="K21" s="207"/>
    </row>
    <row r="22" spans="1:11" x14ac:dyDescent="0.25">
      <c r="A22" s="19">
        <f t="shared" si="0"/>
        <v>9</v>
      </c>
      <c r="B22" s="24"/>
      <c r="C22" s="24"/>
      <c r="D22" s="25">
        <v>0</v>
      </c>
      <c r="E22" s="25">
        <v>0</v>
      </c>
      <c r="F22" s="25">
        <v>0</v>
      </c>
      <c r="G22" s="25"/>
      <c r="H22" s="25">
        <f t="shared" si="1"/>
        <v>0</v>
      </c>
      <c r="J22" s="208"/>
      <c r="K22" s="207"/>
    </row>
    <row r="23" spans="1:11" x14ac:dyDescent="0.25">
      <c r="A23" s="19">
        <f t="shared" si="0"/>
        <v>10</v>
      </c>
      <c r="B23" s="24"/>
      <c r="C23" s="24"/>
      <c r="D23" s="25">
        <v>0</v>
      </c>
      <c r="E23" s="25">
        <v>0</v>
      </c>
      <c r="F23" s="25">
        <v>0</v>
      </c>
      <c r="G23" s="25"/>
      <c r="H23" s="25">
        <f t="shared" si="1"/>
        <v>0</v>
      </c>
      <c r="J23" s="208"/>
      <c r="K23" s="207"/>
    </row>
    <row r="24" spans="1:11" x14ac:dyDescent="0.25">
      <c r="A24" s="19">
        <f t="shared" si="0"/>
        <v>11</v>
      </c>
      <c r="B24" s="24"/>
      <c r="C24" s="24"/>
      <c r="D24" s="27">
        <f>SUM(D21:D23)</f>
        <v>0</v>
      </c>
      <c r="E24" s="27">
        <f>SUM(E21:E23)</f>
        <v>0</v>
      </c>
      <c r="F24" s="27">
        <f>SUM(F21:F23)</f>
        <v>0</v>
      </c>
      <c r="G24" s="27">
        <f>SUM(G21:G23)</f>
        <v>0</v>
      </c>
      <c r="H24" s="27">
        <f>SUM(H21:H23)</f>
        <v>0</v>
      </c>
      <c r="J24" s="208"/>
      <c r="K24" s="207"/>
    </row>
    <row r="25" spans="1:11" x14ac:dyDescent="0.25">
      <c r="A25" s="19">
        <f t="shared" si="0"/>
        <v>12</v>
      </c>
      <c r="B25" s="24"/>
      <c r="C25" s="24"/>
      <c r="D25" s="27"/>
      <c r="E25" s="27"/>
      <c r="F25" s="27"/>
      <c r="G25" s="27"/>
      <c r="H25" s="27"/>
      <c r="J25" s="208"/>
      <c r="K25" s="207"/>
    </row>
    <row r="26" spans="1:11" ht="15.75" thickBot="1" x14ac:dyDescent="0.3">
      <c r="A26" s="19">
        <f t="shared" si="0"/>
        <v>13</v>
      </c>
      <c r="B26" s="26" t="s">
        <v>21</v>
      </c>
      <c r="C26" s="26"/>
      <c r="D26" s="28">
        <f>D19+D24</f>
        <v>0</v>
      </c>
      <c r="E26" s="28">
        <f>E19+E24</f>
        <v>0</v>
      </c>
      <c r="F26" s="28">
        <f>F19+F24</f>
        <v>0</v>
      </c>
      <c r="G26" s="28">
        <f>G19+G24</f>
        <v>5481049.5432116631</v>
      </c>
      <c r="H26" s="28">
        <f>H19+H24</f>
        <v>5481049.5432116631</v>
      </c>
      <c r="J26" s="207"/>
      <c r="K26" s="207"/>
    </row>
    <row r="27" spans="1:11" ht="16.5" thickTop="1" x14ac:dyDescent="0.25">
      <c r="A27" s="19">
        <f t="shared" si="0"/>
        <v>14</v>
      </c>
      <c r="B27" s="29"/>
      <c r="C27" s="29"/>
      <c r="D27" s="30"/>
      <c r="E27" s="30"/>
      <c r="F27" s="30"/>
      <c r="G27" s="30"/>
      <c r="H27" s="30"/>
      <c r="J27" s="207"/>
      <c r="K27" s="207"/>
    </row>
    <row r="28" spans="1:11" x14ac:dyDescent="0.25">
      <c r="A28" s="19">
        <f t="shared" si="0"/>
        <v>15</v>
      </c>
      <c r="B28" s="31" t="s">
        <v>22</v>
      </c>
      <c r="C28" s="31"/>
      <c r="D28" s="32"/>
      <c r="E28" s="32"/>
      <c r="F28" s="32"/>
      <c r="G28" s="32"/>
      <c r="H28" s="32"/>
      <c r="K28" s="207"/>
    </row>
    <row r="29" spans="1:11" x14ac:dyDescent="0.25">
      <c r="A29" s="19">
        <f t="shared" si="0"/>
        <v>16</v>
      </c>
      <c r="B29" s="33" t="s">
        <v>131</v>
      </c>
      <c r="C29" s="33"/>
      <c r="D29" s="23">
        <v>0</v>
      </c>
      <c r="E29" s="23">
        <v>0</v>
      </c>
      <c r="F29" s="23">
        <v>0</v>
      </c>
      <c r="G29" s="23">
        <f>'HT TOPS Additions'!E55*C34</f>
        <v>681757.00000000012</v>
      </c>
      <c r="H29" s="23">
        <f>+G29-F29</f>
        <v>681757.00000000012</v>
      </c>
      <c r="J29" s="207"/>
      <c r="K29" s="207"/>
    </row>
    <row r="30" spans="1:11" x14ac:dyDescent="0.25">
      <c r="A30" s="19">
        <f t="shared" si="0"/>
        <v>17</v>
      </c>
      <c r="B30" s="33"/>
      <c r="C30" s="33"/>
      <c r="D30" s="25">
        <v>0</v>
      </c>
      <c r="E30" s="25">
        <v>0</v>
      </c>
      <c r="F30" s="25">
        <v>0</v>
      </c>
      <c r="G30" s="25">
        <v>0</v>
      </c>
      <c r="H30" s="25">
        <f>+G30-F30</f>
        <v>0</v>
      </c>
      <c r="J30" s="208"/>
      <c r="K30" s="207"/>
    </row>
    <row r="31" spans="1:11" x14ac:dyDescent="0.25">
      <c r="A31" s="19">
        <f t="shared" si="0"/>
        <v>18</v>
      </c>
      <c r="B31" s="33"/>
      <c r="C31" s="33"/>
      <c r="D31" s="25">
        <v>0</v>
      </c>
      <c r="E31" s="25">
        <v>0</v>
      </c>
      <c r="F31" s="25">
        <v>0</v>
      </c>
      <c r="G31" s="25"/>
      <c r="H31" s="25">
        <f>+G31-F31</f>
        <v>0</v>
      </c>
      <c r="J31" s="208"/>
      <c r="K31" s="207"/>
    </row>
    <row r="32" spans="1:11" x14ac:dyDescent="0.25">
      <c r="A32" s="19">
        <f t="shared" si="0"/>
        <v>19</v>
      </c>
      <c r="B32" s="33"/>
      <c r="C32" s="33"/>
      <c r="D32" s="25">
        <v>0</v>
      </c>
      <c r="E32" s="25">
        <v>0</v>
      </c>
      <c r="F32" s="25">
        <v>0</v>
      </c>
      <c r="G32" s="25"/>
      <c r="H32" s="25">
        <f>+G32-F32</f>
        <v>0</v>
      </c>
      <c r="J32" s="208"/>
      <c r="K32" s="207"/>
    </row>
    <row r="33" spans="1:11" ht="15.75" thickBot="1" x14ac:dyDescent="0.3">
      <c r="A33" s="19">
        <f t="shared" si="0"/>
        <v>20</v>
      </c>
      <c r="B33" s="33" t="s">
        <v>23</v>
      </c>
      <c r="C33" s="33"/>
      <c r="D33" s="34">
        <f>SUM(D29:D32)</f>
        <v>0</v>
      </c>
      <c r="E33" s="34">
        <f>SUM(E29:E32)</f>
        <v>0</v>
      </c>
      <c r="F33" s="34">
        <f>SUM(F29:F32)</f>
        <v>0</v>
      </c>
      <c r="G33" s="34">
        <f>SUM(G29:G32)</f>
        <v>681757.00000000012</v>
      </c>
      <c r="H33" s="34">
        <f>SUM(H29:H32)</f>
        <v>681757.00000000012</v>
      </c>
      <c r="J33" s="207"/>
      <c r="K33" s="207"/>
    </row>
    <row r="34" spans="1:11" ht="16.5" thickTop="1" x14ac:dyDescent="0.25">
      <c r="A34" s="19">
        <f>A33+1</f>
        <v>21</v>
      </c>
      <c r="B34" s="35" t="s">
        <v>126</v>
      </c>
      <c r="C34" s="2">
        <f>[1]Lead!$E$35</f>
        <v>0.66190000000000004</v>
      </c>
      <c r="D34" s="36"/>
      <c r="E34" s="36"/>
      <c r="F34" s="36"/>
      <c r="G34" s="36"/>
      <c r="H34" s="36"/>
      <c r="J34" s="208"/>
      <c r="K34" s="207"/>
    </row>
    <row r="35" spans="1:11" x14ac:dyDescent="0.25">
      <c r="A35" s="19">
        <f t="shared" si="0"/>
        <v>22</v>
      </c>
      <c r="B35" s="37" t="s">
        <v>24</v>
      </c>
      <c r="C35" s="37"/>
      <c r="D35" s="25"/>
      <c r="E35" s="25"/>
      <c r="F35" s="25"/>
      <c r="G35" s="25">
        <f>G33</f>
        <v>681757.00000000012</v>
      </c>
      <c r="H35" s="25">
        <f>H33</f>
        <v>681757.00000000012</v>
      </c>
      <c r="J35" s="208"/>
      <c r="K35" s="207"/>
    </row>
    <row r="36" spans="1:11" x14ac:dyDescent="0.25">
      <c r="A36" s="19">
        <f t="shared" si="0"/>
        <v>23</v>
      </c>
      <c r="B36" s="37"/>
      <c r="C36" s="37"/>
      <c r="D36" s="25"/>
      <c r="E36" s="25"/>
      <c r="F36" s="25"/>
      <c r="G36" s="25"/>
      <c r="H36" s="25"/>
      <c r="J36" s="208"/>
      <c r="K36" s="207"/>
    </row>
    <row r="37" spans="1:11" x14ac:dyDescent="0.25">
      <c r="A37" s="19">
        <f t="shared" si="0"/>
        <v>24</v>
      </c>
      <c r="B37" s="37" t="s">
        <v>25</v>
      </c>
      <c r="C37" s="38">
        <v>0.21</v>
      </c>
      <c r="D37" s="39"/>
      <c r="E37" s="39"/>
      <c r="F37" s="39"/>
      <c r="G37" s="39">
        <f>-G35*C37</f>
        <v>-143168.97000000003</v>
      </c>
      <c r="H37" s="39">
        <f>-H35*C37</f>
        <v>-143168.97000000003</v>
      </c>
      <c r="J37" s="208"/>
      <c r="K37" s="207"/>
    </row>
    <row r="38" spans="1:11" ht="15.75" thickBot="1" x14ac:dyDescent="0.3">
      <c r="A38" s="19">
        <f t="shared" si="0"/>
        <v>25</v>
      </c>
      <c r="B38" s="37" t="s">
        <v>26</v>
      </c>
      <c r="C38" s="37"/>
      <c r="D38" s="40"/>
      <c r="E38" s="40"/>
      <c r="F38" s="40"/>
      <c r="G38" s="40">
        <f>-G35-G37</f>
        <v>-538588.03</v>
      </c>
      <c r="H38" s="40">
        <f>-H35-H37</f>
        <v>-538588.03</v>
      </c>
      <c r="J38" s="209"/>
      <c r="K38" s="207"/>
    </row>
    <row r="39" spans="1:11" ht="15.75" thickTop="1" x14ac:dyDescent="0.25">
      <c r="A39" s="19">
        <f t="shared" si="0"/>
        <v>26</v>
      </c>
      <c r="D39" s="41"/>
      <c r="E39" s="41"/>
      <c r="F39" s="41"/>
      <c r="G39" s="41"/>
      <c r="H39" s="41"/>
    </row>
    <row r="40" spans="1:11" x14ac:dyDescent="0.25">
      <c r="A40" s="19">
        <f t="shared" si="0"/>
        <v>27</v>
      </c>
      <c r="B40" s="42"/>
      <c r="C40" s="42"/>
      <c r="D40" s="32"/>
      <c r="E40" s="32"/>
      <c r="F40" s="32"/>
      <c r="G40" s="32"/>
      <c r="H40" s="32"/>
    </row>
    <row r="41" spans="1:11" x14ac:dyDescent="0.25">
      <c r="A41" s="19">
        <f t="shared" si="0"/>
        <v>28</v>
      </c>
      <c r="B41" s="42"/>
      <c r="C41" s="42"/>
      <c r="D41" s="32"/>
      <c r="E41" s="32"/>
      <c r="F41" s="32"/>
      <c r="G41" s="32"/>
      <c r="H41" s="32"/>
    </row>
    <row r="42" spans="1:11" x14ac:dyDescent="0.25">
      <c r="A42" s="19">
        <f>A41+1</f>
        <v>29</v>
      </c>
      <c r="B42" s="42"/>
      <c r="C42" s="42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90" zoomScaleNormal="90" workbookViewId="0">
      <selection activeCell="E35" sqref="E35"/>
    </sheetView>
  </sheetViews>
  <sheetFormatPr defaultRowHeight="15" x14ac:dyDescent="0.25"/>
  <cols>
    <col min="1" max="1" width="5.140625" bestFit="1" customWidth="1"/>
    <col min="2" max="2" width="48.5703125" customWidth="1"/>
    <col min="3" max="3" width="7.5703125" bestFit="1" customWidth="1"/>
    <col min="4" max="8" width="18.5703125" bestFit="1" customWidth="1"/>
    <col min="9" max="9" width="1.7109375" customWidth="1"/>
    <col min="10" max="10" width="12.85546875" customWidth="1"/>
    <col min="11" max="11" width="12.85546875" bestFit="1" customWidth="1"/>
  </cols>
  <sheetData>
    <row r="2" spans="1:11" x14ac:dyDescent="0.25">
      <c r="A2" s="3"/>
      <c r="B2" s="3"/>
      <c r="C2" s="3"/>
      <c r="D2" s="3"/>
      <c r="E2" s="3"/>
      <c r="F2" s="3"/>
      <c r="G2" s="3"/>
      <c r="H2" s="3" t="s">
        <v>0</v>
      </c>
    </row>
    <row r="3" spans="1:11" ht="15.75" thickBot="1" x14ac:dyDescent="0.3">
      <c r="A3" s="3"/>
      <c r="B3" s="3"/>
      <c r="C3" s="3"/>
      <c r="D3" s="3"/>
      <c r="E3" s="3"/>
      <c r="F3" s="3"/>
      <c r="G3" s="3"/>
      <c r="H3" s="3" t="s">
        <v>1</v>
      </c>
    </row>
    <row r="4" spans="1:11" ht="15.75" thickBot="1" x14ac:dyDescent="0.3">
      <c r="A4" s="4"/>
      <c r="B4" s="4"/>
      <c r="C4" s="4"/>
      <c r="D4" s="3"/>
      <c r="E4" s="3"/>
      <c r="F4" s="3"/>
      <c r="G4" s="3"/>
      <c r="H4" s="5" t="s">
        <v>2</v>
      </c>
    </row>
    <row r="5" spans="1:11" x14ac:dyDescent="0.25">
      <c r="A5" s="6" t="s">
        <v>3</v>
      </c>
      <c r="B5" s="7"/>
      <c r="C5" s="7"/>
      <c r="D5" s="7"/>
      <c r="E5" s="7"/>
      <c r="F5" s="7"/>
      <c r="G5" s="7"/>
      <c r="H5" s="7"/>
    </row>
    <row r="6" spans="1:11" x14ac:dyDescent="0.25">
      <c r="A6" s="7" t="s">
        <v>124</v>
      </c>
      <c r="B6" s="7"/>
      <c r="C6" s="7"/>
      <c r="D6" s="7"/>
      <c r="E6" s="7"/>
      <c r="F6" s="7"/>
      <c r="G6" s="7"/>
      <c r="H6" s="7"/>
    </row>
    <row r="7" spans="1:11" x14ac:dyDescent="0.25">
      <c r="A7" s="7" t="s">
        <v>4</v>
      </c>
      <c r="B7" s="7"/>
      <c r="C7" s="7"/>
      <c r="D7" s="7"/>
      <c r="E7" s="7"/>
      <c r="F7" s="7"/>
      <c r="G7" s="7"/>
      <c r="H7" s="7"/>
    </row>
    <row r="8" spans="1:11" x14ac:dyDescent="0.25">
      <c r="A8" s="7" t="s">
        <v>127</v>
      </c>
      <c r="B8" s="7"/>
      <c r="C8" s="7"/>
      <c r="D8" s="7"/>
      <c r="E8" s="7"/>
      <c r="F8" s="7"/>
      <c r="G8" s="7"/>
      <c r="H8" s="7"/>
    </row>
    <row r="9" spans="1:11" x14ac:dyDescent="0.25">
      <c r="A9" s="8"/>
      <c r="B9" s="8"/>
      <c r="C9" s="9"/>
      <c r="D9" s="10" t="s">
        <v>5</v>
      </c>
      <c r="E9" s="10"/>
      <c r="F9" s="10" t="s">
        <v>6</v>
      </c>
      <c r="G9" s="10"/>
      <c r="H9" s="10" t="s">
        <v>7</v>
      </c>
    </row>
    <row r="10" spans="1:11" x14ac:dyDescent="0.25">
      <c r="A10" s="11" t="s">
        <v>8</v>
      </c>
      <c r="B10" s="12"/>
      <c r="C10" s="13"/>
      <c r="D10" s="10" t="s">
        <v>9</v>
      </c>
      <c r="E10" s="10" t="s">
        <v>6</v>
      </c>
      <c r="F10" s="10" t="s">
        <v>10</v>
      </c>
      <c r="G10" s="10" t="s">
        <v>7</v>
      </c>
      <c r="H10" s="10" t="s">
        <v>10</v>
      </c>
    </row>
    <row r="11" spans="1:11" x14ac:dyDescent="0.25">
      <c r="A11" s="14" t="s">
        <v>11</v>
      </c>
      <c r="B11" s="15" t="s">
        <v>12</v>
      </c>
      <c r="C11" s="16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</row>
    <row r="12" spans="1:11" x14ac:dyDescent="0.25">
      <c r="A12" s="18"/>
      <c r="B12" s="18"/>
      <c r="C12" s="18"/>
      <c r="D12" s="18"/>
      <c r="E12" s="18"/>
      <c r="F12" s="18"/>
      <c r="G12" s="18"/>
      <c r="H12" s="18"/>
    </row>
    <row r="13" spans="1:11" x14ac:dyDescent="0.25">
      <c r="A13" s="18"/>
      <c r="B13" s="18"/>
      <c r="C13" s="18"/>
      <c r="D13" s="18"/>
      <c r="E13" s="18"/>
      <c r="F13" s="18"/>
      <c r="G13" s="18"/>
      <c r="H13" s="18"/>
    </row>
    <row r="14" spans="1:11" x14ac:dyDescent="0.25">
      <c r="A14" s="19">
        <v>1</v>
      </c>
      <c r="B14" s="20" t="s">
        <v>19</v>
      </c>
      <c r="C14" s="20"/>
      <c r="D14" s="21"/>
      <c r="E14" s="21"/>
      <c r="F14" s="21"/>
      <c r="G14" s="21"/>
      <c r="H14" s="21"/>
    </row>
    <row r="15" spans="1:11" x14ac:dyDescent="0.25">
      <c r="A15" s="19">
        <f>A14+1</f>
        <v>2</v>
      </c>
      <c r="B15" s="20" t="s">
        <v>120</v>
      </c>
      <c r="C15" s="20"/>
      <c r="D15" s="21"/>
      <c r="E15" s="21"/>
      <c r="F15" s="21"/>
      <c r="G15" s="21"/>
      <c r="H15" s="21"/>
    </row>
    <row r="16" spans="1:11" x14ac:dyDescent="0.25">
      <c r="A16" s="19">
        <f t="shared" ref="A16:A30" si="0">A15+1</f>
        <v>3</v>
      </c>
      <c r="B16" s="22" t="s">
        <v>128</v>
      </c>
      <c r="C16" s="22"/>
      <c r="D16" s="23">
        <v>0</v>
      </c>
      <c r="E16" s="23">
        <v>0</v>
      </c>
      <c r="F16" s="23">
        <v>0</v>
      </c>
      <c r="G16" s="23">
        <f>'HT TOPS Additions'!C56*C26</f>
        <v>3482430</v>
      </c>
      <c r="H16" s="23">
        <f t="shared" ref="H16:H18" si="1">+G16-F16</f>
        <v>3482430</v>
      </c>
      <c r="J16" s="207"/>
      <c r="K16" s="207"/>
    </row>
    <row r="17" spans="1:11" x14ac:dyDescent="0.25">
      <c r="A17" s="19">
        <f t="shared" si="0"/>
        <v>4</v>
      </c>
      <c r="B17" s="24" t="s">
        <v>132</v>
      </c>
      <c r="C17" s="24"/>
      <c r="D17" s="25">
        <v>0</v>
      </c>
      <c r="E17" s="25">
        <v>0</v>
      </c>
      <c r="F17" s="25">
        <v>0</v>
      </c>
      <c r="G17" s="25">
        <f>'HT TOPS Additions'!G56*C26</f>
        <v>-493344.24999999988</v>
      </c>
      <c r="H17" s="25">
        <f t="shared" si="1"/>
        <v>-493344.24999999988</v>
      </c>
      <c r="J17" s="208"/>
      <c r="K17" s="207"/>
    </row>
    <row r="18" spans="1:11" x14ac:dyDescent="0.25">
      <c r="A18" s="19">
        <f t="shared" si="0"/>
        <v>5</v>
      </c>
      <c r="B18" s="24" t="s">
        <v>130</v>
      </c>
      <c r="C18" s="24"/>
      <c r="D18" s="25">
        <v>0</v>
      </c>
      <c r="E18" s="25">
        <v>0</v>
      </c>
      <c r="F18" s="25">
        <v>0</v>
      </c>
      <c r="G18" s="25">
        <f>'DFIT '!I31*C26</f>
        <v>-189353.38777026249</v>
      </c>
      <c r="H18" s="25">
        <f t="shared" si="1"/>
        <v>-189353.38777026249</v>
      </c>
      <c r="J18" s="208"/>
      <c r="K18" s="207"/>
    </row>
    <row r="19" spans="1:11" x14ac:dyDescent="0.25">
      <c r="A19" s="19">
        <f t="shared" si="0"/>
        <v>6</v>
      </c>
      <c r="B19" s="26" t="s">
        <v>20</v>
      </c>
      <c r="C19" s="24"/>
      <c r="D19" s="27">
        <f>SUM(D16:D18)</f>
        <v>0</v>
      </c>
      <c r="E19" s="27">
        <f>SUM(E16:E18)</f>
        <v>0</v>
      </c>
      <c r="F19" s="27">
        <f>SUM(F16:F18)</f>
        <v>0</v>
      </c>
      <c r="G19" s="27">
        <f>SUM(G16:G18)</f>
        <v>2799732.3622297375</v>
      </c>
      <c r="H19" s="27">
        <f>SUM(H16:H18)</f>
        <v>2799732.3622297375</v>
      </c>
      <c r="J19" s="207"/>
      <c r="K19" s="207"/>
    </row>
    <row r="20" spans="1:11" x14ac:dyDescent="0.25">
      <c r="A20" s="19">
        <f t="shared" si="0"/>
        <v>7</v>
      </c>
      <c r="B20" s="24"/>
      <c r="C20" s="24"/>
      <c r="D20" s="27"/>
      <c r="E20" s="27"/>
      <c r="F20" s="27"/>
      <c r="G20" s="27"/>
      <c r="H20" s="27"/>
      <c r="K20" s="207"/>
    </row>
    <row r="21" spans="1:11" ht="15.75" thickBot="1" x14ac:dyDescent="0.3">
      <c r="A21" s="19">
        <f t="shared" si="0"/>
        <v>8</v>
      </c>
      <c r="B21" s="26" t="s">
        <v>21</v>
      </c>
      <c r="C21" s="26"/>
      <c r="D21" s="28">
        <f t="shared" ref="D21:F21" si="2">D19</f>
        <v>0</v>
      </c>
      <c r="E21" s="28">
        <f t="shared" si="2"/>
        <v>0</v>
      </c>
      <c r="F21" s="28">
        <f t="shared" si="2"/>
        <v>0</v>
      </c>
      <c r="G21" s="28">
        <f>G19</f>
        <v>2799732.3622297375</v>
      </c>
      <c r="H21" s="28">
        <f t="shared" ref="H21" si="3">H19</f>
        <v>2799732.3622297375</v>
      </c>
      <c r="J21" s="208"/>
      <c r="K21" s="207"/>
    </row>
    <row r="22" spans="1:11" ht="16.5" thickTop="1" x14ac:dyDescent="0.25">
      <c r="A22" s="19">
        <f t="shared" si="0"/>
        <v>9</v>
      </c>
      <c r="B22" s="29"/>
      <c r="C22" s="29"/>
      <c r="D22" s="30"/>
      <c r="E22" s="30"/>
      <c r="F22" s="30"/>
      <c r="G22" s="30"/>
      <c r="H22" s="30"/>
      <c r="J22" s="208"/>
      <c r="K22" s="207"/>
    </row>
    <row r="23" spans="1:11" x14ac:dyDescent="0.25">
      <c r="A23" s="19">
        <f t="shared" si="0"/>
        <v>10</v>
      </c>
      <c r="B23" s="31" t="s">
        <v>22</v>
      </c>
      <c r="C23" s="31"/>
      <c r="D23" s="32"/>
      <c r="E23" s="32"/>
      <c r="F23" s="32"/>
      <c r="G23" s="32"/>
      <c r="H23" s="32"/>
      <c r="J23" s="208"/>
      <c r="K23" s="207"/>
    </row>
    <row r="24" spans="1:11" x14ac:dyDescent="0.25">
      <c r="A24" s="19">
        <f t="shared" si="0"/>
        <v>11</v>
      </c>
      <c r="B24" s="33" t="s">
        <v>131</v>
      </c>
      <c r="C24" s="33"/>
      <c r="D24" s="23">
        <v>0</v>
      </c>
      <c r="E24" s="23">
        <v>0</v>
      </c>
      <c r="F24" s="23">
        <v>0</v>
      </c>
      <c r="G24" s="23">
        <f>'HT TOPS Additions'!E55*C26</f>
        <v>348243.00000000006</v>
      </c>
      <c r="H24" s="23">
        <f>+G24-F24</f>
        <v>348243.00000000006</v>
      </c>
      <c r="J24" s="207"/>
      <c r="K24" s="207"/>
    </row>
    <row r="25" spans="1:11" ht="15.75" thickBot="1" x14ac:dyDescent="0.3">
      <c r="A25" s="19">
        <f t="shared" si="0"/>
        <v>12</v>
      </c>
      <c r="B25" s="33" t="s">
        <v>23</v>
      </c>
      <c r="C25" s="33"/>
      <c r="D25" s="34">
        <f>SUM(D24:D24)</f>
        <v>0</v>
      </c>
      <c r="E25" s="34">
        <f>SUM(E24:E24)</f>
        <v>0</v>
      </c>
      <c r="F25" s="34">
        <f>SUM(F24:F24)</f>
        <v>0</v>
      </c>
      <c r="G25" s="34">
        <f>SUM(G24:G24)</f>
        <v>348243.00000000006</v>
      </c>
      <c r="H25" s="34">
        <f>SUM(H24:H24)</f>
        <v>348243.00000000006</v>
      </c>
      <c r="K25" s="207"/>
    </row>
    <row r="26" spans="1:11" ht="16.5" thickTop="1" x14ac:dyDescent="0.25">
      <c r="A26" s="19">
        <f t="shared" si="0"/>
        <v>13</v>
      </c>
      <c r="B26" s="35" t="s">
        <v>125</v>
      </c>
      <c r="C26" s="1">
        <f>[1]Lead!$F$35</f>
        <v>0.33810000000000001</v>
      </c>
      <c r="D26" s="36"/>
      <c r="E26" s="36"/>
      <c r="F26" s="36"/>
      <c r="G26" s="36"/>
      <c r="H26" s="36"/>
      <c r="J26" s="207"/>
      <c r="K26" s="207"/>
    </row>
    <row r="27" spans="1:11" x14ac:dyDescent="0.25">
      <c r="A27" s="19">
        <f t="shared" si="0"/>
        <v>14</v>
      </c>
      <c r="B27" s="37" t="s">
        <v>24</v>
      </c>
      <c r="C27" s="37"/>
      <c r="D27" s="25"/>
      <c r="E27" s="25"/>
      <c r="F27" s="25"/>
      <c r="G27" s="25">
        <f>G25</f>
        <v>348243.00000000006</v>
      </c>
      <c r="H27" s="25">
        <f>H25</f>
        <v>348243.00000000006</v>
      </c>
      <c r="K27" s="207"/>
    </row>
    <row r="28" spans="1:11" x14ac:dyDescent="0.25">
      <c r="A28" s="19">
        <f t="shared" si="0"/>
        <v>15</v>
      </c>
      <c r="B28" s="37"/>
      <c r="C28" s="37"/>
      <c r="D28" s="25"/>
      <c r="E28" s="25"/>
      <c r="F28" s="25"/>
      <c r="G28" s="25"/>
      <c r="H28" s="25"/>
      <c r="K28" s="207"/>
    </row>
    <row r="29" spans="1:11" x14ac:dyDescent="0.25">
      <c r="A29" s="19">
        <f t="shared" si="0"/>
        <v>16</v>
      </c>
      <c r="B29" s="37" t="s">
        <v>25</v>
      </c>
      <c r="C29" s="38">
        <v>0.21</v>
      </c>
      <c r="D29" s="39"/>
      <c r="E29" s="39"/>
      <c r="F29" s="39"/>
      <c r="G29" s="39">
        <f>-G27*C29</f>
        <v>-73131.030000000013</v>
      </c>
      <c r="H29" s="39">
        <f>-H27*C29</f>
        <v>-73131.030000000013</v>
      </c>
      <c r="J29" s="207"/>
      <c r="K29" s="207"/>
    </row>
    <row r="30" spans="1:11" ht="15.75" thickBot="1" x14ac:dyDescent="0.3">
      <c r="A30" s="19">
        <f t="shared" si="0"/>
        <v>17</v>
      </c>
      <c r="B30" s="37" t="s">
        <v>26</v>
      </c>
      <c r="C30" s="37"/>
      <c r="D30" s="40"/>
      <c r="E30" s="40"/>
      <c r="F30" s="40"/>
      <c r="G30" s="40">
        <f>-G27-G29</f>
        <v>-275111.97000000003</v>
      </c>
      <c r="H30" s="40">
        <f>-H27-H29</f>
        <v>-275111.97000000003</v>
      </c>
      <c r="J30" s="208"/>
      <c r="K30" s="207"/>
    </row>
    <row r="31" spans="1:11" ht="15.75" thickTop="1" x14ac:dyDescent="0.25">
      <c r="A31" s="19"/>
      <c r="D31" s="41"/>
      <c r="E31" s="41"/>
      <c r="F31" s="41"/>
      <c r="G31" s="41"/>
      <c r="H31" s="41"/>
      <c r="J31" s="208"/>
      <c r="K31" s="207"/>
    </row>
    <row r="32" spans="1:11" x14ac:dyDescent="0.25">
      <c r="A32" s="19"/>
      <c r="B32" s="42"/>
      <c r="C32" s="42"/>
      <c r="D32" s="32"/>
      <c r="E32" s="32"/>
      <c r="F32" s="32"/>
      <c r="G32" s="32"/>
      <c r="H32" s="32"/>
      <c r="J32" s="208"/>
      <c r="K32" s="207"/>
    </row>
    <row r="33" spans="1:11" x14ac:dyDescent="0.25">
      <c r="A33" s="19"/>
      <c r="B33" s="42"/>
      <c r="C33" s="42"/>
      <c r="D33" s="32"/>
      <c r="E33" s="32"/>
      <c r="F33" s="32"/>
      <c r="G33" s="32"/>
      <c r="H33" s="32"/>
      <c r="J33" s="207"/>
      <c r="K33" s="207"/>
    </row>
    <row r="34" spans="1:11" x14ac:dyDescent="0.25">
      <c r="A34" s="19"/>
      <c r="B34" s="42"/>
      <c r="C34" s="42"/>
      <c r="K34" s="207"/>
    </row>
    <row r="35" spans="1:11" x14ac:dyDescent="0.25">
      <c r="A35" s="19"/>
      <c r="J35" s="208"/>
      <c r="K35" s="207"/>
    </row>
    <row r="36" spans="1:11" x14ac:dyDescent="0.25">
      <c r="A36" s="19"/>
      <c r="K36" s="207"/>
    </row>
    <row r="37" spans="1:11" x14ac:dyDescent="0.25">
      <c r="A37" s="19"/>
      <c r="J37" s="210"/>
      <c r="K37" s="207"/>
    </row>
    <row r="38" spans="1:11" x14ac:dyDescent="0.25">
      <c r="A38" s="19"/>
      <c r="J38" s="208"/>
      <c r="K38" s="207"/>
    </row>
    <row r="39" spans="1:11" x14ac:dyDescent="0.25">
      <c r="A39" s="19"/>
    </row>
    <row r="40" spans="1:11" x14ac:dyDescent="0.25">
      <c r="A40" s="19"/>
    </row>
    <row r="41" spans="1:11" x14ac:dyDescent="0.25">
      <c r="A41" s="19"/>
    </row>
    <row r="42" spans="1:11" x14ac:dyDescent="0.25">
      <c r="A42" s="19"/>
    </row>
  </sheetData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pane xSplit="1" ySplit="15" topLeftCell="B38" activePane="bottomRight" state="frozen"/>
      <selection activeCell="G30" sqref="G30"/>
      <selection pane="topRight" activeCell="G30" sqref="G30"/>
      <selection pane="bottomLeft" activeCell="G30" sqref="G30"/>
      <selection pane="bottomRight" activeCell="C56" sqref="C56"/>
    </sheetView>
  </sheetViews>
  <sheetFormatPr defaultColWidth="8.7109375" defaultRowHeight="12.75" outlineLevelRow="1" x14ac:dyDescent="0.2"/>
  <cols>
    <col min="1" max="1" width="24.42578125" style="73" customWidth="1"/>
    <col min="2" max="2" width="12.28515625" style="73" bestFit="1" customWidth="1"/>
    <col min="3" max="3" width="15.28515625" style="73" bestFit="1" customWidth="1"/>
    <col min="4" max="4" width="11.7109375" style="73" bestFit="1" customWidth="1"/>
    <col min="5" max="5" width="13.28515625" style="73" bestFit="1" customWidth="1"/>
    <col min="6" max="6" width="12.28515625" style="73" bestFit="1" customWidth="1"/>
    <col min="7" max="7" width="14.5703125" style="73" bestFit="1" customWidth="1"/>
    <col min="8" max="8" width="12.5703125" style="73" bestFit="1" customWidth="1"/>
    <col min="9" max="9" width="12.28515625" style="73" bestFit="1" customWidth="1"/>
    <col min="10" max="10" width="12.140625" style="73" bestFit="1" customWidth="1"/>
    <col min="11" max="11" width="11.28515625" style="73" bestFit="1" customWidth="1"/>
    <col min="12" max="12" width="13.28515625" style="73" bestFit="1" customWidth="1"/>
    <col min="13" max="13" width="11.42578125" style="73" bestFit="1" customWidth="1"/>
    <col min="14" max="14" width="12.7109375" style="73" bestFit="1" customWidth="1"/>
    <col min="15" max="15" width="8.7109375" style="73"/>
    <col min="16" max="16" width="9.28515625" style="73" bestFit="1" customWidth="1"/>
    <col min="17" max="16384" width="8.7109375" style="73"/>
  </cols>
  <sheetData>
    <row r="1" spans="1:16" s="49" customFormat="1" ht="15" x14ac:dyDescent="0.25">
      <c r="A1" s="199" t="str">
        <f>'Lead E'!A6</f>
        <v>HR TOPS - ELECTRIC</v>
      </c>
      <c r="B1" s="44"/>
      <c r="C1" s="44"/>
      <c r="D1" s="44"/>
      <c r="F1" s="45"/>
      <c r="G1" s="45"/>
      <c r="H1" s="45"/>
      <c r="I1" s="45"/>
      <c r="J1" s="44"/>
      <c r="K1" s="44"/>
      <c r="L1" s="46"/>
      <c r="M1" s="47"/>
      <c r="N1" s="46"/>
      <c r="O1" s="48"/>
      <c r="P1" s="48"/>
    </row>
    <row r="2" spans="1:16" s="49" customFormat="1" ht="4.5" customHeight="1" x14ac:dyDescent="0.2">
      <c r="A2" s="43"/>
      <c r="B2" s="48"/>
      <c r="C2" s="50"/>
      <c r="D2" s="51"/>
      <c r="E2" s="48"/>
      <c r="F2" s="44"/>
      <c r="G2" s="52"/>
      <c r="H2" s="53"/>
      <c r="I2" s="44"/>
      <c r="J2" s="44"/>
      <c r="K2" s="44"/>
      <c r="L2" s="54"/>
      <c r="M2" s="47"/>
      <c r="N2" s="46"/>
      <c r="O2" s="48"/>
      <c r="P2" s="48"/>
    </row>
    <row r="3" spans="1:16" s="49" customFormat="1" x14ac:dyDescent="0.2">
      <c r="A3" s="55" t="s">
        <v>119</v>
      </c>
      <c r="B3" s="48"/>
      <c r="C3" s="56"/>
      <c r="D3" s="57"/>
      <c r="E3" s="57"/>
      <c r="F3" s="44"/>
      <c r="G3" s="58"/>
      <c r="H3" s="48"/>
      <c r="I3" s="48"/>
      <c r="J3" s="59"/>
      <c r="K3" s="59"/>
      <c r="L3" s="54"/>
      <c r="M3" s="47"/>
      <c r="N3" s="52"/>
      <c r="O3" s="48"/>
      <c r="P3" s="48"/>
    </row>
    <row r="4" spans="1:16" s="49" customFormat="1" ht="6.6" customHeight="1" x14ac:dyDescent="0.2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s="49" customFormat="1" x14ac:dyDescent="0.2">
      <c r="A5" s="62" t="s">
        <v>122</v>
      </c>
      <c r="B5" s="63">
        <v>2019</v>
      </c>
      <c r="C5" s="63">
        <f>+B5+1</f>
        <v>2020</v>
      </c>
      <c r="D5" s="63">
        <f>+C5+1</f>
        <v>2021</v>
      </c>
      <c r="E5" s="63">
        <f>+D5+1</f>
        <v>2022</v>
      </c>
      <c r="F5" s="63" t="s">
        <v>27</v>
      </c>
    </row>
    <row r="6" spans="1:16" s="49" customFormat="1" x14ac:dyDescent="0.2">
      <c r="A6" s="64" t="s">
        <v>28</v>
      </c>
      <c r="B6" s="65">
        <f>MACRS!AI7</f>
        <v>0.16666666666666666</v>
      </c>
      <c r="C6" s="65">
        <f>MACRS!AI8</f>
        <v>0.33333333333333331</v>
      </c>
      <c r="D6" s="65">
        <f>MACRS!AI9</f>
        <v>0.33333333333333331</v>
      </c>
      <c r="E6" s="65">
        <f>MACRS!AI10</f>
        <v>0.16666666666666666</v>
      </c>
      <c r="F6" s="201">
        <f>SUM(B6:E6)</f>
        <v>0.99999999999999989</v>
      </c>
    </row>
    <row r="7" spans="1:16" s="49" customFormat="1" x14ac:dyDescent="0.2">
      <c r="A7" s="66"/>
      <c r="B7" s="63"/>
      <c r="C7" s="63"/>
      <c r="D7" s="63"/>
      <c r="E7" s="63"/>
      <c r="F7" s="63"/>
      <c r="L7" s="67"/>
    </row>
    <row r="8" spans="1:16" s="49" customFormat="1" x14ac:dyDescent="0.2">
      <c r="A8" s="66"/>
      <c r="B8" s="67"/>
      <c r="C8" s="98">
        <v>10300000</v>
      </c>
      <c r="D8" s="204" t="s">
        <v>123</v>
      </c>
      <c r="E8" s="67"/>
      <c r="F8" s="67"/>
      <c r="G8" s="67"/>
      <c r="H8" s="67"/>
      <c r="I8" s="67"/>
      <c r="J8" s="67"/>
      <c r="K8" s="67"/>
      <c r="L8" s="67"/>
    </row>
    <row r="9" spans="1:16" s="49" customFormat="1" ht="7.15" customHeight="1" thickBot="1" x14ac:dyDescent="0.25">
      <c r="A9" s="66"/>
      <c r="B9" s="61"/>
      <c r="C9" s="61"/>
      <c r="D9" s="61"/>
      <c r="E9" s="61"/>
      <c r="F9" s="61"/>
      <c r="G9" s="61"/>
      <c r="H9" s="67"/>
      <c r="I9" s="67"/>
      <c r="J9" s="67"/>
      <c r="K9" s="45"/>
      <c r="L9" s="45"/>
      <c r="M9" s="45"/>
      <c r="N9" s="45"/>
    </row>
    <row r="10" spans="1:16" ht="13.5" thickBot="1" x14ac:dyDescent="0.25">
      <c r="A10" s="68" t="s">
        <v>29</v>
      </c>
      <c r="B10" s="69" t="s">
        <v>30</v>
      </c>
      <c r="C10" s="70"/>
      <c r="D10" s="69" t="s">
        <v>31</v>
      </c>
      <c r="E10" s="71"/>
      <c r="F10" s="69" t="s">
        <v>32</v>
      </c>
      <c r="G10" s="70"/>
      <c r="H10" s="69" t="s">
        <v>33</v>
      </c>
      <c r="I10" s="70"/>
      <c r="J10" s="72" t="s">
        <v>34</v>
      </c>
      <c r="K10" s="72" t="s">
        <v>35</v>
      </c>
      <c r="L10" s="72" t="s">
        <v>36</v>
      </c>
    </row>
    <row r="11" spans="1:16" ht="14.25" thickTop="1" thickBot="1" x14ac:dyDescent="0.25">
      <c r="A11" s="74"/>
      <c r="B11" s="75"/>
      <c r="C11" s="76"/>
      <c r="D11" s="75" t="s">
        <v>37</v>
      </c>
      <c r="E11" s="77">
        <v>0.1</v>
      </c>
      <c r="F11" s="78"/>
      <c r="G11" s="76"/>
      <c r="H11" s="79"/>
      <c r="I11" s="80"/>
      <c r="J11" s="81"/>
      <c r="K11" s="81"/>
      <c r="L11" s="81" t="s">
        <v>38</v>
      </c>
    </row>
    <row r="12" spans="1:16" ht="8.25" customHeight="1" thickBot="1" x14ac:dyDescent="0.25">
      <c r="A12" s="74"/>
      <c r="B12" s="75"/>
      <c r="C12" s="76"/>
      <c r="D12" s="75" t="s">
        <v>39</v>
      </c>
      <c r="E12" s="82"/>
      <c r="F12" s="78"/>
      <c r="G12" s="76"/>
      <c r="H12" s="79"/>
      <c r="I12" s="80"/>
      <c r="J12" s="81"/>
      <c r="K12" s="83" t="s">
        <v>40</v>
      </c>
      <c r="L12" s="81"/>
    </row>
    <row r="13" spans="1:16" x14ac:dyDescent="0.2">
      <c r="A13" s="84"/>
      <c r="B13" s="85" t="s">
        <v>41</v>
      </c>
      <c r="C13" s="86" t="s">
        <v>42</v>
      </c>
      <c r="D13" s="85" t="s">
        <v>43</v>
      </c>
      <c r="E13" s="86" t="s">
        <v>44</v>
      </c>
      <c r="F13" s="79" t="s">
        <v>41</v>
      </c>
      <c r="G13" s="80" t="s">
        <v>42</v>
      </c>
      <c r="H13" s="79" t="s">
        <v>41</v>
      </c>
      <c r="I13" s="80" t="s">
        <v>45</v>
      </c>
      <c r="J13" s="87" t="s">
        <v>46</v>
      </c>
      <c r="K13" s="88">
        <v>0.21</v>
      </c>
      <c r="L13" s="81" t="s">
        <v>47</v>
      </c>
    </row>
    <row r="14" spans="1:16" x14ac:dyDescent="0.2">
      <c r="A14" s="84"/>
      <c r="B14" s="85"/>
      <c r="C14" s="86"/>
      <c r="D14" s="85" t="s">
        <v>48</v>
      </c>
      <c r="E14" s="80" t="s">
        <v>49</v>
      </c>
      <c r="F14" s="79" t="s">
        <v>50</v>
      </c>
      <c r="G14" s="80" t="s">
        <v>51</v>
      </c>
      <c r="H14" s="79"/>
      <c r="I14" s="80"/>
      <c r="J14" s="87"/>
      <c r="K14" s="88" t="s">
        <v>52</v>
      </c>
      <c r="L14" s="81" t="s">
        <v>53</v>
      </c>
    </row>
    <row r="15" spans="1:16" x14ac:dyDescent="0.2">
      <c r="A15" s="89"/>
      <c r="B15" s="90" t="s">
        <v>14</v>
      </c>
      <c r="C15" s="91" t="s">
        <v>15</v>
      </c>
      <c r="D15" s="90"/>
      <c r="E15" s="91" t="s">
        <v>54</v>
      </c>
      <c r="F15" s="92" t="s">
        <v>55</v>
      </c>
      <c r="G15" s="93" t="s">
        <v>56</v>
      </c>
      <c r="H15" s="92" t="s">
        <v>57</v>
      </c>
      <c r="I15" s="93" t="s">
        <v>58</v>
      </c>
      <c r="J15" s="94" t="s">
        <v>59</v>
      </c>
      <c r="K15" s="95">
        <v>0.21</v>
      </c>
      <c r="L15" s="96" t="s">
        <v>60</v>
      </c>
    </row>
    <row r="16" spans="1:16" outlineLevel="1" x14ac:dyDescent="0.2">
      <c r="A16" s="97">
        <v>43496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202">
        <v>0</v>
      </c>
    </row>
    <row r="17" spans="1:15" ht="15" x14ac:dyDescent="0.25">
      <c r="A17" s="97">
        <v>43524</v>
      </c>
      <c r="B17" s="98">
        <f t="shared" ref="B17:B22" si="0">C17</f>
        <v>0</v>
      </c>
      <c r="C17" s="104">
        <v>0</v>
      </c>
      <c r="D17" s="98">
        <v>0</v>
      </c>
      <c r="E17" s="100">
        <v>0</v>
      </c>
      <c r="F17" s="99">
        <f>-D17+F16</f>
        <v>0</v>
      </c>
      <c r="G17" s="100">
        <f>+G16-E17</f>
        <v>0</v>
      </c>
      <c r="H17" s="99">
        <f t="shared" ref="H17:I21" si="1">B17+F17</f>
        <v>0</v>
      </c>
      <c r="I17" s="99">
        <f t="shared" si="1"/>
        <v>0</v>
      </c>
      <c r="J17" s="99">
        <f t="shared" ref="J17:J52" si="2">I17-H17</f>
        <v>0</v>
      </c>
      <c r="K17" s="99">
        <f t="shared" ref="K17:K52" si="3">-J17*$K$13</f>
        <v>0</v>
      </c>
      <c r="L17" s="101">
        <f t="shared" ref="L17:L52" si="4">-K17+K16</f>
        <v>0</v>
      </c>
      <c r="M17" s="60"/>
      <c r="N17" s="102"/>
      <c r="O17"/>
    </row>
    <row r="18" spans="1:15" x14ac:dyDescent="0.2">
      <c r="A18" s="97">
        <v>43555</v>
      </c>
      <c r="B18" s="98">
        <f t="shared" si="0"/>
        <v>0</v>
      </c>
      <c r="C18" s="200">
        <v>0</v>
      </c>
      <c r="D18" s="98">
        <v>0</v>
      </c>
      <c r="E18" s="100">
        <v>0</v>
      </c>
      <c r="F18" s="99">
        <f t="shared" ref="F18:F52" si="5">-D18+F17</f>
        <v>0</v>
      </c>
      <c r="G18" s="100">
        <f t="shared" ref="G18:G52" si="6">+G17-E18</f>
        <v>0</v>
      </c>
      <c r="H18" s="99">
        <f t="shared" si="1"/>
        <v>0</v>
      </c>
      <c r="I18" s="99">
        <f t="shared" si="1"/>
        <v>0</v>
      </c>
      <c r="J18" s="99">
        <f t="shared" si="2"/>
        <v>0</v>
      </c>
      <c r="K18" s="99">
        <f t="shared" si="3"/>
        <v>0</v>
      </c>
      <c r="L18" s="101">
        <f t="shared" si="4"/>
        <v>0</v>
      </c>
      <c r="M18" s="104"/>
    </row>
    <row r="19" spans="1:15" x14ac:dyDescent="0.2">
      <c r="A19" s="97">
        <v>43585</v>
      </c>
      <c r="B19" s="98">
        <f t="shared" si="0"/>
        <v>0</v>
      </c>
      <c r="C19" s="104">
        <v>0</v>
      </c>
      <c r="D19" s="98">
        <v>0</v>
      </c>
      <c r="E19" s="100">
        <v>0</v>
      </c>
      <c r="F19" s="99">
        <f t="shared" si="5"/>
        <v>0</v>
      </c>
      <c r="G19" s="100">
        <f t="shared" si="6"/>
        <v>0</v>
      </c>
      <c r="H19" s="99">
        <f t="shared" si="1"/>
        <v>0</v>
      </c>
      <c r="I19" s="99">
        <f t="shared" si="1"/>
        <v>0</v>
      </c>
      <c r="J19" s="99">
        <f t="shared" si="2"/>
        <v>0</v>
      </c>
      <c r="K19" s="99">
        <f t="shared" si="3"/>
        <v>0</v>
      </c>
      <c r="L19" s="101">
        <f t="shared" si="4"/>
        <v>0</v>
      </c>
      <c r="M19" s="203"/>
    </row>
    <row r="20" spans="1:15" s="60" customFormat="1" x14ac:dyDescent="0.2">
      <c r="A20" s="97">
        <v>43616</v>
      </c>
      <c r="B20" s="98">
        <f t="shared" si="0"/>
        <v>0</v>
      </c>
      <c r="C20" s="98">
        <v>0</v>
      </c>
      <c r="D20" s="98">
        <v>0</v>
      </c>
      <c r="E20" s="100">
        <v>0</v>
      </c>
      <c r="F20" s="99">
        <f t="shared" si="5"/>
        <v>0</v>
      </c>
      <c r="G20" s="100">
        <f t="shared" si="6"/>
        <v>0</v>
      </c>
      <c r="H20" s="99">
        <f t="shared" si="1"/>
        <v>0</v>
      </c>
      <c r="I20" s="99">
        <f t="shared" si="1"/>
        <v>0</v>
      </c>
      <c r="J20" s="99">
        <f t="shared" si="2"/>
        <v>0</v>
      </c>
      <c r="K20" s="99">
        <f t="shared" si="3"/>
        <v>0</v>
      </c>
      <c r="L20" s="101">
        <f t="shared" si="4"/>
        <v>0</v>
      </c>
      <c r="N20" s="73"/>
      <c r="O20" s="73"/>
    </row>
    <row r="21" spans="1:15" s="60" customFormat="1" x14ac:dyDescent="0.2">
      <c r="A21" s="97">
        <v>43646</v>
      </c>
      <c r="B21" s="99">
        <f t="shared" si="0"/>
        <v>10300000</v>
      </c>
      <c r="C21" s="98">
        <f>C8</f>
        <v>10300000</v>
      </c>
      <c r="D21" s="99">
        <f>+B21*$B$6/7</f>
        <v>245238.09523809521</v>
      </c>
      <c r="E21" s="103">
        <f>C21*$E$11/12</f>
        <v>85833.333333333328</v>
      </c>
      <c r="F21" s="99">
        <f t="shared" si="5"/>
        <v>-245238.09523809521</v>
      </c>
      <c r="G21" s="100">
        <f t="shared" si="6"/>
        <v>-85833.333333333328</v>
      </c>
      <c r="H21" s="99">
        <f t="shared" si="1"/>
        <v>10054761.904761905</v>
      </c>
      <c r="I21" s="99">
        <f t="shared" si="1"/>
        <v>10214166.666666666</v>
      </c>
      <c r="J21" s="99">
        <f t="shared" si="2"/>
        <v>159404.7619047612</v>
      </c>
      <c r="K21" s="99">
        <f t="shared" si="3"/>
        <v>-33474.999999999847</v>
      </c>
      <c r="L21" s="101">
        <f t="shared" si="4"/>
        <v>33474.999999999847</v>
      </c>
      <c r="M21" s="104"/>
      <c r="N21" s="73"/>
      <c r="O21" s="73"/>
    </row>
    <row r="22" spans="1:15" s="60" customFormat="1" x14ac:dyDescent="0.2">
      <c r="A22" s="97">
        <v>43677</v>
      </c>
      <c r="B22" s="99">
        <f t="shared" si="0"/>
        <v>10300000</v>
      </c>
      <c r="C22" s="98">
        <f t="shared" ref="C22:C52" si="7">+C21</f>
        <v>10300000</v>
      </c>
      <c r="D22" s="99">
        <f t="shared" ref="D22:D27" si="8">+B22*$B$6/7</f>
        <v>245238.09523809521</v>
      </c>
      <c r="E22" s="103">
        <f t="shared" ref="E22:E27" si="9">E21</f>
        <v>85833.333333333328</v>
      </c>
      <c r="F22" s="99">
        <f t="shared" si="5"/>
        <v>-490476.19047619042</v>
      </c>
      <c r="G22" s="100">
        <f t="shared" si="6"/>
        <v>-171666.66666666666</v>
      </c>
      <c r="H22" s="99">
        <f t="shared" ref="H22:H52" si="10">B22+F22</f>
        <v>9809523.8095238097</v>
      </c>
      <c r="I22" s="99">
        <f t="shared" ref="I22:I52" si="11">C22+G22</f>
        <v>10128333.333333334</v>
      </c>
      <c r="J22" s="99">
        <f t="shared" si="2"/>
        <v>318809.52380952425</v>
      </c>
      <c r="K22" s="99">
        <f t="shared" si="3"/>
        <v>-66950.000000000087</v>
      </c>
      <c r="L22" s="101">
        <f t="shared" si="4"/>
        <v>33475.00000000024</v>
      </c>
      <c r="M22" s="105"/>
      <c r="N22" s="73"/>
      <c r="O22" s="73"/>
    </row>
    <row r="23" spans="1:15" s="60" customFormat="1" x14ac:dyDescent="0.2">
      <c r="A23" s="97">
        <v>43708</v>
      </c>
      <c r="B23" s="105">
        <f>+C23</f>
        <v>10300000</v>
      </c>
      <c r="C23" s="98">
        <f t="shared" si="7"/>
        <v>10300000</v>
      </c>
      <c r="D23" s="99">
        <f t="shared" si="8"/>
        <v>245238.09523809521</v>
      </c>
      <c r="E23" s="103">
        <f t="shared" si="9"/>
        <v>85833.333333333328</v>
      </c>
      <c r="F23" s="99">
        <f t="shared" si="5"/>
        <v>-735714.28571428568</v>
      </c>
      <c r="G23" s="100">
        <f t="shared" si="6"/>
        <v>-257500</v>
      </c>
      <c r="H23" s="99">
        <f t="shared" si="10"/>
        <v>9564285.7142857146</v>
      </c>
      <c r="I23" s="99">
        <f t="shared" si="11"/>
        <v>10042500</v>
      </c>
      <c r="J23" s="99">
        <f t="shared" si="2"/>
        <v>478214.28571428545</v>
      </c>
      <c r="K23" s="99">
        <f t="shared" si="3"/>
        <v>-100424.99999999994</v>
      </c>
      <c r="L23" s="101">
        <f t="shared" si="4"/>
        <v>33474.999999999854</v>
      </c>
      <c r="M23" s="105"/>
      <c r="N23" s="73"/>
      <c r="O23" s="73"/>
    </row>
    <row r="24" spans="1:15" s="60" customFormat="1" x14ac:dyDescent="0.2">
      <c r="A24" s="97">
        <v>43738</v>
      </c>
      <c r="B24" s="105">
        <f t="shared" ref="B24:B52" si="12">B23</f>
        <v>10300000</v>
      </c>
      <c r="C24" s="98">
        <f t="shared" si="7"/>
        <v>10300000</v>
      </c>
      <c r="D24" s="99">
        <f t="shared" si="8"/>
        <v>245238.09523809521</v>
      </c>
      <c r="E24" s="103">
        <f t="shared" si="9"/>
        <v>85833.333333333328</v>
      </c>
      <c r="F24" s="99">
        <f t="shared" si="5"/>
        <v>-980952.38095238083</v>
      </c>
      <c r="G24" s="100">
        <f t="shared" si="6"/>
        <v>-343333.33333333331</v>
      </c>
      <c r="H24" s="99">
        <f t="shared" si="10"/>
        <v>9319047.6190476194</v>
      </c>
      <c r="I24" s="99">
        <f t="shared" si="11"/>
        <v>9956666.666666666</v>
      </c>
      <c r="J24" s="105">
        <f t="shared" si="2"/>
        <v>637619.04761904664</v>
      </c>
      <c r="K24" s="99">
        <f t="shared" si="3"/>
        <v>-133899.9999999998</v>
      </c>
      <c r="L24" s="101">
        <f t="shared" si="4"/>
        <v>33474.999999999854</v>
      </c>
      <c r="M24" s="105"/>
      <c r="N24" s="106"/>
      <c r="O24" s="73"/>
    </row>
    <row r="25" spans="1:15" s="60" customFormat="1" x14ac:dyDescent="0.2">
      <c r="A25" s="97">
        <v>43769</v>
      </c>
      <c r="B25" s="99">
        <f t="shared" si="12"/>
        <v>10300000</v>
      </c>
      <c r="C25" s="98">
        <f t="shared" si="7"/>
        <v>10300000</v>
      </c>
      <c r="D25" s="99">
        <f t="shared" si="8"/>
        <v>245238.09523809521</v>
      </c>
      <c r="E25" s="103">
        <f t="shared" si="9"/>
        <v>85833.333333333328</v>
      </c>
      <c r="F25" s="99">
        <f t="shared" si="5"/>
        <v>-1226190.476190476</v>
      </c>
      <c r="G25" s="100">
        <f t="shared" si="6"/>
        <v>-429166.66666666663</v>
      </c>
      <c r="H25" s="99">
        <f t="shared" si="10"/>
        <v>9073809.5238095243</v>
      </c>
      <c r="I25" s="99">
        <f>C25+G25</f>
        <v>9870833.333333334</v>
      </c>
      <c r="J25" s="99">
        <f t="shared" si="2"/>
        <v>797023.8095238097</v>
      </c>
      <c r="K25" s="99">
        <f t="shared" si="3"/>
        <v>-167375.00000000003</v>
      </c>
      <c r="L25" s="101">
        <f t="shared" si="4"/>
        <v>33475.000000000233</v>
      </c>
      <c r="M25" s="105"/>
      <c r="N25" s="73"/>
      <c r="O25" s="73"/>
    </row>
    <row r="26" spans="1:15" s="60" customFormat="1" x14ac:dyDescent="0.2">
      <c r="A26" s="97">
        <v>43799</v>
      </c>
      <c r="B26" s="99">
        <f t="shared" si="12"/>
        <v>10300000</v>
      </c>
      <c r="C26" s="98">
        <f t="shared" si="7"/>
        <v>10300000</v>
      </c>
      <c r="D26" s="99">
        <f t="shared" si="8"/>
        <v>245238.09523809521</v>
      </c>
      <c r="E26" s="103">
        <f t="shared" si="9"/>
        <v>85833.333333333328</v>
      </c>
      <c r="F26" s="99">
        <f t="shared" si="5"/>
        <v>-1471428.5714285711</v>
      </c>
      <c r="G26" s="100">
        <f t="shared" si="6"/>
        <v>-514999.99999999994</v>
      </c>
      <c r="H26" s="99">
        <f t="shared" si="10"/>
        <v>8828571.4285714291</v>
      </c>
      <c r="I26" s="99">
        <f t="shared" si="11"/>
        <v>9785000</v>
      </c>
      <c r="J26" s="99">
        <f t="shared" si="2"/>
        <v>956428.5714285709</v>
      </c>
      <c r="K26" s="99">
        <f t="shared" si="3"/>
        <v>-200849.99999999988</v>
      </c>
      <c r="L26" s="101">
        <f t="shared" si="4"/>
        <v>33474.999999999854</v>
      </c>
      <c r="M26" s="105"/>
      <c r="N26" s="73"/>
      <c r="O26" s="73"/>
    </row>
    <row r="27" spans="1:15" s="60" customFormat="1" x14ac:dyDescent="0.2">
      <c r="A27" s="97">
        <v>43830</v>
      </c>
      <c r="B27" s="99">
        <f t="shared" si="12"/>
        <v>10300000</v>
      </c>
      <c r="C27" s="98">
        <f t="shared" si="7"/>
        <v>10300000</v>
      </c>
      <c r="D27" s="99">
        <f t="shared" si="8"/>
        <v>245238.09523809521</v>
      </c>
      <c r="E27" s="103">
        <f t="shared" si="9"/>
        <v>85833.333333333328</v>
      </c>
      <c r="F27" s="99">
        <f t="shared" si="5"/>
        <v>-1716666.6666666663</v>
      </c>
      <c r="G27" s="100">
        <f t="shared" si="6"/>
        <v>-600833.33333333326</v>
      </c>
      <c r="H27" s="99">
        <f t="shared" si="10"/>
        <v>8583333.333333334</v>
      </c>
      <c r="I27" s="99">
        <f t="shared" si="11"/>
        <v>9699166.666666666</v>
      </c>
      <c r="J27" s="99">
        <f t="shared" si="2"/>
        <v>1115833.3333333321</v>
      </c>
      <c r="K27" s="99">
        <f t="shared" si="3"/>
        <v>-234324.99999999974</v>
      </c>
      <c r="L27" s="101">
        <f t="shared" si="4"/>
        <v>33474.999999999854</v>
      </c>
      <c r="M27" s="105"/>
      <c r="N27" s="73"/>
      <c r="O27" s="73"/>
    </row>
    <row r="28" spans="1:15" s="60" customFormat="1" x14ac:dyDescent="0.2">
      <c r="A28" s="97">
        <v>43861</v>
      </c>
      <c r="B28" s="99">
        <f t="shared" si="12"/>
        <v>10300000</v>
      </c>
      <c r="C28" s="98">
        <f t="shared" si="7"/>
        <v>10300000</v>
      </c>
      <c r="D28" s="99">
        <f>+B28*$C$6/12</f>
        <v>286111.11111111107</v>
      </c>
      <c r="E28" s="103">
        <f>C28*$E$11/12</f>
        <v>85833.333333333328</v>
      </c>
      <c r="F28" s="99">
        <f t="shared" si="5"/>
        <v>-2002777.7777777773</v>
      </c>
      <c r="G28" s="100">
        <f t="shared" si="6"/>
        <v>-686666.66666666663</v>
      </c>
      <c r="H28" s="99">
        <f t="shared" si="10"/>
        <v>8297222.2222222229</v>
      </c>
      <c r="I28" s="99">
        <f t="shared" si="11"/>
        <v>9613333.333333334</v>
      </c>
      <c r="J28" s="99">
        <f t="shared" si="2"/>
        <v>1316111.111111111</v>
      </c>
      <c r="K28" s="99">
        <f t="shared" si="3"/>
        <v>-276383.33333333331</v>
      </c>
      <c r="L28" s="101">
        <f t="shared" si="4"/>
        <v>42058.333333333576</v>
      </c>
      <c r="M28" s="105"/>
      <c r="N28" s="73"/>
      <c r="O28" s="73"/>
    </row>
    <row r="29" spans="1:15" s="60" customFormat="1" x14ac:dyDescent="0.2">
      <c r="A29" s="97">
        <v>43890</v>
      </c>
      <c r="B29" s="99">
        <f t="shared" si="12"/>
        <v>10300000</v>
      </c>
      <c r="C29" s="98">
        <f t="shared" si="7"/>
        <v>10300000</v>
      </c>
      <c r="D29" s="99">
        <f t="shared" ref="D29:D39" si="13">+B29*$C$6/12</f>
        <v>286111.11111111107</v>
      </c>
      <c r="E29" s="103">
        <f t="shared" ref="E29:E39" si="14">C29*$E$11/12</f>
        <v>85833.333333333328</v>
      </c>
      <c r="F29" s="99">
        <f t="shared" si="5"/>
        <v>-2288888.8888888885</v>
      </c>
      <c r="G29" s="100">
        <f t="shared" si="6"/>
        <v>-772500</v>
      </c>
      <c r="H29" s="99">
        <f t="shared" si="10"/>
        <v>8011111.1111111119</v>
      </c>
      <c r="I29" s="99">
        <f t="shared" si="11"/>
        <v>9527500</v>
      </c>
      <c r="J29" s="99">
        <f t="shared" si="2"/>
        <v>1516388.8888888881</v>
      </c>
      <c r="K29" s="99">
        <f t="shared" si="3"/>
        <v>-318441.66666666645</v>
      </c>
      <c r="L29" s="101">
        <f t="shared" si="4"/>
        <v>42058.333333333139</v>
      </c>
      <c r="M29" s="105"/>
    </row>
    <row r="30" spans="1:15" s="60" customFormat="1" x14ac:dyDescent="0.2">
      <c r="A30" s="97">
        <v>43921</v>
      </c>
      <c r="B30" s="99">
        <f t="shared" si="12"/>
        <v>10300000</v>
      </c>
      <c r="C30" s="98">
        <f t="shared" si="7"/>
        <v>10300000</v>
      </c>
      <c r="D30" s="99">
        <f t="shared" si="13"/>
        <v>286111.11111111107</v>
      </c>
      <c r="E30" s="103">
        <f t="shared" si="14"/>
        <v>85833.333333333328</v>
      </c>
      <c r="F30" s="99">
        <f t="shared" si="5"/>
        <v>-2574999.9999999995</v>
      </c>
      <c r="G30" s="100">
        <f t="shared" si="6"/>
        <v>-858333.33333333337</v>
      </c>
      <c r="H30" s="99">
        <f t="shared" si="10"/>
        <v>7725000</v>
      </c>
      <c r="I30" s="99">
        <f t="shared" si="11"/>
        <v>9441666.666666666</v>
      </c>
      <c r="J30" s="99">
        <f t="shared" si="2"/>
        <v>1716666.666666666</v>
      </c>
      <c r="K30" s="99">
        <f t="shared" si="3"/>
        <v>-360499.99999999988</v>
      </c>
      <c r="L30" s="101">
        <f t="shared" si="4"/>
        <v>42058.33333333343</v>
      </c>
      <c r="M30" s="105"/>
      <c r="N30" s="73"/>
      <c r="O30" s="104"/>
    </row>
    <row r="31" spans="1:15" s="60" customFormat="1" x14ac:dyDescent="0.2">
      <c r="A31" s="97">
        <v>43951</v>
      </c>
      <c r="B31" s="99">
        <f t="shared" si="12"/>
        <v>10300000</v>
      </c>
      <c r="C31" s="98">
        <f t="shared" si="7"/>
        <v>10300000</v>
      </c>
      <c r="D31" s="99">
        <f t="shared" si="13"/>
        <v>286111.11111111107</v>
      </c>
      <c r="E31" s="103">
        <f t="shared" si="14"/>
        <v>85833.333333333328</v>
      </c>
      <c r="F31" s="99">
        <f t="shared" si="5"/>
        <v>-2861111.1111111105</v>
      </c>
      <c r="G31" s="100">
        <f t="shared" si="6"/>
        <v>-944166.66666666674</v>
      </c>
      <c r="H31" s="99">
        <f t="shared" si="10"/>
        <v>7438888.8888888899</v>
      </c>
      <c r="I31" s="99">
        <f t="shared" si="11"/>
        <v>9355833.333333334</v>
      </c>
      <c r="J31" s="99">
        <f t="shared" si="2"/>
        <v>1916944.444444444</v>
      </c>
      <c r="K31" s="99">
        <f t="shared" si="3"/>
        <v>-402558.33333333326</v>
      </c>
      <c r="L31" s="101">
        <f t="shared" si="4"/>
        <v>42058.333333333372</v>
      </c>
      <c r="M31" s="105"/>
      <c r="N31" s="104"/>
      <c r="O31" s="104"/>
    </row>
    <row r="32" spans="1:15" s="60" customFormat="1" x14ac:dyDescent="0.2">
      <c r="A32" s="107">
        <v>43982</v>
      </c>
      <c r="B32" s="108">
        <f t="shared" si="12"/>
        <v>10300000</v>
      </c>
      <c r="C32" s="109">
        <f t="shared" si="7"/>
        <v>10300000</v>
      </c>
      <c r="D32" s="109">
        <f t="shared" si="13"/>
        <v>286111.11111111107</v>
      </c>
      <c r="E32" s="103">
        <f t="shared" si="14"/>
        <v>85833.333333333328</v>
      </c>
      <c r="F32" s="108">
        <f t="shared" si="5"/>
        <v>-3147222.2222222215</v>
      </c>
      <c r="G32" s="110">
        <f t="shared" si="6"/>
        <v>-1030000.0000000001</v>
      </c>
      <c r="H32" s="108">
        <f t="shared" si="10"/>
        <v>7152777.777777778</v>
      </c>
      <c r="I32" s="108">
        <f t="shared" si="11"/>
        <v>9270000</v>
      </c>
      <c r="J32" s="108">
        <f t="shared" si="2"/>
        <v>2117222.222222222</v>
      </c>
      <c r="K32" s="108">
        <f t="shared" si="3"/>
        <v>-444616.66666666663</v>
      </c>
      <c r="L32" s="111">
        <f t="shared" si="4"/>
        <v>42058.333333333372</v>
      </c>
      <c r="M32" s="105"/>
      <c r="N32" s="73"/>
      <c r="O32" s="104"/>
    </row>
    <row r="33" spans="1:15" s="60" customFormat="1" x14ac:dyDescent="0.2">
      <c r="A33" s="107">
        <v>44012</v>
      </c>
      <c r="B33" s="108">
        <f t="shared" si="12"/>
        <v>10300000</v>
      </c>
      <c r="C33" s="109">
        <f t="shared" si="7"/>
        <v>10300000</v>
      </c>
      <c r="D33" s="109">
        <f t="shared" si="13"/>
        <v>286111.11111111107</v>
      </c>
      <c r="E33" s="103">
        <f t="shared" si="14"/>
        <v>85833.333333333328</v>
      </c>
      <c r="F33" s="108">
        <f t="shared" si="5"/>
        <v>-3433333.3333333326</v>
      </c>
      <c r="G33" s="110">
        <f t="shared" si="6"/>
        <v>-1115833.3333333335</v>
      </c>
      <c r="H33" s="108">
        <f t="shared" si="10"/>
        <v>6866666.6666666679</v>
      </c>
      <c r="I33" s="108">
        <f t="shared" si="11"/>
        <v>9184166.666666666</v>
      </c>
      <c r="J33" s="108">
        <f t="shared" si="2"/>
        <v>2317499.9999999981</v>
      </c>
      <c r="K33" s="108">
        <f t="shared" si="3"/>
        <v>-486674.99999999959</v>
      </c>
      <c r="L33" s="111">
        <f t="shared" si="4"/>
        <v>42058.333333332965</v>
      </c>
      <c r="M33" s="105"/>
      <c r="N33" s="73"/>
      <c r="O33" s="104"/>
    </row>
    <row r="34" spans="1:15" s="60" customFormat="1" x14ac:dyDescent="0.2">
      <c r="A34" s="107">
        <v>44043</v>
      </c>
      <c r="B34" s="108">
        <f t="shared" si="12"/>
        <v>10300000</v>
      </c>
      <c r="C34" s="109">
        <f t="shared" si="7"/>
        <v>10300000</v>
      </c>
      <c r="D34" s="109">
        <f t="shared" si="13"/>
        <v>286111.11111111107</v>
      </c>
      <c r="E34" s="103">
        <f t="shared" si="14"/>
        <v>85833.333333333328</v>
      </c>
      <c r="F34" s="108">
        <f t="shared" si="5"/>
        <v>-3719444.4444444436</v>
      </c>
      <c r="G34" s="110">
        <f t="shared" si="6"/>
        <v>-1201666.6666666667</v>
      </c>
      <c r="H34" s="108">
        <f t="shared" si="10"/>
        <v>6580555.555555556</v>
      </c>
      <c r="I34" s="108">
        <f t="shared" si="11"/>
        <v>9098333.333333334</v>
      </c>
      <c r="J34" s="108">
        <f t="shared" si="2"/>
        <v>2517777.777777778</v>
      </c>
      <c r="K34" s="108">
        <f t="shared" si="3"/>
        <v>-528733.33333333337</v>
      </c>
      <c r="L34" s="111">
        <f t="shared" si="4"/>
        <v>42058.33333333378</v>
      </c>
      <c r="M34" s="104"/>
      <c r="O34" s="104"/>
    </row>
    <row r="35" spans="1:15" s="60" customFormat="1" x14ac:dyDescent="0.2">
      <c r="A35" s="107">
        <v>44074</v>
      </c>
      <c r="B35" s="112">
        <f t="shared" si="12"/>
        <v>10300000</v>
      </c>
      <c r="C35" s="109">
        <f t="shared" si="7"/>
        <v>10300000</v>
      </c>
      <c r="D35" s="109">
        <f t="shared" si="13"/>
        <v>286111.11111111107</v>
      </c>
      <c r="E35" s="103">
        <f t="shared" si="14"/>
        <v>85833.333333333328</v>
      </c>
      <c r="F35" s="108">
        <f t="shared" si="5"/>
        <v>-4005555.5555555546</v>
      </c>
      <c r="G35" s="110">
        <f t="shared" si="6"/>
        <v>-1287500</v>
      </c>
      <c r="H35" s="108">
        <f t="shared" si="10"/>
        <v>6294444.4444444459</v>
      </c>
      <c r="I35" s="108">
        <f t="shared" si="11"/>
        <v>9012500</v>
      </c>
      <c r="J35" s="112">
        <f t="shared" si="2"/>
        <v>2718055.5555555541</v>
      </c>
      <c r="K35" s="108">
        <f t="shared" si="3"/>
        <v>-570791.6666666664</v>
      </c>
      <c r="L35" s="111">
        <f t="shared" si="4"/>
        <v>42058.333333333023</v>
      </c>
      <c r="M35" s="104"/>
      <c r="N35" s="104"/>
      <c r="O35" s="104"/>
    </row>
    <row r="36" spans="1:15" s="60" customFormat="1" x14ac:dyDescent="0.2">
      <c r="A36" s="107">
        <v>44104</v>
      </c>
      <c r="B36" s="108">
        <f t="shared" si="12"/>
        <v>10300000</v>
      </c>
      <c r="C36" s="109">
        <f t="shared" si="7"/>
        <v>10300000</v>
      </c>
      <c r="D36" s="109">
        <f t="shared" si="13"/>
        <v>286111.11111111107</v>
      </c>
      <c r="E36" s="103">
        <f t="shared" si="14"/>
        <v>85833.333333333328</v>
      </c>
      <c r="F36" s="108">
        <f t="shared" si="5"/>
        <v>-4291666.666666666</v>
      </c>
      <c r="G36" s="110">
        <f t="shared" si="6"/>
        <v>-1373333.3333333333</v>
      </c>
      <c r="H36" s="108">
        <f t="shared" si="10"/>
        <v>6008333.333333334</v>
      </c>
      <c r="I36" s="108">
        <f t="shared" si="11"/>
        <v>8926666.666666666</v>
      </c>
      <c r="J36" s="108">
        <f t="shared" si="2"/>
        <v>2918333.3333333321</v>
      </c>
      <c r="K36" s="108">
        <f t="shared" si="3"/>
        <v>-612849.99999999977</v>
      </c>
      <c r="L36" s="111">
        <f t="shared" si="4"/>
        <v>42058.333333333372</v>
      </c>
      <c r="M36" s="104"/>
      <c r="N36" s="104"/>
      <c r="O36" s="104"/>
    </row>
    <row r="37" spans="1:15" s="60" customFormat="1" x14ac:dyDescent="0.2">
      <c r="A37" s="107">
        <v>44135</v>
      </c>
      <c r="B37" s="108">
        <f t="shared" si="12"/>
        <v>10300000</v>
      </c>
      <c r="C37" s="109">
        <f t="shared" si="7"/>
        <v>10300000</v>
      </c>
      <c r="D37" s="109">
        <f t="shared" si="13"/>
        <v>286111.11111111107</v>
      </c>
      <c r="E37" s="103">
        <f t="shared" si="14"/>
        <v>85833.333333333328</v>
      </c>
      <c r="F37" s="108">
        <f t="shared" si="5"/>
        <v>-4577777.7777777771</v>
      </c>
      <c r="G37" s="110">
        <f t="shared" si="6"/>
        <v>-1459166.6666666665</v>
      </c>
      <c r="H37" s="108">
        <f t="shared" si="10"/>
        <v>5722222.2222222229</v>
      </c>
      <c r="I37" s="108">
        <f t="shared" si="11"/>
        <v>8840833.333333334</v>
      </c>
      <c r="J37" s="108">
        <f t="shared" si="2"/>
        <v>3118611.111111111</v>
      </c>
      <c r="K37" s="108">
        <f t="shared" si="3"/>
        <v>-654908.33333333326</v>
      </c>
      <c r="L37" s="111">
        <f t="shared" si="4"/>
        <v>42058.333333333489</v>
      </c>
      <c r="M37" s="104"/>
      <c r="N37" s="104"/>
      <c r="O37" s="104"/>
    </row>
    <row r="38" spans="1:15" s="60" customFormat="1" x14ac:dyDescent="0.2">
      <c r="A38" s="107">
        <v>44165</v>
      </c>
      <c r="B38" s="108">
        <f t="shared" si="12"/>
        <v>10300000</v>
      </c>
      <c r="C38" s="109">
        <f t="shared" si="7"/>
        <v>10300000</v>
      </c>
      <c r="D38" s="109">
        <f t="shared" si="13"/>
        <v>286111.11111111107</v>
      </c>
      <c r="E38" s="103">
        <f t="shared" si="14"/>
        <v>85833.333333333328</v>
      </c>
      <c r="F38" s="108">
        <f t="shared" si="5"/>
        <v>-4863888.8888888881</v>
      </c>
      <c r="G38" s="110">
        <f t="shared" si="6"/>
        <v>-1544999.9999999998</v>
      </c>
      <c r="H38" s="108">
        <f t="shared" si="10"/>
        <v>5436111.1111111119</v>
      </c>
      <c r="I38" s="108">
        <f t="shared" si="11"/>
        <v>8755000</v>
      </c>
      <c r="J38" s="108">
        <f t="shared" si="2"/>
        <v>3318888.8888888881</v>
      </c>
      <c r="K38" s="108">
        <f t="shared" si="3"/>
        <v>-696966.66666666651</v>
      </c>
      <c r="L38" s="111">
        <f t="shared" si="4"/>
        <v>42058.333333333256</v>
      </c>
      <c r="M38" s="104"/>
      <c r="N38" s="104"/>
      <c r="O38" s="104"/>
    </row>
    <row r="39" spans="1:15" s="60" customFormat="1" x14ac:dyDescent="0.2">
      <c r="A39" s="107">
        <v>44196</v>
      </c>
      <c r="B39" s="108">
        <f t="shared" si="12"/>
        <v>10300000</v>
      </c>
      <c r="C39" s="109">
        <f t="shared" si="7"/>
        <v>10300000</v>
      </c>
      <c r="D39" s="109">
        <f t="shared" si="13"/>
        <v>286111.11111111107</v>
      </c>
      <c r="E39" s="103">
        <f t="shared" si="14"/>
        <v>85833.333333333328</v>
      </c>
      <c r="F39" s="108">
        <f t="shared" si="5"/>
        <v>-5149999.9999999991</v>
      </c>
      <c r="G39" s="110">
        <f t="shared" si="6"/>
        <v>-1630833.333333333</v>
      </c>
      <c r="H39" s="108">
        <f t="shared" si="10"/>
        <v>5150000.0000000009</v>
      </c>
      <c r="I39" s="108">
        <f t="shared" si="11"/>
        <v>8669166.6666666679</v>
      </c>
      <c r="J39" s="108">
        <f t="shared" si="2"/>
        <v>3519166.666666667</v>
      </c>
      <c r="K39" s="108">
        <f t="shared" si="3"/>
        <v>-739025</v>
      </c>
      <c r="L39" s="111">
        <f t="shared" si="4"/>
        <v>42058.333333333489</v>
      </c>
      <c r="M39" s="104"/>
      <c r="N39" s="104"/>
      <c r="O39" s="104"/>
    </row>
    <row r="40" spans="1:15" s="60" customFormat="1" x14ac:dyDescent="0.2">
      <c r="A40" s="107">
        <v>44227</v>
      </c>
      <c r="B40" s="108">
        <f t="shared" si="12"/>
        <v>10300000</v>
      </c>
      <c r="C40" s="109">
        <f t="shared" si="7"/>
        <v>10300000</v>
      </c>
      <c r="D40" s="109">
        <f>B40*$D$6/12</f>
        <v>286111.11111111107</v>
      </c>
      <c r="E40" s="103">
        <f>C40*$E$11/12</f>
        <v>85833.333333333328</v>
      </c>
      <c r="F40" s="108">
        <f t="shared" si="5"/>
        <v>-5436111.1111111101</v>
      </c>
      <c r="G40" s="110">
        <f t="shared" si="6"/>
        <v>-1716666.6666666663</v>
      </c>
      <c r="H40" s="108">
        <f t="shared" si="10"/>
        <v>4863888.8888888899</v>
      </c>
      <c r="I40" s="108">
        <f t="shared" si="11"/>
        <v>8583333.333333334</v>
      </c>
      <c r="J40" s="108">
        <f t="shared" si="2"/>
        <v>3719444.444444444</v>
      </c>
      <c r="K40" s="108">
        <f t="shared" si="3"/>
        <v>-781083.33333333326</v>
      </c>
      <c r="L40" s="111">
        <f t="shared" si="4"/>
        <v>42058.333333333256</v>
      </c>
      <c r="M40" s="104"/>
      <c r="N40" s="104"/>
      <c r="O40" s="104"/>
    </row>
    <row r="41" spans="1:15" s="60" customFormat="1" x14ac:dyDescent="0.2">
      <c r="A41" s="107">
        <v>44255</v>
      </c>
      <c r="B41" s="108">
        <f t="shared" si="12"/>
        <v>10300000</v>
      </c>
      <c r="C41" s="109">
        <f t="shared" si="7"/>
        <v>10300000</v>
      </c>
      <c r="D41" s="109">
        <f t="shared" ref="D41:D51" si="15">B41*$D$6/12</f>
        <v>286111.11111111107</v>
      </c>
      <c r="E41" s="103">
        <f t="shared" ref="E41:E51" si="16">C41*$E$11/12</f>
        <v>85833.333333333328</v>
      </c>
      <c r="F41" s="108">
        <f t="shared" si="5"/>
        <v>-5722222.2222222211</v>
      </c>
      <c r="G41" s="110">
        <f t="shared" si="6"/>
        <v>-1802499.9999999995</v>
      </c>
      <c r="H41" s="108">
        <f t="shared" si="10"/>
        <v>4577777.7777777789</v>
      </c>
      <c r="I41" s="108">
        <f t="shared" si="11"/>
        <v>8497500</v>
      </c>
      <c r="J41" s="108">
        <f t="shared" si="2"/>
        <v>3919722.2222222211</v>
      </c>
      <c r="K41" s="108">
        <f t="shared" si="3"/>
        <v>-823141.6666666664</v>
      </c>
      <c r="L41" s="111">
        <f t="shared" si="4"/>
        <v>42058.333333333139</v>
      </c>
      <c r="M41" s="104"/>
      <c r="N41" s="104"/>
      <c r="O41" s="104"/>
    </row>
    <row r="42" spans="1:15" s="60" customFormat="1" x14ac:dyDescent="0.2">
      <c r="A42" s="107">
        <v>44286</v>
      </c>
      <c r="B42" s="108">
        <f t="shared" si="12"/>
        <v>10300000</v>
      </c>
      <c r="C42" s="109">
        <f t="shared" si="7"/>
        <v>10300000</v>
      </c>
      <c r="D42" s="109">
        <f t="shared" si="15"/>
        <v>286111.11111111107</v>
      </c>
      <c r="E42" s="103">
        <f t="shared" si="16"/>
        <v>85833.333333333328</v>
      </c>
      <c r="F42" s="108">
        <f t="shared" si="5"/>
        <v>-6008333.3333333321</v>
      </c>
      <c r="G42" s="110">
        <f t="shared" si="6"/>
        <v>-1888333.3333333328</v>
      </c>
      <c r="H42" s="108">
        <f t="shared" si="10"/>
        <v>4291666.6666666679</v>
      </c>
      <c r="I42" s="108">
        <f t="shared" si="11"/>
        <v>8411666.6666666679</v>
      </c>
      <c r="J42" s="108">
        <f t="shared" si="2"/>
        <v>4120000</v>
      </c>
      <c r="K42" s="108">
        <f t="shared" si="3"/>
        <v>-865200</v>
      </c>
      <c r="L42" s="111">
        <f t="shared" si="4"/>
        <v>42058.333333333605</v>
      </c>
      <c r="M42" s="104"/>
      <c r="N42" s="104"/>
      <c r="O42" s="104"/>
    </row>
    <row r="43" spans="1:15" s="60" customFormat="1" x14ac:dyDescent="0.2">
      <c r="A43" s="107">
        <v>44316</v>
      </c>
      <c r="B43" s="108">
        <f t="shared" si="12"/>
        <v>10300000</v>
      </c>
      <c r="C43" s="109">
        <f t="shared" si="7"/>
        <v>10300000</v>
      </c>
      <c r="D43" s="109">
        <f t="shared" si="15"/>
        <v>286111.11111111107</v>
      </c>
      <c r="E43" s="103">
        <f t="shared" si="16"/>
        <v>85833.333333333328</v>
      </c>
      <c r="F43" s="108">
        <f t="shared" si="5"/>
        <v>-6294444.4444444431</v>
      </c>
      <c r="G43" s="110">
        <f t="shared" si="6"/>
        <v>-1974166.666666666</v>
      </c>
      <c r="H43" s="108">
        <f t="shared" si="10"/>
        <v>4005555.5555555569</v>
      </c>
      <c r="I43" s="108">
        <f t="shared" si="11"/>
        <v>8325833.333333334</v>
      </c>
      <c r="J43" s="108">
        <f t="shared" si="2"/>
        <v>4320277.7777777771</v>
      </c>
      <c r="K43" s="108">
        <f t="shared" si="3"/>
        <v>-907258.33333333314</v>
      </c>
      <c r="L43" s="111">
        <f t="shared" si="4"/>
        <v>42058.333333333139</v>
      </c>
      <c r="M43" s="104"/>
      <c r="N43" s="104"/>
      <c r="O43" s="104"/>
    </row>
    <row r="44" spans="1:15" s="60" customFormat="1" x14ac:dyDescent="0.2">
      <c r="A44" s="97">
        <v>44347</v>
      </c>
      <c r="B44" s="99">
        <f t="shared" si="12"/>
        <v>10300000</v>
      </c>
      <c r="C44" s="98">
        <f t="shared" si="7"/>
        <v>10300000</v>
      </c>
      <c r="D44" s="98">
        <f t="shared" si="15"/>
        <v>286111.11111111107</v>
      </c>
      <c r="E44" s="103">
        <f t="shared" si="16"/>
        <v>85833.333333333328</v>
      </c>
      <c r="F44" s="99">
        <f t="shared" si="5"/>
        <v>-6580555.5555555541</v>
      </c>
      <c r="G44" s="100">
        <f t="shared" si="6"/>
        <v>-2059999.9999999993</v>
      </c>
      <c r="H44" s="99">
        <f t="shared" si="10"/>
        <v>3719444.4444444459</v>
      </c>
      <c r="I44" s="99">
        <f t="shared" si="11"/>
        <v>8240000.0000000009</v>
      </c>
      <c r="J44" s="99">
        <f t="shared" si="2"/>
        <v>4520555.555555555</v>
      </c>
      <c r="K44" s="99">
        <f t="shared" si="3"/>
        <v>-949316.66666666651</v>
      </c>
      <c r="L44" s="101">
        <f t="shared" si="4"/>
        <v>42058.333333333372</v>
      </c>
      <c r="M44" s="104"/>
      <c r="N44" s="104"/>
      <c r="O44" s="104"/>
    </row>
    <row r="45" spans="1:15" s="60" customFormat="1" x14ac:dyDescent="0.2">
      <c r="A45" s="97">
        <v>44377</v>
      </c>
      <c r="B45" s="99">
        <f t="shared" si="12"/>
        <v>10300000</v>
      </c>
      <c r="C45" s="98">
        <f t="shared" si="7"/>
        <v>10300000</v>
      </c>
      <c r="D45" s="98">
        <f t="shared" si="15"/>
        <v>286111.11111111107</v>
      </c>
      <c r="E45" s="103">
        <f t="shared" si="16"/>
        <v>85833.333333333328</v>
      </c>
      <c r="F45" s="99">
        <f t="shared" si="5"/>
        <v>-6866666.6666666651</v>
      </c>
      <c r="G45" s="100">
        <f t="shared" si="6"/>
        <v>-2145833.3333333326</v>
      </c>
      <c r="H45" s="99">
        <f t="shared" si="10"/>
        <v>3433333.3333333349</v>
      </c>
      <c r="I45" s="99">
        <f t="shared" si="11"/>
        <v>8154166.6666666679</v>
      </c>
      <c r="J45" s="99">
        <f t="shared" si="2"/>
        <v>4720833.333333333</v>
      </c>
      <c r="K45" s="99">
        <f t="shared" si="3"/>
        <v>-991374.99999999988</v>
      </c>
      <c r="L45" s="101">
        <f t="shared" si="4"/>
        <v>42058.333333333372</v>
      </c>
      <c r="M45" s="104"/>
      <c r="N45" s="104"/>
      <c r="O45" s="104"/>
    </row>
    <row r="46" spans="1:15" s="60" customFormat="1" x14ac:dyDescent="0.2">
      <c r="A46" s="97">
        <v>44408</v>
      </c>
      <c r="B46" s="99">
        <f t="shared" si="12"/>
        <v>10300000</v>
      </c>
      <c r="C46" s="98">
        <f t="shared" si="7"/>
        <v>10300000</v>
      </c>
      <c r="D46" s="98">
        <f t="shared" si="15"/>
        <v>286111.11111111107</v>
      </c>
      <c r="E46" s="103">
        <f t="shared" si="16"/>
        <v>85833.333333333328</v>
      </c>
      <c r="F46" s="99">
        <f t="shared" si="5"/>
        <v>-7152777.7777777761</v>
      </c>
      <c r="G46" s="100">
        <f t="shared" si="6"/>
        <v>-2231666.666666666</v>
      </c>
      <c r="H46" s="99">
        <f t="shared" si="10"/>
        <v>3147222.2222222239</v>
      </c>
      <c r="I46" s="99">
        <f t="shared" si="11"/>
        <v>8068333.333333334</v>
      </c>
      <c r="J46" s="99">
        <f t="shared" si="2"/>
        <v>4921111.1111111101</v>
      </c>
      <c r="K46" s="99">
        <f t="shared" si="3"/>
        <v>-1033433.333333333</v>
      </c>
      <c r="L46" s="101">
        <f t="shared" si="4"/>
        <v>42058.333333333139</v>
      </c>
      <c r="M46" s="104"/>
      <c r="N46" s="104"/>
      <c r="O46" s="104"/>
    </row>
    <row r="47" spans="1:15" s="60" customFormat="1" x14ac:dyDescent="0.2">
      <c r="A47" s="97">
        <v>44439</v>
      </c>
      <c r="B47" s="99">
        <f t="shared" si="12"/>
        <v>10300000</v>
      </c>
      <c r="C47" s="98">
        <f t="shared" si="7"/>
        <v>10300000</v>
      </c>
      <c r="D47" s="98">
        <f t="shared" si="15"/>
        <v>286111.11111111107</v>
      </c>
      <c r="E47" s="103">
        <f t="shared" si="16"/>
        <v>85833.333333333328</v>
      </c>
      <c r="F47" s="99">
        <f t="shared" si="5"/>
        <v>-7438888.8888888871</v>
      </c>
      <c r="G47" s="100">
        <f t="shared" si="6"/>
        <v>-2317499.9999999995</v>
      </c>
      <c r="H47" s="99">
        <f t="shared" si="10"/>
        <v>2861111.1111111129</v>
      </c>
      <c r="I47" s="99">
        <f t="shared" si="11"/>
        <v>7982500</v>
      </c>
      <c r="J47" s="99">
        <f t="shared" si="2"/>
        <v>5121388.8888888871</v>
      </c>
      <c r="K47" s="99">
        <f t="shared" si="3"/>
        <v>-1075491.6666666663</v>
      </c>
      <c r="L47" s="101">
        <f t="shared" si="4"/>
        <v>42058.333333333256</v>
      </c>
      <c r="M47" s="104"/>
      <c r="N47" s="104"/>
      <c r="O47" s="104"/>
    </row>
    <row r="48" spans="1:15" s="60" customFormat="1" x14ac:dyDescent="0.2">
      <c r="A48" s="97">
        <v>44469</v>
      </c>
      <c r="B48" s="99">
        <f t="shared" si="12"/>
        <v>10300000</v>
      </c>
      <c r="C48" s="98">
        <f t="shared" si="7"/>
        <v>10300000</v>
      </c>
      <c r="D48" s="98">
        <f t="shared" si="15"/>
        <v>286111.11111111107</v>
      </c>
      <c r="E48" s="103">
        <f t="shared" si="16"/>
        <v>85833.333333333328</v>
      </c>
      <c r="F48" s="99">
        <f t="shared" si="5"/>
        <v>-7724999.9999999981</v>
      </c>
      <c r="G48" s="100">
        <f t="shared" si="6"/>
        <v>-2403333.333333333</v>
      </c>
      <c r="H48" s="99">
        <f t="shared" si="10"/>
        <v>2575000.0000000019</v>
      </c>
      <c r="I48" s="99">
        <f t="shared" si="11"/>
        <v>7896666.666666667</v>
      </c>
      <c r="J48" s="99">
        <f t="shared" si="2"/>
        <v>5321666.6666666651</v>
      </c>
      <c r="K48" s="99">
        <f t="shared" si="3"/>
        <v>-1117549.9999999995</v>
      </c>
      <c r="L48" s="101">
        <f t="shared" si="4"/>
        <v>42058.333333333256</v>
      </c>
      <c r="M48" s="104"/>
      <c r="N48" s="104"/>
      <c r="O48" s="104"/>
    </row>
    <row r="49" spans="1:15" s="60" customFormat="1" x14ac:dyDescent="0.2">
      <c r="A49" s="97">
        <v>44500</v>
      </c>
      <c r="B49" s="99">
        <f t="shared" si="12"/>
        <v>10300000</v>
      </c>
      <c r="C49" s="98">
        <f t="shared" si="7"/>
        <v>10300000</v>
      </c>
      <c r="D49" s="98">
        <f t="shared" si="15"/>
        <v>286111.11111111107</v>
      </c>
      <c r="E49" s="103">
        <f t="shared" si="16"/>
        <v>85833.333333333328</v>
      </c>
      <c r="F49" s="99">
        <f t="shared" si="5"/>
        <v>-8011111.1111111091</v>
      </c>
      <c r="G49" s="100">
        <f t="shared" si="6"/>
        <v>-2489166.6666666665</v>
      </c>
      <c r="H49" s="99">
        <f t="shared" si="10"/>
        <v>2288888.8888888909</v>
      </c>
      <c r="I49" s="99">
        <f t="shared" si="11"/>
        <v>7810833.333333334</v>
      </c>
      <c r="J49" s="99">
        <f t="shared" si="2"/>
        <v>5521944.4444444431</v>
      </c>
      <c r="K49" s="99">
        <f t="shared" si="3"/>
        <v>-1159608.333333333</v>
      </c>
      <c r="L49" s="101">
        <f t="shared" si="4"/>
        <v>42058.333333333489</v>
      </c>
      <c r="M49" s="104"/>
      <c r="N49" s="104"/>
      <c r="O49" s="104"/>
    </row>
    <row r="50" spans="1:15" s="60" customFormat="1" x14ac:dyDescent="0.2">
      <c r="A50" s="97">
        <v>44530</v>
      </c>
      <c r="B50" s="99">
        <f t="shared" si="12"/>
        <v>10300000</v>
      </c>
      <c r="C50" s="98">
        <f t="shared" si="7"/>
        <v>10300000</v>
      </c>
      <c r="D50" s="98">
        <f t="shared" si="15"/>
        <v>286111.11111111107</v>
      </c>
      <c r="E50" s="103">
        <f t="shared" si="16"/>
        <v>85833.333333333328</v>
      </c>
      <c r="F50" s="99">
        <f t="shared" si="5"/>
        <v>-8297222.2222222202</v>
      </c>
      <c r="G50" s="100">
        <f t="shared" si="6"/>
        <v>-2575000</v>
      </c>
      <c r="H50" s="99">
        <f t="shared" si="10"/>
        <v>2002777.7777777798</v>
      </c>
      <c r="I50" s="99">
        <f t="shared" si="11"/>
        <v>7725000</v>
      </c>
      <c r="J50" s="99">
        <f t="shared" si="2"/>
        <v>5722222.2222222202</v>
      </c>
      <c r="K50" s="99">
        <f t="shared" si="3"/>
        <v>-1201666.6666666663</v>
      </c>
      <c r="L50" s="101">
        <f t="shared" si="4"/>
        <v>42058.333333333256</v>
      </c>
      <c r="M50" s="104"/>
      <c r="N50" s="104"/>
      <c r="O50" s="104"/>
    </row>
    <row r="51" spans="1:15" s="60" customFormat="1" x14ac:dyDescent="0.2">
      <c r="A51" s="97">
        <v>44561</v>
      </c>
      <c r="B51" s="99">
        <f t="shared" si="12"/>
        <v>10300000</v>
      </c>
      <c r="C51" s="98">
        <f t="shared" si="7"/>
        <v>10300000</v>
      </c>
      <c r="D51" s="98">
        <f t="shared" si="15"/>
        <v>286111.11111111107</v>
      </c>
      <c r="E51" s="103">
        <f t="shared" si="16"/>
        <v>85833.333333333328</v>
      </c>
      <c r="F51" s="99">
        <f t="shared" si="5"/>
        <v>-8583333.3333333321</v>
      </c>
      <c r="G51" s="100">
        <f t="shared" si="6"/>
        <v>-2660833.3333333335</v>
      </c>
      <c r="H51" s="99">
        <f t="shared" si="10"/>
        <v>1716666.6666666679</v>
      </c>
      <c r="I51" s="99">
        <f t="shared" si="11"/>
        <v>7639166.666666666</v>
      </c>
      <c r="J51" s="99">
        <f t="shared" si="2"/>
        <v>5922499.9999999981</v>
      </c>
      <c r="K51" s="99">
        <f t="shared" si="3"/>
        <v>-1243724.9999999995</v>
      </c>
      <c r="L51" s="101">
        <f t="shared" si="4"/>
        <v>42058.333333333256</v>
      </c>
      <c r="M51" s="104"/>
      <c r="N51" s="104"/>
      <c r="O51" s="104"/>
    </row>
    <row r="52" spans="1:15" s="60" customFormat="1" x14ac:dyDescent="0.2">
      <c r="A52" s="97">
        <v>44926</v>
      </c>
      <c r="B52" s="99">
        <f t="shared" si="12"/>
        <v>10300000</v>
      </c>
      <c r="C52" s="98">
        <f t="shared" si="7"/>
        <v>10300000</v>
      </c>
      <c r="D52" s="99">
        <f>B52*$E$6</f>
        <v>1716666.6666666665</v>
      </c>
      <c r="E52" s="103">
        <v>7639167</v>
      </c>
      <c r="F52" s="99">
        <f t="shared" si="5"/>
        <v>-10299999.999999998</v>
      </c>
      <c r="G52" s="100">
        <f t="shared" si="6"/>
        <v>-10300000.333333334</v>
      </c>
      <c r="H52" s="99">
        <f t="shared" si="10"/>
        <v>0</v>
      </c>
      <c r="I52" s="99">
        <f t="shared" si="11"/>
        <v>-0.33333333395421505</v>
      </c>
      <c r="J52" s="99">
        <f t="shared" si="2"/>
        <v>-0.33333333395421505</v>
      </c>
      <c r="K52" s="99">
        <f t="shared" si="3"/>
        <v>7.0000000130385154E-2</v>
      </c>
      <c r="L52" s="101">
        <f t="shared" si="4"/>
        <v>-1243725.0699999996</v>
      </c>
      <c r="M52" s="104"/>
      <c r="N52" s="104"/>
      <c r="O52" s="104"/>
    </row>
    <row r="53" spans="1:15" s="60" customFormat="1" outlineLevel="1" x14ac:dyDescent="0.2">
      <c r="A53" s="198"/>
      <c r="B53" s="99"/>
      <c r="C53" s="98"/>
      <c r="D53" s="99"/>
      <c r="E53" s="100"/>
      <c r="F53" s="99"/>
      <c r="G53" s="100"/>
      <c r="H53" s="99"/>
      <c r="I53" s="99"/>
      <c r="J53" s="99"/>
      <c r="K53" s="99"/>
      <c r="L53" s="101"/>
      <c r="M53" s="45"/>
      <c r="N53" s="104"/>
      <c r="O53" s="104"/>
    </row>
    <row r="54" spans="1:15" x14ac:dyDescent="0.2">
      <c r="A54" s="113" t="s">
        <v>61</v>
      </c>
      <c r="B54" s="114"/>
      <c r="C54" s="114"/>
      <c r="D54" s="114"/>
      <c r="E54" s="114"/>
      <c r="F54" s="114"/>
      <c r="G54" s="115"/>
      <c r="H54" s="114"/>
      <c r="I54" s="114"/>
      <c r="J54" s="114"/>
      <c r="K54" s="114"/>
      <c r="L54" s="116"/>
      <c r="M54" s="45"/>
      <c r="N54" s="98"/>
      <c r="O54" s="98"/>
    </row>
    <row r="55" spans="1:15" x14ac:dyDescent="0.2">
      <c r="A55" s="117" t="s">
        <v>62</v>
      </c>
      <c r="B55" s="118"/>
      <c r="C55" s="118"/>
      <c r="D55" s="119">
        <f>SUM(D32:D43)</f>
        <v>3433333.3333333326</v>
      </c>
      <c r="E55" s="119">
        <f>SUM(E32:E43)</f>
        <v>1030000.0000000001</v>
      </c>
      <c r="F55" s="118"/>
      <c r="G55" s="120"/>
      <c r="H55" s="118"/>
      <c r="I55" s="118"/>
      <c r="J55" s="118"/>
      <c r="K55" s="118"/>
      <c r="L55" s="119">
        <f>SUM(L32:L43)</f>
        <v>504699.99999999988</v>
      </c>
      <c r="M55" s="45"/>
      <c r="N55" s="98"/>
      <c r="O55" s="98"/>
    </row>
    <row r="56" spans="1:15" x14ac:dyDescent="0.2">
      <c r="A56" s="121" t="s">
        <v>63</v>
      </c>
      <c r="B56" s="122">
        <f>(B31+B43+SUM(B32:B42)*2)/24</f>
        <v>10300000</v>
      </c>
      <c r="C56" s="122">
        <f>(C31+C43+SUM(C32:C42)*2)/24</f>
        <v>10300000</v>
      </c>
      <c r="D56" s="123"/>
      <c r="E56" s="124"/>
      <c r="F56" s="122">
        <f>(F31+F43+SUM(F32:F42)*2)/24</f>
        <v>-4577777.7777777771</v>
      </c>
      <c r="G56" s="122">
        <f>(G31+G43+SUM(G32:G42)*2)/24</f>
        <v>-1459166.6666666663</v>
      </c>
      <c r="H56" s="122">
        <f>(H31+H43+SUM(H32:H42)*2)/24</f>
        <v>5722222.2222222229</v>
      </c>
      <c r="I56" s="122">
        <f>(I31+I43+SUM(I32:I42)*2)/24</f>
        <v>8840833.333333334</v>
      </c>
      <c r="J56" s="124"/>
      <c r="K56" s="122">
        <f>(K31+K43+SUM(K32:K42)*2)/24</f>
        <v>-654908.33333333314</v>
      </c>
      <c r="L56" s="125"/>
      <c r="M56" s="45"/>
      <c r="N56" s="98"/>
    </row>
    <row r="57" spans="1:15" x14ac:dyDescent="0.2">
      <c r="A57" s="45"/>
      <c r="B57" s="45"/>
      <c r="C57" s="45"/>
      <c r="D57" s="126"/>
      <c r="E57" s="45"/>
      <c r="F57" s="45"/>
      <c r="G57" s="45"/>
      <c r="H57" s="45"/>
      <c r="I57" s="45"/>
      <c r="J57" s="45"/>
      <c r="K57" s="45"/>
      <c r="L57" s="45"/>
      <c r="M57" s="45"/>
    </row>
    <row r="58" spans="1:1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I31" sqref="I31"/>
    </sheetView>
  </sheetViews>
  <sheetFormatPr defaultRowHeight="15" x14ac:dyDescent="0.25"/>
  <cols>
    <col min="4" max="4" width="11.5703125" bestFit="1" customWidth="1"/>
    <col min="5" max="5" width="14.5703125" bestFit="1" customWidth="1"/>
    <col min="8" max="8" width="10.7109375" bestFit="1" customWidth="1"/>
    <col min="9" max="9" width="12.7109375" bestFit="1" customWidth="1"/>
  </cols>
  <sheetData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8" t="s">
        <v>64</v>
      </c>
      <c r="B3" s="129"/>
      <c r="C3" s="130"/>
      <c r="D3" s="130"/>
      <c r="E3" s="130"/>
      <c r="F3" s="130"/>
      <c r="G3" s="130"/>
      <c r="H3" s="130"/>
      <c r="I3" s="130"/>
    </row>
    <row r="4" spans="1:9" x14ac:dyDescent="0.25">
      <c r="A4" s="128" t="str">
        <f>+'Lead E'!A6</f>
        <v>HR TOPS - ELECTRIC</v>
      </c>
      <c r="B4" s="129"/>
      <c r="C4" s="130"/>
      <c r="D4" s="130"/>
      <c r="E4" s="130"/>
      <c r="F4" s="130"/>
      <c r="G4" s="130"/>
      <c r="H4" s="130"/>
      <c r="I4" s="130"/>
    </row>
    <row r="5" spans="1:9" x14ac:dyDescent="0.25">
      <c r="A5" s="128" t="s">
        <v>65</v>
      </c>
      <c r="B5" s="129"/>
      <c r="C5" s="130"/>
      <c r="D5" s="130"/>
      <c r="E5" s="130"/>
      <c r="F5" s="130"/>
      <c r="G5" s="130"/>
      <c r="H5" s="130"/>
      <c r="I5" s="130"/>
    </row>
    <row r="6" spans="1:9" x14ac:dyDescent="0.25">
      <c r="A6" s="128" t="s">
        <v>66</v>
      </c>
      <c r="B6" s="129"/>
      <c r="C6" s="130"/>
      <c r="D6" s="130"/>
      <c r="E6" s="130"/>
      <c r="F6" s="130"/>
      <c r="G6" s="130"/>
      <c r="H6" s="130"/>
      <c r="I6" s="130"/>
    </row>
    <row r="7" spans="1:9" x14ac:dyDescent="0.25">
      <c r="A7" s="128"/>
      <c r="B7" s="131"/>
      <c r="C7" s="130"/>
      <c r="D7" s="130"/>
      <c r="E7" s="130"/>
      <c r="F7" s="130"/>
      <c r="G7" s="130"/>
      <c r="H7" s="130"/>
      <c r="I7" s="130"/>
    </row>
    <row r="8" spans="1:9" x14ac:dyDescent="0.25">
      <c r="A8" s="132"/>
      <c r="B8" s="133" t="s">
        <v>67</v>
      </c>
      <c r="C8" s="134"/>
      <c r="D8" s="134"/>
      <c r="E8" s="134"/>
      <c r="F8" s="134"/>
      <c r="G8" s="134"/>
      <c r="H8" s="134"/>
      <c r="I8" s="135"/>
    </row>
    <row r="9" spans="1:9" x14ac:dyDescent="0.25">
      <c r="A9" s="136"/>
      <c r="B9" s="137"/>
      <c r="C9" s="134" t="s">
        <v>68</v>
      </c>
      <c r="D9" s="138"/>
      <c r="E9" s="139"/>
      <c r="F9" s="140" t="s">
        <v>69</v>
      </c>
      <c r="G9" s="138"/>
      <c r="H9" s="138"/>
      <c r="I9" s="141"/>
    </row>
    <row r="10" spans="1:9" x14ac:dyDescent="0.25">
      <c r="A10" s="136"/>
      <c r="B10" s="142"/>
      <c r="C10" s="143"/>
      <c r="D10" s="143"/>
      <c r="E10" s="144" t="s">
        <v>70</v>
      </c>
      <c r="F10" s="145"/>
      <c r="G10" s="146"/>
      <c r="H10" s="146"/>
      <c r="I10" s="147"/>
    </row>
    <row r="11" spans="1:9" x14ac:dyDescent="0.25">
      <c r="A11" s="136" t="s">
        <v>71</v>
      </c>
      <c r="B11" s="148" t="s">
        <v>72</v>
      </c>
      <c r="C11" s="149" t="s">
        <v>73</v>
      </c>
      <c r="D11" s="149" t="s">
        <v>74</v>
      </c>
      <c r="E11" s="144" t="s">
        <v>75</v>
      </c>
      <c r="F11" s="148" t="s">
        <v>76</v>
      </c>
      <c r="G11" s="149" t="s">
        <v>77</v>
      </c>
      <c r="H11" s="149" t="s">
        <v>78</v>
      </c>
      <c r="I11" s="144" t="s">
        <v>79</v>
      </c>
    </row>
    <row r="12" spans="1:9" x14ac:dyDescent="0.25">
      <c r="A12" s="136"/>
      <c r="B12" s="150" t="s">
        <v>73</v>
      </c>
      <c r="C12" s="151" t="s">
        <v>80</v>
      </c>
      <c r="D12" s="151" t="s">
        <v>81</v>
      </c>
      <c r="E12" s="152" t="s">
        <v>82</v>
      </c>
      <c r="F12" s="150" t="s">
        <v>83</v>
      </c>
      <c r="G12" s="151" t="s">
        <v>84</v>
      </c>
      <c r="H12" s="151" t="s">
        <v>85</v>
      </c>
      <c r="I12" s="152" t="s">
        <v>86</v>
      </c>
    </row>
    <row r="13" spans="1:9" x14ac:dyDescent="0.25">
      <c r="A13" s="136"/>
      <c r="B13" s="153" t="s">
        <v>87</v>
      </c>
      <c r="C13" s="154" t="s">
        <v>88</v>
      </c>
      <c r="D13" s="155" t="s">
        <v>89</v>
      </c>
      <c r="E13" s="156" t="s">
        <v>90</v>
      </c>
      <c r="F13" s="153" t="s">
        <v>91</v>
      </c>
      <c r="G13" s="157" t="s">
        <v>92</v>
      </c>
      <c r="H13" s="158" t="s">
        <v>93</v>
      </c>
      <c r="I13" s="156" t="s">
        <v>94</v>
      </c>
    </row>
    <row r="14" spans="1:9" x14ac:dyDescent="0.25">
      <c r="A14" s="159"/>
      <c r="B14" s="160"/>
      <c r="C14" s="161"/>
      <c r="D14" s="162"/>
      <c r="E14" s="163" t="s">
        <v>95</v>
      </c>
      <c r="F14" s="160" t="s">
        <v>96</v>
      </c>
      <c r="G14" s="164"/>
      <c r="H14" s="165"/>
      <c r="I14" s="163" t="s">
        <v>97</v>
      </c>
    </row>
    <row r="15" spans="1:9" x14ac:dyDescent="0.25">
      <c r="A15" s="132">
        <f>ROW()</f>
        <v>15</v>
      </c>
      <c r="B15" s="166"/>
      <c r="C15" s="167"/>
      <c r="D15" s="168"/>
      <c r="E15" s="169"/>
      <c r="F15" s="170"/>
      <c r="G15" s="171"/>
      <c r="H15" s="168"/>
      <c r="I15" s="169"/>
    </row>
    <row r="16" spans="1:9" x14ac:dyDescent="0.25">
      <c r="A16" s="136">
        <f>ROW()</f>
        <v>16</v>
      </c>
      <c r="B16" s="166"/>
      <c r="C16" s="167">
        <v>43951</v>
      </c>
      <c r="D16" s="168"/>
      <c r="E16" s="172">
        <f>+'HT TOPS Additions'!K31</f>
        <v>-402558.33333333326</v>
      </c>
      <c r="F16" s="170"/>
      <c r="G16" s="171"/>
      <c r="H16" s="168"/>
      <c r="I16" s="172">
        <f>E16</f>
        <v>-402558.33333333326</v>
      </c>
    </row>
    <row r="17" spans="1:9" x14ac:dyDescent="0.25">
      <c r="A17" s="136">
        <f>ROW()</f>
        <v>17</v>
      </c>
      <c r="B17" s="166">
        <f>DAY(EOMONTH(C17,0))</f>
        <v>31</v>
      </c>
      <c r="C17" s="167">
        <v>43982</v>
      </c>
      <c r="D17" s="168">
        <f>+'HT TOPS Additions'!L32</f>
        <v>42058.333333333372</v>
      </c>
      <c r="E17" s="173">
        <f>+E16-D17</f>
        <v>-444616.66666666663</v>
      </c>
      <c r="F17" s="170">
        <f>G17-SUM(B$16:$B17)+1</f>
        <v>335</v>
      </c>
      <c r="G17" s="171">
        <f>B29</f>
        <v>365</v>
      </c>
      <c r="H17" s="168">
        <f>+F17/G17*D17</f>
        <v>38601.484018264877</v>
      </c>
      <c r="I17" s="169">
        <f t="shared" ref="I17:I28" si="0">+I16-H17</f>
        <v>-441159.81735159812</v>
      </c>
    </row>
    <row r="18" spans="1:9" x14ac:dyDescent="0.25">
      <c r="A18" s="136">
        <f>ROW()</f>
        <v>18</v>
      </c>
      <c r="B18" s="166">
        <f t="shared" ref="B18:B28" si="1">DAY(EOMONTH(C18,0))</f>
        <v>30</v>
      </c>
      <c r="C18" s="167">
        <v>44012</v>
      </c>
      <c r="D18" s="168">
        <f>+'HT TOPS Additions'!L33</f>
        <v>42058.333333332965</v>
      </c>
      <c r="E18" s="173">
        <f t="shared" ref="E18:E28" si="2">+E17-D18</f>
        <v>-486674.99999999959</v>
      </c>
      <c r="F18" s="170">
        <f>G18-SUM(B$16:$B18)+1</f>
        <v>305</v>
      </c>
      <c r="G18" s="171">
        <f>G17</f>
        <v>365</v>
      </c>
      <c r="H18" s="168">
        <f t="shared" ref="H18:H28" si="3">+F18/G18*D18</f>
        <v>35144.634703196039</v>
      </c>
      <c r="I18" s="169">
        <f t="shared" si="0"/>
        <v>-476304.45205479418</v>
      </c>
    </row>
    <row r="19" spans="1:9" x14ac:dyDescent="0.25">
      <c r="A19" s="136">
        <f>ROW()</f>
        <v>19</v>
      </c>
      <c r="B19" s="166">
        <f t="shared" si="1"/>
        <v>31</v>
      </c>
      <c r="C19" s="167">
        <v>44043</v>
      </c>
      <c r="D19" s="168">
        <f>+'HT TOPS Additions'!L34</f>
        <v>42058.33333333378</v>
      </c>
      <c r="E19" s="173">
        <f t="shared" si="2"/>
        <v>-528733.33333333337</v>
      </c>
      <c r="F19" s="170">
        <f>G19-SUM(B$16:$B19)+1</f>
        <v>274</v>
      </c>
      <c r="G19" s="171">
        <f t="shared" ref="G19:G28" si="4">G18</f>
        <v>365</v>
      </c>
      <c r="H19" s="168">
        <f t="shared" si="3"/>
        <v>31572.557077625908</v>
      </c>
      <c r="I19" s="169">
        <f t="shared" si="0"/>
        <v>-507877.00913242006</v>
      </c>
    </row>
    <row r="20" spans="1:9" x14ac:dyDescent="0.25">
      <c r="A20" s="136">
        <f>ROW()</f>
        <v>20</v>
      </c>
      <c r="B20" s="166">
        <f t="shared" si="1"/>
        <v>31</v>
      </c>
      <c r="C20" s="167">
        <v>44074</v>
      </c>
      <c r="D20" s="168">
        <f>+'HT TOPS Additions'!L35</f>
        <v>42058.333333333023</v>
      </c>
      <c r="E20" s="173">
        <f t="shared" si="2"/>
        <v>-570791.6666666664</v>
      </c>
      <c r="F20" s="170">
        <f>G20-SUM(B$16:$B20)+1</f>
        <v>243</v>
      </c>
      <c r="G20" s="171">
        <f t="shared" si="4"/>
        <v>365</v>
      </c>
      <c r="H20" s="168">
        <f t="shared" si="3"/>
        <v>28000.479452054591</v>
      </c>
      <c r="I20" s="169">
        <f t="shared" si="0"/>
        <v>-535877.48858447466</v>
      </c>
    </row>
    <row r="21" spans="1:9" x14ac:dyDescent="0.25">
      <c r="A21" s="136">
        <f>ROW()</f>
        <v>21</v>
      </c>
      <c r="B21" s="166">
        <f t="shared" si="1"/>
        <v>30</v>
      </c>
      <c r="C21" s="167">
        <v>44104</v>
      </c>
      <c r="D21" s="168">
        <f>+'HT TOPS Additions'!L36</f>
        <v>42058.333333333372</v>
      </c>
      <c r="E21" s="173">
        <f t="shared" si="2"/>
        <v>-612849.99999999977</v>
      </c>
      <c r="F21" s="170">
        <f>G21-SUM(B$16:$B21)+1</f>
        <v>213</v>
      </c>
      <c r="G21" s="171">
        <f t="shared" si="4"/>
        <v>365</v>
      </c>
      <c r="H21" s="168">
        <f t="shared" si="3"/>
        <v>24543.630136986325</v>
      </c>
      <c r="I21" s="169">
        <f t="shared" si="0"/>
        <v>-560421.11872146104</v>
      </c>
    </row>
    <row r="22" spans="1:9" x14ac:dyDescent="0.25">
      <c r="A22" s="136">
        <f>ROW()</f>
        <v>22</v>
      </c>
      <c r="B22" s="166">
        <f t="shared" si="1"/>
        <v>31</v>
      </c>
      <c r="C22" s="167">
        <v>44135</v>
      </c>
      <c r="D22" s="168">
        <f>+'HT TOPS Additions'!L37</f>
        <v>42058.333333333489</v>
      </c>
      <c r="E22" s="173">
        <f t="shared" si="2"/>
        <v>-654908.33333333326</v>
      </c>
      <c r="F22" s="170">
        <f>G22-SUM(B$16:$B22)+1</f>
        <v>182</v>
      </c>
      <c r="G22" s="171">
        <f t="shared" si="4"/>
        <v>365</v>
      </c>
      <c r="H22" s="168">
        <f t="shared" si="3"/>
        <v>20971.552511415604</v>
      </c>
      <c r="I22" s="169">
        <f t="shared" si="0"/>
        <v>-581392.6712328766</v>
      </c>
    </row>
    <row r="23" spans="1:9" x14ac:dyDescent="0.25">
      <c r="A23" s="136">
        <f>ROW()</f>
        <v>23</v>
      </c>
      <c r="B23" s="166">
        <f t="shared" si="1"/>
        <v>30</v>
      </c>
      <c r="C23" s="167">
        <v>44165</v>
      </c>
      <c r="D23" s="168">
        <f>+'HT TOPS Additions'!L38</f>
        <v>42058.333333333256</v>
      </c>
      <c r="E23" s="173">
        <f t="shared" si="2"/>
        <v>-696966.66666666651</v>
      </c>
      <c r="F23" s="170">
        <f>G23-SUM(B$16:$B23)+1</f>
        <v>152</v>
      </c>
      <c r="G23" s="171">
        <f t="shared" si="4"/>
        <v>365</v>
      </c>
      <c r="H23" s="168">
        <f t="shared" si="3"/>
        <v>17514.703196347</v>
      </c>
      <c r="I23" s="169">
        <f t="shared" si="0"/>
        <v>-598907.37442922359</v>
      </c>
    </row>
    <row r="24" spans="1:9" x14ac:dyDescent="0.25">
      <c r="A24" s="136">
        <f>ROW()</f>
        <v>24</v>
      </c>
      <c r="B24" s="166">
        <f t="shared" si="1"/>
        <v>31</v>
      </c>
      <c r="C24" s="167">
        <v>44196</v>
      </c>
      <c r="D24" s="168">
        <f>+'HT TOPS Additions'!L39</f>
        <v>42058.333333333489</v>
      </c>
      <c r="E24" s="173">
        <f t="shared" si="2"/>
        <v>-739025</v>
      </c>
      <c r="F24" s="170">
        <f>G24-SUM(B$16:$B24)+1</f>
        <v>121</v>
      </c>
      <c r="G24" s="171">
        <f t="shared" si="4"/>
        <v>365</v>
      </c>
      <c r="H24" s="168">
        <f t="shared" si="3"/>
        <v>13942.625570776308</v>
      </c>
      <c r="I24" s="169">
        <f t="shared" si="0"/>
        <v>-612849.99999999988</v>
      </c>
    </row>
    <row r="25" spans="1:9" x14ac:dyDescent="0.25">
      <c r="A25" s="136">
        <f>ROW()</f>
        <v>25</v>
      </c>
      <c r="B25" s="166">
        <f t="shared" si="1"/>
        <v>31</v>
      </c>
      <c r="C25" s="167">
        <v>44227</v>
      </c>
      <c r="D25" s="168">
        <f>+'HT TOPS Additions'!L40</f>
        <v>42058.333333333256</v>
      </c>
      <c r="E25" s="173">
        <f t="shared" si="2"/>
        <v>-781083.33333333326</v>
      </c>
      <c r="F25" s="170">
        <f>G25-SUM(B$16:$B25)+1</f>
        <v>90</v>
      </c>
      <c r="G25" s="171">
        <f t="shared" si="4"/>
        <v>365</v>
      </c>
      <c r="H25" s="168">
        <f t="shared" si="3"/>
        <v>10370.547945205461</v>
      </c>
      <c r="I25" s="169">
        <f t="shared" si="0"/>
        <v>-623220.54794520536</v>
      </c>
    </row>
    <row r="26" spans="1:9" x14ac:dyDescent="0.25">
      <c r="A26" s="136">
        <f>ROW()</f>
        <v>26</v>
      </c>
      <c r="B26" s="166">
        <f t="shared" si="1"/>
        <v>28</v>
      </c>
      <c r="C26" s="167">
        <v>44255</v>
      </c>
      <c r="D26" s="168">
        <f>+'HT TOPS Additions'!L41</f>
        <v>42058.333333333139</v>
      </c>
      <c r="E26" s="173">
        <f t="shared" si="2"/>
        <v>-823141.6666666664</v>
      </c>
      <c r="F26" s="170">
        <f>G26-SUM(B$16:$B26)+1</f>
        <v>62</v>
      </c>
      <c r="G26" s="171">
        <f t="shared" si="4"/>
        <v>365</v>
      </c>
      <c r="H26" s="168">
        <f t="shared" si="3"/>
        <v>7144.1552511415193</v>
      </c>
      <c r="I26" s="169">
        <f t="shared" si="0"/>
        <v>-630364.70319634688</v>
      </c>
    </row>
    <row r="27" spans="1:9" x14ac:dyDescent="0.25">
      <c r="A27" s="136">
        <f>ROW()</f>
        <v>27</v>
      </c>
      <c r="B27" s="166">
        <f t="shared" si="1"/>
        <v>31</v>
      </c>
      <c r="C27" s="167">
        <v>44286</v>
      </c>
      <c r="D27" s="168">
        <f>+'HT TOPS Additions'!L42</f>
        <v>42058.333333333605</v>
      </c>
      <c r="E27" s="173">
        <f t="shared" si="2"/>
        <v>-865200</v>
      </c>
      <c r="F27" s="170">
        <f>G27-SUM(B$16:$B27)+1</f>
        <v>31</v>
      </c>
      <c r="G27" s="171">
        <f t="shared" si="4"/>
        <v>365</v>
      </c>
      <c r="H27" s="168">
        <f t="shared" si="3"/>
        <v>3572.0776255707992</v>
      </c>
      <c r="I27" s="169">
        <f t="shared" si="0"/>
        <v>-633936.78082191769</v>
      </c>
    </row>
    <row r="28" spans="1:9" x14ac:dyDescent="0.25">
      <c r="A28" s="136">
        <f>ROW()</f>
        <v>28</v>
      </c>
      <c r="B28" s="166">
        <f t="shared" si="1"/>
        <v>30</v>
      </c>
      <c r="C28" s="167">
        <v>44316</v>
      </c>
      <c r="D28" s="168">
        <f>+'HT TOPS Additions'!L43</f>
        <v>42058.333333333139</v>
      </c>
      <c r="E28" s="173">
        <f t="shared" si="2"/>
        <v>-907258.33333333314</v>
      </c>
      <c r="F28" s="170">
        <f>G28-SUM(B$16:$B28)+1</f>
        <v>1</v>
      </c>
      <c r="G28" s="171">
        <f t="shared" si="4"/>
        <v>365</v>
      </c>
      <c r="H28" s="168">
        <f t="shared" si="3"/>
        <v>115.22831050228257</v>
      </c>
      <c r="I28" s="169">
        <f t="shared" si="0"/>
        <v>-634052.00913241995</v>
      </c>
    </row>
    <row r="29" spans="1:9" ht="15.75" thickBot="1" x14ac:dyDescent="0.3">
      <c r="A29" s="136">
        <f>ROW()</f>
        <v>29</v>
      </c>
      <c r="B29" s="174">
        <f>SUM(B17:B28)</f>
        <v>365</v>
      </c>
      <c r="C29" s="143"/>
      <c r="D29" s="175">
        <f>SUM(D17:D28)</f>
        <v>504699.99999999988</v>
      </c>
      <c r="E29" s="176">
        <f>+'HT TOPS Additions'!K43-E28</f>
        <v>0</v>
      </c>
      <c r="F29" s="142"/>
      <c r="G29" s="177"/>
      <c r="H29" s="175">
        <f>SUM(H17:H28)</f>
        <v>231493.67579908672</v>
      </c>
      <c r="I29" s="147"/>
    </row>
    <row r="30" spans="1:9" ht="16.5" thickTop="1" thickBot="1" x14ac:dyDescent="0.3">
      <c r="A30" s="136">
        <f>ROW()</f>
        <v>30</v>
      </c>
      <c r="B30" s="142"/>
      <c r="C30" s="178"/>
      <c r="D30" s="179"/>
      <c r="E30" s="169" t="s">
        <v>98</v>
      </c>
      <c r="F30" s="142"/>
      <c r="G30" s="143"/>
      <c r="H30" s="180"/>
      <c r="I30" s="147"/>
    </row>
    <row r="31" spans="1:9" ht="15.75" thickBot="1" x14ac:dyDescent="0.3">
      <c r="A31" s="136">
        <f>ROW()</f>
        <v>31</v>
      </c>
      <c r="B31" s="142" t="s">
        <v>99</v>
      </c>
      <c r="C31" s="143"/>
      <c r="D31" s="168"/>
      <c r="E31" s="181">
        <f>(E16+E28+SUM(E17:E27)*2)/24</f>
        <v>-654908.33333333314</v>
      </c>
      <c r="F31" s="142"/>
      <c r="G31" s="143"/>
      <c r="H31" s="143"/>
      <c r="I31" s="182">
        <f>(I16+I28+SUM(I17:I27)*2)/24</f>
        <v>-560051.42789193278</v>
      </c>
    </row>
    <row r="32" spans="1:9" ht="15.75" thickTop="1" x14ac:dyDescent="0.25">
      <c r="A32" s="159">
        <f>ROW()</f>
        <v>32</v>
      </c>
      <c r="B32" s="183"/>
      <c r="C32" s="184"/>
      <c r="D32" s="185"/>
      <c r="E32" s="186"/>
      <c r="F32" s="183"/>
      <c r="G32" s="184"/>
      <c r="H32" s="184"/>
      <c r="I32" s="187"/>
    </row>
    <row r="33" spans="1:9" x14ac:dyDescent="0.25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x14ac:dyDescent="0.25">
      <c r="A34" s="127"/>
      <c r="B34" s="127"/>
      <c r="C34" s="127"/>
      <c r="D34" s="127"/>
      <c r="E34" s="127"/>
      <c r="F34" s="127"/>
      <c r="G34" s="127"/>
      <c r="H34" s="127"/>
      <c r="I34" s="127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413"/>
  <sheetViews>
    <sheetView zoomScaleNormal="100" workbookViewId="0">
      <pane xSplit="1" ySplit="6" topLeftCell="L7" activePane="bottomRight" state="frozen"/>
      <selection activeCell="G30" sqref="G30"/>
      <selection pane="topRight" activeCell="G30" sqref="G30"/>
      <selection pane="bottomLeft" activeCell="G30" sqref="G30"/>
      <selection pane="bottomRight" activeCell="C7" sqref="C7"/>
    </sheetView>
  </sheetViews>
  <sheetFormatPr defaultColWidth="9.28515625" defaultRowHeight="12.75" x14ac:dyDescent="0.2"/>
  <cols>
    <col min="1" max="1" width="9.28515625" style="190"/>
    <col min="2" max="2" width="1.5703125" style="190" customWidth="1"/>
    <col min="3" max="4" width="8.28515625" style="190" bestFit="1" customWidth="1"/>
    <col min="5" max="5" width="1.5703125" style="190" customWidth="1"/>
    <col min="6" max="7" width="8.28515625" style="190" bestFit="1" customWidth="1"/>
    <col min="8" max="8" width="1.5703125" style="190" customWidth="1"/>
    <col min="9" max="10" width="8.28515625" style="190" bestFit="1" customWidth="1"/>
    <col min="11" max="11" width="1.5703125" style="190" customWidth="1"/>
    <col min="12" max="13" width="8.28515625" style="190" bestFit="1" customWidth="1"/>
    <col min="14" max="14" width="1.5703125" style="190" customWidth="1"/>
    <col min="15" max="16" width="8.28515625" style="190" bestFit="1" customWidth="1"/>
    <col min="17" max="17" width="1.5703125" style="190" customWidth="1"/>
    <col min="18" max="19" width="8.28515625" style="190" bestFit="1" customWidth="1"/>
    <col min="20" max="20" width="1.5703125" style="190" customWidth="1"/>
    <col min="21" max="22" width="8.28515625" style="190" bestFit="1" customWidth="1"/>
    <col min="23" max="23" width="1.5703125" style="190" customWidth="1"/>
    <col min="24" max="24" width="8.28515625" style="190" bestFit="1" customWidth="1"/>
    <col min="25" max="25" width="9" style="190" bestFit="1" customWidth="1"/>
    <col min="26" max="27" width="8.28515625" style="190" bestFit="1" customWidth="1"/>
    <col min="28" max="28" width="1.5703125" style="190" customWidth="1"/>
    <col min="29" max="30" width="9.28515625" style="190"/>
    <col min="31" max="31" width="1.5703125" style="190" customWidth="1"/>
    <col min="32" max="33" width="9.28515625" style="190"/>
    <col min="34" max="34" width="1" style="190" customWidth="1"/>
    <col min="35" max="36" width="9.28515625" style="190"/>
    <col min="37" max="37" width="2.28515625" style="190" customWidth="1"/>
    <col min="38" max="16384" width="9.28515625" style="190"/>
  </cols>
  <sheetData>
    <row r="1" spans="1:143" x14ac:dyDescent="0.2">
      <c r="A1" s="188" t="s">
        <v>100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143" x14ac:dyDescent="0.2">
      <c r="A2" s="188" t="s">
        <v>101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1:143" x14ac:dyDescent="0.2">
      <c r="A3" s="191"/>
    </row>
    <row r="4" spans="1:143" x14ac:dyDescent="0.2">
      <c r="A4" s="191" t="s">
        <v>102</v>
      </c>
    </row>
    <row r="5" spans="1:143" x14ac:dyDescent="0.2">
      <c r="C5" s="192" t="s">
        <v>103</v>
      </c>
      <c r="F5" s="192" t="s">
        <v>103</v>
      </c>
      <c r="I5" s="192" t="s">
        <v>103</v>
      </c>
      <c r="L5" s="192" t="s">
        <v>103</v>
      </c>
      <c r="O5" s="192" t="s">
        <v>103</v>
      </c>
      <c r="R5" s="192" t="s">
        <v>103</v>
      </c>
      <c r="U5" s="192" t="s">
        <v>104</v>
      </c>
      <c r="X5" s="192" t="s">
        <v>104</v>
      </c>
      <c r="Z5" s="192" t="s">
        <v>104</v>
      </c>
      <c r="AC5" s="192" t="s">
        <v>105</v>
      </c>
      <c r="AF5" s="192" t="s">
        <v>105</v>
      </c>
      <c r="AI5" s="193" t="s">
        <v>106</v>
      </c>
      <c r="AL5" s="194" t="s">
        <v>104</v>
      </c>
    </row>
    <row r="6" spans="1:143" s="192" customFormat="1" x14ac:dyDescent="0.2">
      <c r="A6" s="195" t="s">
        <v>107</v>
      </c>
      <c r="B6" s="196"/>
      <c r="C6" s="195" t="s">
        <v>108</v>
      </c>
      <c r="D6" s="195" t="s">
        <v>109</v>
      </c>
      <c r="E6" s="196"/>
      <c r="F6" s="195" t="s">
        <v>110</v>
      </c>
      <c r="G6" s="195" t="str">
        <f>+D6</f>
        <v>Cumulative</v>
      </c>
      <c r="H6" s="196"/>
      <c r="I6" s="195" t="s">
        <v>111</v>
      </c>
      <c r="J6" s="195" t="str">
        <f>+G6</f>
        <v>Cumulative</v>
      </c>
      <c r="K6" s="196"/>
      <c r="L6" s="195" t="s">
        <v>112</v>
      </c>
      <c r="M6" s="195" t="str">
        <f>+G6</f>
        <v>Cumulative</v>
      </c>
      <c r="N6" s="196"/>
      <c r="O6" s="195" t="s">
        <v>113</v>
      </c>
      <c r="P6" s="195" t="str">
        <f>+J6</f>
        <v>Cumulative</v>
      </c>
      <c r="Q6" s="196"/>
      <c r="R6" s="195" t="s">
        <v>114</v>
      </c>
      <c r="S6" s="195" t="str">
        <f>+J6</f>
        <v>Cumulative</v>
      </c>
      <c r="T6" s="196"/>
      <c r="U6" s="195" t="s">
        <v>115</v>
      </c>
      <c r="V6" s="195" t="str">
        <f>+P6</f>
        <v>Cumulative</v>
      </c>
      <c r="W6" s="196"/>
      <c r="X6" s="205" t="s">
        <v>113</v>
      </c>
      <c r="Y6" s="205" t="str">
        <f>+S6</f>
        <v>Cumulative</v>
      </c>
      <c r="Z6" s="195" t="s">
        <v>116</v>
      </c>
      <c r="AA6" s="195" t="str">
        <f>+V6</f>
        <v>Cumulative</v>
      </c>
      <c r="AB6" s="196"/>
      <c r="AC6" s="195" t="s">
        <v>117</v>
      </c>
      <c r="AD6" s="195" t="str">
        <f>+AA6</f>
        <v>Cumulative</v>
      </c>
      <c r="AE6" s="196"/>
      <c r="AF6" s="195" t="s">
        <v>118</v>
      </c>
      <c r="AG6" s="195" t="str">
        <f>+AD6</f>
        <v>Cumulative</v>
      </c>
      <c r="AH6" s="196"/>
      <c r="AI6" s="195" t="s">
        <v>108</v>
      </c>
      <c r="AJ6" s="195" t="s">
        <v>109</v>
      </c>
      <c r="AK6" s="196"/>
      <c r="AL6" s="195" t="s">
        <v>114</v>
      </c>
      <c r="AM6" s="195" t="str">
        <f>+AD6</f>
        <v>Cumulative</v>
      </c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</row>
    <row r="7" spans="1:143" x14ac:dyDescent="0.2">
      <c r="A7" s="192">
        <v>1</v>
      </c>
      <c r="C7" s="197">
        <v>0.33329999999999999</v>
      </c>
      <c r="D7" s="197">
        <f>+C7</f>
        <v>0.33329999999999999</v>
      </c>
      <c r="E7" s="197"/>
      <c r="F7" s="197">
        <v>0.2</v>
      </c>
      <c r="G7" s="197">
        <f>+F7</f>
        <v>0.2</v>
      </c>
      <c r="H7" s="197"/>
      <c r="I7" s="197">
        <v>0.1429</v>
      </c>
      <c r="J7" s="197">
        <f>+I7</f>
        <v>0.1429</v>
      </c>
      <c r="K7" s="197"/>
      <c r="L7" s="197">
        <v>0.11111</v>
      </c>
      <c r="M7" s="197">
        <f>+L7</f>
        <v>0.11111</v>
      </c>
      <c r="N7" s="197"/>
      <c r="O7" s="197">
        <v>0.1</v>
      </c>
      <c r="P7" s="197">
        <f>+O7</f>
        <v>0.1</v>
      </c>
      <c r="Q7" s="197"/>
      <c r="R7" s="197">
        <v>8.3299999999999999E-2</v>
      </c>
      <c r="S7" s="197">
        <f>+R7</f>
        <v>8.3299999999999999E-2</v>
      </c>
      <c r="T7" s="197"/>
      <c r="U7" s="197">
        <v>0.05</v>
      </c>
      <c r="V7" s="197">
        <f>+U7</f>
        <v>0.05</v>
      </c>
      <c r="W7" s="197"/>
      <c r="X7" s="206">
        <v>7.4999999999999997E-2</v>
      </c>
      <c r="Y7" s="206">
        <f>+X7</f>
        <v>7.4999999999999997E-2</v>
      </c>
      <c r="Z7" s="197">
        <v>3.7499999999999999E-2</v>
      </c>
      <c r="AA7" s="197">
        <f>+Z7</f>
        <v>3.7499999999999999E-2</v>
      </c>
      <c r="AB7" s="197"/>
      <c r="AC7" s="197">
        <v>1.72E-2</v>
      </c>
      <c r="AD7" s="197">
        <f>+AC7</f>
        <v>1.72E-2</v>
      </c>
      <c r="AE7" s="197"/>
      <c r="AF7" s="197">
        <v>1.2840000000000001E-2</v>
      </c>
      <c r="AG7" s="197">
        <f>+AF7</f>
        <v>1.2840000000000001E-2</v>
      </c>
      <c r="AH7" s="197"/>
      <c r="AI7" s="197">
        <f>1/3/2</f>
        <v>0.16666666666666666</v>
      </c>
      <c r="AJ7" s="197">
        <f>+AI7</f>
        <v>0.16666666666666666</v>
      </c>
      <c r="AK7" s="197"/>
      <c r="AL7" s="197">
        <v>6.25E-2</v>
      </c>
      <c r="AM7" s="197">
        <f>+AL7</f>
        <v>6.25E-2</v>
      </c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</row>
    <row r="8" spans="1:143" x14ac:dyDescent="0.2">
      <c r="A8" s="192">
        <f>+A7+1</f>
        <v>2</v>
      </c>
      <c r="C8" s="197">
        <v>0.44450000000000001</v>
      </c>
      <c r="D8" s="197">
        <f>+D7+C8</f>
        <v>0.77780000000000005</v>
      </c>
      <c r="E8" s="197"/>
      <c r="F8" s="197">
        <v>0.32</v>
      </c>
      <c r="G8" s="197">
        <f>+G7+F8</f>
        <v>0.52</v>
      </c>
      <c r="H8" s="197"/>
      <c r="I8" s="197">
        <v>0.24490000000000001</v>
      </c>
      <c r="J8" s="197">
        <f>+J7+I8</f>
        <v>0.38780000000000003</v>
      </c>
      <c r="K8" s="197"/>
      <c r="L8" s="197">
        <v>0.19753000000000001</v>
      </c>
      <c r="M8" s="197">
        <f>+M7+L8</f>
        <v>0.30864000000000003</v>
      </c>
      <c r="N8" s="197"/>
      <c r="O8" s="197">
        <v>0.18</v>
      </c>
      <c r="P8" s="197">
        <f>+P7+O8</f>
        <v>0.28000000000000003</v>
      </c>
      <c r="Q8" s="197"/>
      <c r="R8" s="197">
        <v>0.15279999999999999</v>
      </c>
      <c r="S8" s="197">
        <f>+S7+R8</f>
        <v>0.23609999999999998</v>
      </c>
      <c r="T8" s="197"/>
      <c r="U8" s="197">
        <v>9.5000000000000001E-2</v>
      </c>
      <c r="V8" s="197">
        <f>+V7+U8</f>
        <v>0.14500000000000002</v>
      </c>
      <c r="W8" s="197"/>
      <c r="X8" s="206">
        <v>0.13875000000000001</v>
      </c>
      <c r="Y8" s="206">
        <f>+Y7+X8</f>
        <v>0.21375</v>
      </c>
      <c r="Z8" s="197">
        <v>7.2190000000000004E-2</v>
      </c>
      <c r="AA8" s="197">
        <f>+AA7+Z8</f>
        <v>0.10969000000000001</v>
      </c>
      <c r="AB8" s="197"/>
      <c r="AC8" s="197">
        <v>3.175E-2</v>
      </c>
      <c r="AD8" s="197">
        <f>+AD7+AC8</f>
        <v>4.895E-2</v>
      </c>
      <c r="AE8" s="197"/>
      <c r="AF8" s="197">
        <v>2.564E-2</v>
      </c>
      <c r="AG8" s="197">
        <f>+AG7+AF8</f>
        <v>3.848E-2</v>
      </c>
      <c r="AH8" s="197"/>
      <c r="AI8" s="197">
        <f>1/3</f>
        <v>0.33333333333333331</v>
      </c>
      <c r="AJ8" s="197">
        <f>+AJ7+AI8</f>
        <v>0.5</v>
      </c>
      <c r="AK8" s="197"/>
      <c r="AL8" s="197">
        <v>0.11719</v>
      </c>
      <c r="AM8" s="197">
        <f>+AM7+AL8</f>
        <v>0.17969000000000002</v>
      </c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</row>
    <row r="9" spans="1:143" x14ac:dyDescent="0.2">
      <c r="A9" s="192">
        <f t="shared" ref="A9:A46" si="0">+A8+1</f>
        <v>3</v>
      </c>
      <c r="C9" s="197">
        <v>0.14810000000000001</v>
      </c>
      <c r="D9" s="197">
        <f>+D8+C9</f>
        <v>0.92590000000000006</v>
      </c>
      <c r="E9" s="197"/>
      <c r="F9" s="197">
        <v>0.192</v>
      </c>
      <c r="G9" s="197">
        <f>+G8+F9</f>
        <v>0.71199999999999997</v>
      </c>
      <c r="H9" s="197"/>
      <c r="I9" s="197">
        <v>0.1749</v>
      </c>
      <c r="J9" s="197">
        <f t="shared" ref="J9:J14" si="1">+J8+I9</f>
        <v>0.56269999999999998</v>
      </c>
      <c r="K9" s="197"/>
      <c r="L9" s="197">
        <v>0.15364</v>
      </c>
      <c r="M9" s="197">
        <f t="shared" ref="M9:M16" si="2">+M8+L9</f>
        <v>0.46228000000000002</v>
      </c>
      <c r="N9" s="197"/>
      <c r="O9" s="197">
        <v>0.14399999999999999</v>
      </c>
      <c r="P9" s="197">
        <f t="shared" ref="P9:P17" si="3">+P8+O9</f>
        <v>0.42400000000000004</v>
      </c>
      <c r="Q9" s="197"/>
      <c r="R9" s="197">
        <v>0.1273</v>
      </c>
      <c r="S9" s="197">
        <f t="shared" ref="S9:S19" si="4">+S8+R9</f>
        <v>0.36339999999999995</v>
      </c>
      <c r="T9" s="197"/>
      <c r="U9" s="197">
        <v>8.5500000000000007E-2</v>
      </c>
      <c r="V9" s="197">
        <f t="shared" ref="V9:V22" si="5">+V8+U9</f>
        <v>0.23050000000000004</v>
      </c>
      <c r="W9" s="197"/>
      <c r="X9" s="206">
        <v>0.11794</v>
      </c>
      <c r="Y9" s="206">
        <f t="shared" ref="Y9:Y17" si="6">+Y8+X9</f>
        <v>0.33168999999999998</v>
      </c>
      <c r="Z9" s="197">
        <v>6.6769999999999996E-2</v>
      </c>
      <c r="AA9" s="197">
        <f t="shared" ref="AA9:AA24" si="7">+AA8+Z9</f>
        <v>0.17646000000000001</v>
      </c>
      <c r="AB9" s="197"/>
      <c r="AC9" s="197">
        <v>3.175E-2</v>
      </c>
      <c r="AD9" s="197">
        <f t="shared" ref="AD9:AD38" si="8">+AD8+AC9</f>
        <v>8.0699999999999994E-2</v>
      </c>
      <c r="AE9" s="197"/>
      <c r="AF9" s="197">
        <v>2.564E-2</v>
      </c>
      <c r="AG9" s="197">
        <f t="shared" ref="AG9:AG46" si="9">+AG8+AF9</f>
        <v>6.4119999999999996E-2</v>
      </c>
      <c r="AH9" s="197"/>
      <c r="AI9" s="197">
        <f>1/3</f>
        <v>0.33333333333333331</v>
      </c>
      <c r="AJ9" s="197">
        <f>+AJ8+AI9</f>
        <v>0.83333333333333326</v>
      </c>
      <c r="AK9" s="197"/>
      <c r="AL9" s="197">
        <v>0.10255</v>
      </c>
      <c r="AM9" s="197">
        <f t="shared" ref="AM9:AM19" si="10">+AM8+AL9</f>
        <v>0.28224000000000005</v>
      </c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</row>
    <row r="10" spans="1:143" x14ac:dyDescent="0.2">
      <c r="A10" s="192">
        <f t="shared" si="0"/>
        <v>4</v>
      </c>
      <c r="C10" s="197">
        <v>7.4099999999999999E-2</v>
      </c>
      <c r="D10" s="197">
        <f>+D9+C10</f>
        <v>1</v>
      </c>
      <c r="E10" s="197"/>
      <c r="F10" s="197">
        <v>0.1152</v>
      </c>
      <c r="G10" s="197">
        <f>+G9+F10</f>
        <v>0.82719999999999994</v>
      </c>
      <c r="H10" s="197"/>
      <c r="I10" s="197">
        <v>0.1249</v>
      </c>
      <c r="J10" s="197">
        <f t="shared" si="1"/>
        <v>0.68759999999999999</v>
      </c>
      <c r="K10" s="197"/>
      <c r="L10" s="197">
        <v>0.11949</v>
      </c>
      <c r="M10" s="197">
        <f t="shared" si="2"/>
        <v>0.58177000000000001</v>
      </c>
      <c r="N10" s="197"/>
      <c r="O10" s="197">
        <v>0.1152</v>
      </c>
      <c r="P10" s="197">
        <f t="shared" si="3"/>
        <v>0.53920000000000001</v>
      </c>
      <c r="Q10" s="197"/>
      <c r="R10" s="197">
        <v>0.1061</v>
      </c>
      <c r="S10" s="197">
        <f t="shared" si="4"/>
        <v>0.46949999999999992</v>
      </c>
      <c r="T10" s="197"/>
      <c r="U10" s="197">
        <v>7.6999999999999999E-2</v>
      </c>
      <c r="V10" s="197">
        <f t="shared" si="5"/>
        <v>0.30750000000000005</v>
      </c>
      <c r="W10" s="197"/>
      <c r="X10" s="206">
        <v>0.10025000000000001</v>
      </c>
      <c r="Y10" s="206">
        <f t="shared" si="6"/>
        <v>0.43193999999999999</v>
      </c>
      <c r="Z10" s="197">
        <v>6.1769999999999999E-2</v>
      </c>
      <c r="AA10" s="197">
        <f t="shared" si="7"/>
        <v>0.23823</v>
      </c>
      <c r="AB10" s="197"/>
      <c r="AC10" s="197">
        <v>3.175E-2</v>
      </c>
      <c r="AD10" s="197">
        <f t="shared" si="8"/>
        <v>0.11244999999999999</v>
      </c>
      <c r="AE10" s="197"/>
      <c r="AF10" s="197">
        <v>2.564E-2</v>
      </c>
      <c r="AG10" s="197">
        <f t="shared" si="9"/>
        <v>8.9759999999999993E-2</v>
      </c>
      <c r="AH10" s="197"/>
      <c r="AI10" s="197">
        <f>1/3/2</f>
        <v>0.16666666666666666</v>
      </c>
      <c r="AJ10" s="197">
        <f>+AJ9+AI10</f>
        <v>0.99999999999999989</v>
      </c>
      <c r="AK10" s="197"/>
      <c r="AL10" s="197">
        <v>8.9730000000000004E-2</v>
      </c>
      <c r="AM10" s="197">
        <f t="shared" si="10"/>
        <v>0.37197000000000002</v>
      </c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</row>
    <row r="11" spans="1:143" x14ac:dyDescent="0.2">
      <c r="A11" s="192">
        <f t="shared" si="0"/>
        <v>5</v>
      </c>
      <c r="C11" s="197"/>
      <c r="D11" s="197"/>
      <c r="E11" s="197"/>
      <c r="F11" s="197">
        <v>0.1152</v>
      </c>
      <c r="G11" s="197">
        <f>+G10+F11</f>
        <v>0.9423999999999999</v>
      </c>
      <c r="H11" s="197"/>
      <c r="I11" s="197">
        <v>8.9300000000000004E-2</v>
      </c>
      <c r="J11" s="197">
        <f t="shared" si="1"/>
        <v>0.77690000000000003</v>
      </c>
      <c r="K11" s="197"/>
      <c r="L11" s="197">
        <v>9.2939999999999995E-2</v>
      </c>
      <c r="M11" s="197">
        <f t="shared" si="2"/>
        <v>0.67471000000000003</v>
      </c>
      <c r="N11" s="197"/>
      <c r="O11" s="197">
        <v>9.2200000000000004E-2</v>
      </c>
      <c r="P11" s="197">
        <f t="shared" si="3"/>
        <v>0.63139999999999996</v>
      </c>
      <c r="Q11" s="197"/>
      <c r="R11" s="197">
        <v>8.8400000000000006E-2</v>
      </c>
      <c r="S11" s="197">
        <f t="shared" si="4"/>
        <v>0.55789999999999995</v>
      </c>
      <c r="T11" s="197"/>
      <c r="U11" s="197">
        <v>6.93E-2</v>
      </c>
      <c r="V11" s="197">
        <f t="shared" si="5"/>
        <v>0.37680000000000002</v>
      </c>
      <c r="W11" s="197"/>
      <c r="X11" s="206">
        <v>8.7389999999999995E-2</v>
      </c>
      <c r="Y11" s="206">
        <f t="shared" si="6"/>
        <v>0.51932999999999996</v>
      </c>
      <c r="Z11" s="197">
        <v>5.713E-2</v>
      </c>
      <c r="AA11" s="197">
        <f t="shared" si="7"/>
        <v>0.29536000000000001</v>
      </c>
      <c r="AB11" s="197"/>
      <c r="AC11" s="197">
        <v>3.175E-2</v>
      </c>
      <c r="AD11" s="197">
        <f t="shared" si="8"/>
        <v>0.14419999999999999</v>
      </c>
      <c r="AE11" s="197"/>
      <c r="AF11" s="197">
        <v>2.564E-2</v>
      </c>
      <c r="AG11" s="197">
        <f t="shared" si="9"/>
        <v>0.11539999999999999</v>
      </c>
      <c r="AH11" s="197"/>
      <c r="AI11" s="197"/>
      <c r="AJ11" s="197"/>
      <c r="AK11" s="197"/>
      <c r="AL11" s="197">
        <v>7.8520000000000006E-2</v>
      </c>
      <c r="AM11" s="197">
        <f t="shared" si="10"/>
        <v>0.45049000000000006</v>
      </c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</row>
    <row r="12" spans="1:143" x14ac:dyDescent="0.2">
      <c r="A12" s="192">
        <f t="shared" si="0"/>
        <v>6</v>
      </c>
      <c r="C12" s="197"/>
      <c r="D12" s="197"/>
      <c r="E12" s="197"/>
      <c r="F12" s="197">
        <v>5.7599999999999998E-2</v>
      </c>
      <c r="G12" s="197">
        <f>+G11+F12</f>
        <v>0.99999999999999989</v>
      </c>
      <c r="H12" s="197"/>
      <c r="I12" s="197">
        <v>8.9200000000000002E-2</v>
      </c>
      <c r="J12" s="197">
        <f t="shared" si="1"/>
        <v>0.86610000000000009</v>
      </c>
      <c r="K12" s="197"/>
      <c r="L12" s="197">
        <v>7.2289999999999993E-2</v>
      </c>
      <c r="M12" s="197">
        <f t="shared" si="2"/>
        <v>0.747</v>
      </c>
      <c r="N12" s="197"/>
      <c r="O12" s="197">
        <v>7.3700000000000002E-2</v>
      </c>
      <c r="P12" s="197">
        <f t="shared" si="3"/>
        <v>0.70509999999999995</v>
      </c>
      <c r="Q12" s="197"/>
      <c r="R12" s="197">
        <v>7.3700000000000002E-2</v>
      </c>
      <c r="S12" s="197">
        <f t="shared" si="4"/>
        <v>0.63159999999999994</v>
      </c>
      <c r="T12" s="197"/>
      <c r="U12" s="197">
        <v>6.2300000000000001E-2</v>
      </c>
      <c r="V12" s="197">
        <f t="shared" si="5"/>
        <v>0.43910000000000005</v>
      </c>
      <c r="W12" s="197"/>
      <c r="X12" s="206">
        <v>8.7389999999999995E-2</v>
      </c>
      <c r="Y12" s="206">
        <f t="shared" si="6"/>
        <v>0.60671999999999993</v>
      </c>
      <c r="Z12" s="197">
        <v>5.2850000000000001E-2</v>
      </c>
      <c r="AA12" s="197">
        <f t="shared" si="7"/>
        <v>0.34821000000000002</v>
      </c>
      <c r="AB12" s="197"/>
      <c r="AC12" s="197">
        <v>3.175E-2</v>
      </c>
      <c r="AD12" s="197">
        <f t="shared" si="8"/>
        <v>0.17595</v>
      </c>
      <c r="AE12" s="197"/>
      <c r="AF12" s="197">
        <v>2.564E-2</v>
      </c>
      <c r="AG12" s="197">
        <f t="shared" si="9"/>
        <v>0.14104</v>
      </c>
      <c r="AH12" s="197"/>
      <c r="AI12" s="197"/>
      <c r="AJ12" s="197"/>
      <c r="AK12" s="197"/>
      <c r="AL12" s="197">
        <v>7.3270000000000002E-2</v>
      </c>
      <c r="AM12" s="197">
        <f t="shared" si="10"/>
        <v>0.52376</v>
      </c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</row>
    <row r="13" spans="1:143" x14ac:dyDescent="0.2">
      <c r="A13" s="192">
        <f t="shared" si="0"/>
        <v>7</v>
      </c>
      <c r="C13" s="197"/>
      <c r="D13" s="197"/>
      <c r="E13" s="197"/>
      <c r="F13" s="197"/>
      <c r="G13" s="197"/>
      <c r="H13" s="197"/>
      <c r="I13" s="197">
        <v>8.9300000000000004E-2</v>
      </c>
      <c r="J13" s="197">
        <f t="shared" si="1"/>
        <v>0.95540000000000014</v>
      </c>
      <c r="K13" s="197"/>
      <c r="L13" s="197">
        <v>7.2279999999999997E-2</v>
      </c>
      <c r="M13" s="197">
        <f t="shared" si="2"/>
        <v>0.81928000000000001</v>
      </c>
      <c r="N13" s="197"/>
      <c r="O13" s="197">
        <v>6.5500000000000003E-2</v>
      </c>
      <c r="P13" s="197">
        <f t="shared" si="3"/>
        <v>0.77059999999999995</v>
      </c>
      <c r="Q13" s="197"/>
      <c r="R13" s="197">
        <v>6.1400000000000003E-2</v>
      </c>
      <c r="S13" s="197">
        <f t="shared" si="4"/>
        <v>0.69299999999999995</v>
      </c>
      <c r="T13" s="197"/>
      <c r="U13" s="197">
        <v>5.8999999999999997E-2</v>
      </c>
      <c r="V13" s="197">
        <f t="shared" si="5"/>
        <v>0.49810000000000004</v>
      </c>
      <c r="W13" s="197"/>
      <c r="X13" s="206">
        <v>8.7389999999999995E-2</v>
      </c>
      <c r="Y13" s="206">
        <f t="shared" si="6"/>
        <v>0.69410999999999989</v>
      </c>
      <c r="Z13" s="197">
        <v>4.888E-2</v>
      </c>
      <c r="AA13" s="197">
        <f t="shared" si="7"/>
        <v>0.39709</v>
      </c>
      <c r="AB13" s="197"/>
      <c r="AC13" s="197">
        <v>3.175E-2</v>
      </c>
      <c r="AD13" s="197">
        <f t="shared" si="8"/>
        <v>0.2077</v>
      </c>
      <c r="AE13" s="197"/>
      <c r="AF13" s="197">
        <v>2.564E-2</v>
      </c>
      <c r="AG13" s="197">
        <f t="shared" si="9"/>
        <v>0.16667999999999999</v>
      </c>
      <c r="AH13" s="197"/>
      <c r="AI13" s="197"/>
      <c r="AJ13" s="197"/>
      <c r="AK13" s="197"/>
      <c r="AL13" s="197">
        <v>7.3270000000000002E-2</v>
      </c>
      <c r="AM13" s="197">
        <f t="shared" si="10"/>
        <v>0.59702999999999995</v>
      </c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</row>
    <row r="14" spans="1:143" x14ac:dyDescent="0.2">
      <c r="A14" s="192">
        <f t="shared" si="0"/>
        <v>8</v>
      </c>
      <c r="C14" s="197"/>
      <c r="D14" s="197"/>
      <c r="E14" s="197"/>
      <c r="F14" s="197"/>
      <c r="G14" s="197"/>
      <c r="H14" s="197"/>
      <c r="I14" s="197">
        <v>4.4600000000000001E-2</v>
      </c>
      <c r="J14" s="197">
        <f t="shared" si="1"/>
        <v>1.0000000000000002</v>
      </c>
      <c r="K14" s="197"/>
      <c r="L14" s="197">
        <v>7.2289999999999993E-2</v>
      </c>
      <c r="M14" s="197">
        <f t="shared" si="2"/>
        <v>0.89156999999999997</v>
      </c>
      <c r="N14" s="197"/>
      <c r="O14" s="197">
        <v>6.5500000000000003E-2</v>
      </c>
      <c r="P14" s="197">
        <f t="shared" si="3"/>
        <v>0.83609999999999995</v>
      </c>
      <c r="Q14" s="197"/>
      <c r="R14" s="197">
        <v>5.5800000000000002E-2</v>
      </c>
      <c r="S14" s="197">
        <f t="shared" si="4"/>
        <v>0.74879999999999991</v>
      </c>
      <c r="T14" s="197"/>
      <c r="U14" s="197">
        <v>5.8999999999999997E-2</v>
      </c>
      <c r="V14" s="197">
        <f t="shared" si="5"/>
        <v>0.55710000000000004</v>
      </c>
      <c r="W14" s="197"/>
      <c r="X14" s="206">
        <v>8.7389999999999995E-2</v>
      </c>
      <c r="Y14" s="206">
        <f t="shared" si="6"/>
        <v>0.78149999999999986</v>
      </c>
      <c r="Z14" s="197">
        <v>4.5220000000000003E-2</v>
      </c>
      <c r="AA14" s="197">
        <f t="shared" si="7"/>
        <v>0.44230999999999998</v>
      </c>
      <c r="AB14" s="197"/>
      <c r="AC14" s="197">
        <v>3.1739999999999997E-2</v>
      </c>
      <c r="AD14" s="197">
        <f t="shared" si="8"/>
        <v>0.23943999999999999</v>
      </c>
      <c r="AE14" s="197"/>
      <c r="AF14" s="197">
        <v>2.564E-2</v>
      </c>
      <c r="AG14" s="197">
        <f t="shared" si="9"/>
        <v>0.19231999999999999</v>
      </c>
      <c r="AH14" s="197"/>
      <c r="AI14" s="197"/>
      <c r="AJ14" s="197"/>
      <c r="AK14" s="197"/>
      <c r="AL14" s="197">
        <v>7.3270000000000002E-2</v>
      </c>
      <c r="AM14" s="197">
        <f t="shared" si="10"/>
        <v>0.6702999999999999</v>
      </c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</row>
    <row r="15" spans="1:143" x14ac:dyDescent="0.2">
      <c r="A15" s="192">
        <f t="shared" si="0"/>
        <v>9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>
        <v>7.2289999999999993E-2</v>
      </c>
      <c r="M15" s="197">
        <f t="shared" si="2"/>
        <v>0.96385999999999994</v>
      </c>
      <c r="N15" s="197"/>
      <c r="O15" s="197">
        <v>6.5600000000000006E-2</v>
      </c>
      <c r="P15" s="197">
        <f t="shared" si="3"/>
        <v>0.90169999999999995</v>
      </c>
      <c r="Q15" s="197"/>
      <c r="R15" s="197">
        <v>5.5800000000000002E-2</v>
      </c>
      <c r="S15" s="197">
        <f t="shared" si="4"/>
        <v>0.80459999999999987</v>
      </c>
      <c r="T15" s="197"/>
      <c r="U15" s="197">
        <v>5.91E-2</v>
      </c>
      <c r="V15" s="197">
        <f t="shared" si="5"/>
        <v>0.61620000000000008</v>
      </c>
      <c r="W15" s="197"/>
      <c r="X15" s="206">
        <v>8.7389999999999995E-2</v>
      </c>
      <c r="Y15" s="206">
        <f t="shared" si="6"/>
        <v>0.86888999999999983</v>
      </c>
      <c r="Z15" s="197">
        <v>4.462E-2</v>
      </c>
      <c r="AA15" s="197">
        <f t="shared" si="7"/>
        <v>0.48692999999999997</v>
      </c>
      <c r="AB15" s="197"/>
      <c r="AC15" s="197">
        <v>3.175E-2</v>
      </c>
      <c r="AD15" s="197">
        <f t="shared" si="8"/>
        <v>0.27118999999999999</v>
      </c>
      <c r="AE15" s="197"/>
      <c r="AF15" s="197">
        <v>2.564E-2</v>
      </c>
      <c r="AG15" s="197">
        <f t="shared" si="9"/>
        <v>0.21795999999999999</v>
      </c>
      <c r="AH15" s="197"/>
      <c r="AI15" s="197"/>
      <c r="AJ15" s="197"/>
      <c r="AK15" s="197"/>
      <c r="AL15" s="197">
        <v>7.3270000000000002E-2</v>
      </c>
      <c r="AM15" s="197">
        <f t="shared" si="10"/>
        <v>0.74356999999999984</v>
      </c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</row>
    <row r="16" spans="1:143" x14ac:dyDescent="0.2">
      <c r="A16" s="192">
        <f t="shared" si="0"/>
        <v>10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>
        <v>3.6139999999999999E-2</v>
      </c>
      <c r="M16" s="197">
        <f t="shared" si="2"/>
        <v>0.99999999999999989</v>
      </c>
      <c r="N16" s="197"/>
      <c r="O16" s="197">
        <v>6.5500000000000003E-2</v>
      </c>
      <c r="P16" s="197">
        <f t="shared" si="3"/>
        <v>0.96719999999999995</v>
      </c>
      <c r="Q16" s="197"/>
      <c r="R16" s="197">
        <v>5.5899999999999998E-2</v>
      </c>
      <c r="S16" s="197">
        <f t="shared" si="4"/>
        <v>0.86049999999999982</v>
      </c>
      <c r="T16" s="197"/>
      <c r="U16" s="197">
        <v>5.8999999999999997E-2</v>
      </c>
      <c r="V16" s="197">
        <f t="shared" si="5"/>
        <v>0.67520000000000002</v>
      </c>
      <c r="W16" s="197"/>
      <c r="X16" s="206">
        <v>8.7389999999999995E-2</v>
      </c>
      <c r="Y16" s="206">
        <f t="shared" si="6"/>
        <v>0.9562799999999998</v>
      </c>
      <c r="Z16" s="197">
        <v>4.4609999999999997E-2</v>
      </c>
      <c r="AA16" s="197">
        <f t="shared" si="7"/>
        <v>0.53154000000000001</v>
      </c>
      <c r="AB16" s="197"/>
      <c r="AC16" s="197">
        <v>3.1739999999999997E-2</v>
      </c>
      <c r="AD16" s="197">
        <f t="shared" si="8"/>
        <v>0.30292999999999998</v>
      </c>
      <c r="AE16" s="197"/>
      <c r="AF16" s="197">
        <v>2.564E-2</v>
      </c>
      <c r="AG16" s="197">
        <f t="shared" si="9"/>
        <v>0.24359999999999998</v>
      </c>
      <c r="AH16" s="197"/>
      <c r="AI16" s="197"/>
      <c r="AJ16" s="197"/>
      <c r="AK16" s="197"/>
      <c r="AL16" s="197">
        <v>7.3270000000000002E-2</v>
      </c>
      <c r="AM16" s="197">
        <f t="shared" si="10"/>
        <v>0.81683999999999979</v>
      </c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</row>
    <row r="17" spans="1:143" x14ac:dyDescent="0.2">
      <c r="A17" s="192">
        <f t="shared" si="0"/>
        <v>11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>
        <v>3.2800000000000003E-2</v>
      </c>
      <c r="P17" s="197">
        <f t="shared" si="3"/>
        <v>1</v>
      </c>
      <c r="Q17" s="197"/>
      <c r="R17" s="197">
        <v>5.5800000000000002E-2</v>
      </c>
      <c r="S17" s="197">
        <f t="shared" si="4"/>
        <v>0.91629999999999978</v>
      </c>
      <c r="T17" s="197"/>
      <c r="U17" s="197">
        <v>5.91E-2</v>
      </c>
      <c r="V17" s="197">
        <f t="shared" si="5"/>
        <v>0.73430000000000006</v>
      </c>
      <c r="W17" s="197"/>
      <c r="X17" s="206">
        <v>4.3720000000000002E-2</v>
      </c>
      <c r="Y17" s="206">
        <f t="shared" si="6"/>
        <v>0.99999999999999978</v>
      </c>
      <c r="Z17" s="197">
        <v>4.462E-2</v>
      </c>
      <c r="AA17" s="197">
        <f t="shared" si="7"/>
        <v>0.57616000000000001</v>
      </c>
      <c r="AB17" s="197"/>
      <c r="AC17" s="197">
        <v>3.175E-2</v>
      </c>
      <c r="AD17" s="197">
        <f t="shared" si="8"/>
        <v>0.33467999999999998</v>
      </c>
      <c r="AE17" s="197"/>
      <c r="AF17" s="197">
        <v>2.564E-2</v>
      </c>
      <c r="AG17" s="197">
        <f t="shared" si="9"/>
        <v>0.26923999999999998</v>
      </c>
      <c r="AH17" s="197"/>
      <c r="AI17" s="197"/>
      <c r="AJ17" s="197"/>
      <c r="AK17" s="197"/>
      <c r="AL17" s="197">
        <v>7.3270000000000002E-2</v>
      </c>
      <c r="AM17" s="197">
        <f t="shared" si="10"/>
        <v>0.89010999999999973</v>
      </c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</row>
    <row r="18" spans="1:143" x14ac:dyDescent="0.2">
      <c r="A18" s="192">
        <f t="shared" si="0"/>
        <v>12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>
        <v>5.5800000000000002E-2</v>
      </c>
      <c r="S18" s="197">
        <f t="shared" si="4"/>
        <v>0.97209999999999974</v>
      </c>
      <c r="T18" s="197"/>
      <c r="U18" s="197">
        <v>5.8999999999999997E-2</v>
      </c>
      <c r="V18" s="197">
        <f t="shared" si="5"/>
        <v>0.79330000000000012</v>
      </c>
      <c r="W18" s="197"/>
      <c r="X18" s="197"/>
      <c r="Y18" s="197"/>
      <c r="Z18" s="197">
        <v>4.4609999999999997E-2</v>
      </c>
      <c r="AA18" s="197">
        <f t="shared" si="7"/>
        <v>0.62077000000000004</v>
      </c>
      <c r="AB18" s="197"/>
      <c r="AC18" s="197">
        <v>3.1739999999999997E-2</v>
      </c>
      <c r="AD18" s="197">
        <f t="shared" si="8"/>
        <v>0.36641999999999997</v>
      </c>
      <c r="AE18" s="197"/>
      <c r="AF18" s="197">
        <v>2.564E-2</v>
      </c>
      <c r="AG18" s="197">
        <f t="shared" si="9"/>
        <v>0.29487999999999998</v>
      </c>
      <c r="AH18" s="197"/>
      <c r="AI18" s="197"/>
      <c r="AJ18" s="197"/>
      <c r="AK18" s="197"/>
      <c r="AL18" s="197">
        <v>7.3270000000000002E-2</v>
      </c>
      <c r="AM18" s="197">
        <f t="shared" si="10"/>
        <v>0.96337999999999968</v>
      </c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</row>
    <row r="19" spans="1:143" x14ac:dyDescent="0.2">
      <c r="A19" s="192">
        <f t="shared" si="0"/>
        <v>13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>
        <v>2.7900000000000001E-2</v>
      </c>
      <c r="S19" s="197">
        <f t="shared" si="4"/>
        <v>0.99999999999999978</v>
      </c>
      <c r="T19" s="197"/>
      <c r="U19" s="197">
        <v>5.91E-2</v>
      </c>
      <c r="V19" s="197">
        <f t="shared" si="5"/>
        <v>0.85240000000000016</v>
      </c>
      <c r="W19" s="197"/>
      <c r="X19" s="197"/>
      <c r="Y19" s="197"/>
      <c r="Z19" s="197">
        <v>4.462E-2</v>
      </c>
      <c r="AA19" s="197">
        <f t="shared" si="7"/>
        <v>0.66539000000000004</v>
      </c>
      <c r="AB19" s="197"/>
      <c r="AC19" s="197">
        <v>3.175E-2</v>
      </c>
      <c r="AD19" s="197">
        <f t="shared" si="8"/>
        <v>0.39816999999999997</v>
      </c>
      <c r="AE19" s="197"/>
      <c r="AF19" s="197">
        <v>2.564E-2</v>
      </c>
      <c r="AG19" s="197">
        <f t="shared" si="9"/>
        <v>0.32051999999999997</v>
      </c>
      <c r="AH19" s="197"/>
      <c r="AI19" s="197"/>
      <c r="AJ19" s="197"/>
      <c r="AK19" s="197"/>
      <c r="AL19" s="197">
        <v>3.662E-2</v>
      </c>
      <c r="AM19" s="197">
        <f t="shared" si="10"/>
        <v>0.99999999999999967</v>
      </c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</row>
    <row r="20" spans="1:143" x14ac:dyDescent="0.2">
      <c r="A20" s="192">
        <f t="shared" si="0"/>
        <v>14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>
        <v>5.8999999999999997E-2</v>
      </c>
      <c r="V20" s="197">
        <f t="shared" si="5"/>
        <v>0.91140000000000021</v>
      </c>
      <c r="W20" s="197"/>
      <c r="X20" s="197"/>
      <c r="Y20" s="197"/>
      <c r="Z20" s="197">
        <v>4.4609999999999997E-2</v>
      </c>
      <c r="AA20" s="197">
        <f t="shared" si="7"/>
        <v>0.71000000000000008</v>
      </c>
      <c r="AB20" s="197"/>
      <c r="AC20" s="197">
        <v>3.1739999999999997E-2</v>
      </c>
      <c r="AD20" s="197">
        <f t="shared" si="8"/>
        <v>0.42990999999999996</v>
      </c>
      <c r="AE20" s="197"/>
      <c r="AF20" s="197">
        <v>2.564E-2</v>
      </c>
      <c r="AG20" s="197">
        <f t="shared" si="9"/>
        <v>0.34615999999999997</v>
      </c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</row>
    <row r="21" spans="1:143" x14ac:dyDescent="0.2">
      <c r="A21" s="192">
        <f t="shared" si="0"/>
        <v>15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>
        <v>5.91E-2</v>
      </c>
      <c r="V21" s="197">
        <f t="shared" si="5"/>
        <v>0.97050000000000025</v>
      </c>
      <c r="W21" s="197"/>
      <c r="X21" s="197"/>
      <c r="Y21" s="197"/>
      <c r="Z21" s="197">
        <v>4.462E-2</v>
      </c>
      <c r="AA21" s="197">
        <f t="shared" si="7"/>
        <v>0.75462000000000007</v>
      </c>
      <c r="AB21" s="197"/>
      <c r="AC21" s="197">
        <v>3.175E-2</v>
      </c>
      <c r="AD21" s="197">
        <f t="shared" si="8"/>
        <v>0.46165999999999996</v>
      </c>
      <c r="AE21" s="197"/>
      <c r="AF21" s="197">
        <v>2.564E-2</v>
      </c>
      <c r="AG21" s="197">
        <f t="shared" si="9"/>
        <v>0.37179999999999996</v>
      </c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</row>
    <row r="22" spans="1:143" x14ac:dyDescent="0.2">
      <c r="A22" s="192">
        <f t="shared" si="0"/>
        <v>16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>
        <v>2.9499999999999998E-2</v>
      </c>
      <c r="V22" s="197">
        <f t="shared" si="5"/>
        <v>1.0000000000000002</v>
      </c>
      <c r="W22" s="197"/>
      <c r="X22" s="197"/>
      <c r="Y22" s="197"/>
      <c r="Z22" s="197">
        <v>4.4609999999999997E-2</v>
      </c>
      <c r="AA22" s="197">
        <f t="shared" si="7"/>
        <v>0.79923000000000011</v>
      </c>
      <c r="AB22" s="197"/>
      <c r="AC22" s="197">
        <v>3.1739999999999997E-2</v>
      </c>
      <c r="AD22" s="197">
        <f t="shared" si="8"/>
        <v>0.49339999999999995</v>
      </c>
      <c r="AE22" s="197"/>
      <c r="AF22" s="197">
        <v>2.564E-2</v>
      </c>
      <c r="AG22" s="197">
        <f t="shared" si="9"/>
        <v>0.39743999999999996</v>
      </c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</row>
    <row r="23" spans="1:143" x14ac:dyDescent="0.2">
      <c r="A23" s="192">
        <f t="shared" si="0"/>
        <v>17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>
        <v>4.462E-2</v>
      </c>
      <c r="AA23" s="197">
        <f t="shared" si="7"/>
        <v>0.8438500000000001</v>
      </c>
      <c r="AB23" s="197"/>
      <c r="AC23" s="197">
        <v>3.175E-2</v>
      </c>
      <c r="AD23" s="197">
        <f t="shared" si="8"/>
        <v>0.52515000000000001</v>
      </c>
      <c r="AE23" s="197"/>
      <c r="AF23" s="197">
        <v>2.564E-2</v>
      </c>
      <c r="AG23" s="197">
        <f t="shared" si="9"/>
        <v>0.42307999999999996</v>
      </c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</row>
    <row r="24" spans="1:143" x14ac:dyDescent="0.2">
      <c r="A24" s="192">
        <f t="shared" si="0"/>
        <v>18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>
        <v>4.4609999999999997E-2</v>
      </c>
      <c r="AA24" s="197">
        <f t="shared" si="7"/>
        <v>0.88846000000000014</v>
      </c>
      <c r="AB24" s="197"/>
      <c r="AC24" s="197">
        <v>3.1739999999999997E-2</v>
      </c>
      <c r="AD24" s="197">
        <f t="shared" si="8"/>
        <v>0.55689</v>
      </c>
      <c r="AE24" s="197"/>
      <c r="AF24" s="197">
        <v>2.564E-2</v>
      </c>
      <c r="AG24" s="197">
        <f t="shared" si="9"/>
        <v>0.44871999999999995</v>
      </c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</row>
    <row r="25" spans="1:143" x14ac:dyDescent="0.2">
      <c r="A25" s="192">
        <f t="shared" si="0"/>
        <v>19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>
        <v>4.462E-2</v>
      </c>
      <c r="AA25" s="197">
        <f>+AA24+Z25</f>
        <v>0.93308000000000013</v>
      </c>
      <c r="AB25" s="197"/>
      <c r="AC25" s="197">
        <v>3.175E-2</v>
      </c>
      <c r="AD25" s="197">
        <f t="shared" si="8"/>
        <v>0.58864000000000005</v>
      </c>
      <c r="AE25" s="197"/>
      <c r="AF25" s="197">
        <v>2.564E-2</v>
      </c>
      <c r="AG25" s="197">
        <f t="shared" si="9"/>
        <v>0.47435999999999995</v>
      </c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</row>
    <row r="26" spans="1:143" x14ac:dyDescent="0.2">
      <c r="A26" s="192">
        <f t="shared" si="0"/>
        <v>20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>
        <v>4.4609999999999997E-2</v>
      </c>
      <c r="AA26" s="197">
        <f>+AA25+Z26</f>
        <v>0.97769000000000017</v>
      </c>
      <c r="AB26" s="197"/>
      <c r="AC26" s="197">
        <v>3.1739999999999997E-2</v>
      </c>
      <c r="AD26" s="197">
        <f t="shared" si="8"/>
        <v>0.62038000000000004</v>
      </c>
      <c r="AE26" s="197"/>
      <c r="AF26" s="197">
        <v>2.564E-2</v>
      </c>
      <c r="AG26" s="197">
        <f t="shared" si="9"/>
        <v>0.49999999999999994</v>
      </c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</row>
    <row r="27" spans="1:143" x14ac:dyDescent="0.2">
      <c r="A27" s="192">
        <f t="shared" si="0"/>
        <v>21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>
        <v>2.231E-2</v>
      </c>
      <c r="AA27" s="197">
        <f>+AA26+Z27</f>
        <v>1.0000000000000002</v>
      </c>
      <c r="AB27" s="197"/>
      <c r="AC27" s="197">
        <v>3.175E-2</v>
      </c>
      <c r="AD27" s="197">
        <f t="shared" si="8"/>
        <v>0.6521300000000001</v>
      </c>
      <c r="AE27" s="197"/>
      <c r="AF27" s="197">
        <v>2.564E-2</v>
      </c>
      <c r="AG27" s="197">
        <f t="shared" si="9"/>
        <v>0.52564</v>
      </c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</row>
    <row r="28" spans="1:143" x14ac:dyDescent="0.2">
      <c r="A28" s="192">
        <f t="shared" si="0"/>
        <v>22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>
        <v>3.1739999999999997E-2</v>
      </c>
      <c r="AD28" s="197">
        <f t="shared" si="8"/>
        <v>0.68387000000000009</v>
      </c>
      <c r="AE28" s="197"/>
      <c r="AF28" s="197">
        <v>2.564E-2</v>
      </c>
      <c r="AG28" s="197">
        <f t="shared" si="9"/>
        <v>0.55127999999999999</v>
      </c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</row>
    <row r="29" spans="1:143" x14ac:dyDescent="0.2">
      <c r="A29" s="192">
        <f t="shared" si="0"/>
        <v>23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>
        <v>3.175E-2</v>
      </c>
      <c r="AD29" s="197">
        <f t="shared" si="8"/>
        <v>0.71562000000000014</v>
      </c>
      <c r="AE29" s="197"/>
      <c r="AF29" s="197">
        <v>2.564E-2</v>
      </c>
      <c r="AG29" s="197">
        <f t="shared" si="9"/>
        <v>0.57691999999999999</v>
      </c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</row>
    <row r="30" spans="1:143" x14ac:dyDescent="0.2">
      <c r="A30" s="192">
        <f t="shared" si="0"/>
        <v>24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>
        <v>3.1739999999999997E-2</v>
      </c>
      <c r="AD30" s="197">
        <f t="shared" si="8"/>
        <v>0.74736000000000014</v>
      </c>
      <c r="AE30" s="197"/>
      <c r="AF30" s="197">
        <v>2.564E-2</v>
      </c>
      <c r="AG30" s="197">
        <f t="shared" si="9"/>
        <v>0.60255999999999998</v>
      </c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</row>
    <row r="31" spans="1:143" x14ac:dyDescent="0.2">
      <c r="A31" s="192">
        <f t="shared" si="0"/>
        <v>25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>
        <v>3.175E-2</v>
      </c>
      <c r="AD31" s="197">
        <f t="shared" si="8"/>
        <v>0.77911000000000019</v>
      </c>
      <c r="AE31" s="197"/>
      <c r="AF31" s="197">
        <v>2.564E-2</v>
      </c>
      <c r="AG31" s="197">
        <f t="shared" si="9"/>
        <v>0.62819999999999998</v>
      </c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</row>
    <row r="32" spans="1:143" x14ac:dyDescent="0.2">
      <c r="A32" s="192">
        <f t="shared" si="0"/>
        <v>26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>
        <v>3.1739999999999997E-2</v>
      </c>
      <c r="AD32" s="197">
        <f t="shared" si="8"/>
        <v>0.81085000000000018</v>
      </c>
      <c r="AE32" s="197"/>
      <c r="AF32" s="197">
        <v>2.564E-2</v>
      </c>
      <c r="AG32" s="197">
        <f t="shared" si="9"/>
        <v>0.65383999999999998</v>
      </c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</row>
    <row r="33" spans="1:143" x14ac:dyDescent="0.2">
      <c r="A33" s="192">
        <f t="shared" si="0"/>
        <v>27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>
        <v>3.175E-2</v>
      </c>
      <c r="AD33" s="197">
        <f t="shared" si="8"/>
        <v>0.84260000000000024</v>
      </c>
      <c r="AE33" s="197"/>
      <c r="AF33" s="197">
        <v>2.564E-2</v>
      </c>
      <c r="AG33" s="197">
        <f t="shared" si="9"/>
        <v>0.67947999999999997</v>
      </c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</row>
    <row r="34" spans="1:143" x14ac:dyDescent="0.2">
      <c r="A34" s="192">
        <f t="shared" si="0"/>
        <v>28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>
        <v>3.1739999999999997E-2</v>
      </c>
      <c r="AD34" s="197">
        <f t="shared" si="8"/>
        <v>0.87434000000000023</v>
      </c>
      <c r="AE34" s="197"/>
      <c r="AF34" s="197">
        <v>2.564E-2</v>
      </c>
      <c r="AG34" s="197">
        <f t="shared" si="9"/>
        <v>0.70511999999999997</v>
      </c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</row>
    <row r="35" spans="1:143" x14ac:dyDescent="0.2">
      <c r="A35" s="192">
        <f t="shared" si="0"/>
        <v>29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>
        <v>3.175E-2</v>
      </c>
      <c r="AD35" s="197">
        <f t="shared" si="8"/>
        <v>0.90609000000000028</v>
      </c>
      <c r="AE35" s="197"/>
      <c r="AF35" s="197">
        <v>2.564E-2</v>
      </c>
      <c r="AG35" s="197">
        <f t="shared" si="9"/>
        <v>0.73075999999999997</v>
      </c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</row>
    <row r="36" spans="1:143" x14ac:dyDescent="0.2">
      <c r="A36" s="192">
        <f t="shared" si="0"/>
        <v>30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>
        <v>3.1739999999999997E-2</v>
      </c>
      <c r="AD36" s="197">
        <f t="shared" si="8"/>
        <v>0.93783000000000027</v>
      </c>
      <c r="AE36" s="197"/>
      <c r="AF36" s="197">
        <v>2.564E-2</v>
      </c>
      <c r="AG36" s="197">
        <f t="shared" si="9"/>
        <v>0.75639999999999996</v>
      </c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</row>
    <row r="37" spans="1:143" x14ac:dyDescent="0.2">
      <c r="A37" s="192">
        <f t="shared" si="0"/>
        <v>31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>
        <v>3.175E-2</v>
      </c>
      <c r="AD37" s="197">
        <f t="shared" si="8"/>
        <v>0.96958000000000033</v>
      </c>
      <c r="AE37" s="197"/>
      <c r="AF37" s="197">
        <v>2.564E-2</v>
      </c>
      <c r="AG37" s="197">
        <f t="shared" si="9"/>
        <v>0.78203999999999996</v>
      </c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</row>
    <row r="38" spans="1:143" x14ac:dyDescent="0.2">
      <c r="A38" s="192">
        <f t="shared" si="0"/>
        <v>32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>
        <v>3.0419999999999999E-2</v>
      </c>
      <c r="AD38" s="197">
        <f t="shared" si="8"/>
        <v>1.0000000000000002</v>
      </c>
      <c r="AE38" s="197"/>
      <c r="AF38" s="197">
        <v>2.564E-2</v>
      </c>
      <c r="AG38" s="197">
        <f t="shared" si="9"/>
        <v>0.80767999999999995</v>
      </c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</row>
    <row r="39" spans="1:143" x14ac:dyDescent="0.2">
      <c r="A39" s="192">
        <f t="shared" si="0"/>
        <v>33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>
        <v>2.564E-2</v>
      </c>
      <c r="AG39" s="197">
        <f t="shared" si="9"/>
        <v>0.83331999999999995</v>
      </c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</row>
    <row r="40" spans="1:143" x14ac:dyDescent="0.2">
      <c r="A40" s="192">
        <f t="shared" si="0"/>
        <v>34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>
        <v>2.564E-2</v>
      </c>
      <c r="AG40" s="197">
        <f t="shared" si="9"/>
        <v>0.85895999999999995</v>
      </c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</row>
    <row r="41" spans="1:143" x14ac:dyDescent="0.2">
      <c r="A41" s="192">
        <f t="shared" si="0"/>
        <v>35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>
        <v>2.564E-2</v>
      </c>
      <c r="AG41" s="197">
        <f t="shared" si="9"/>
        <v>0.88459999999999994</v>
      </c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</row>
    <row r="42" spans="1:143" x14ac:dyDescent="0.2">
      <c r="A42" s="192">
        <f t="shared" si="0"/>
        <v>36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>
        <v>2.564E-2</v>
      </c>
      <c r="AG42" s="197">
        <f t="shared" si="9"/>
        <v>0.91023999999999994</v>
      </c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</row>
    <row r="43" spans="1:143" x14ac:dyDescent="0.2">
      <c r="A43" s="192">
        <f t="shared" si="0"/>
        <v>37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>
        <v>2.564E-2</v>
      </c>
      <c r="AG43" s="197">
        <f t="shared" si="9"/>
        <v>0.93587999999999993</v>
      </c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</row>
    <row r="44" spans="1:143" x14ac:dyDescent="0.2">
      <c r="A44" s="192">
        <f t="shared" si="0"/>
        <v>38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>
        <v>2.564E-2</v>
      </c>
      <c r="AG44" s="197">
        <f t="shared" si="9"/>
        <v>0.96151999999999993</v>
      </c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</row>
    <row r="45" spans="1:143" x14ac:dyDescent="0.2">
      <c r="A45" s="192">
        <f t="shared" si="0"/>
        <v>39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>
        <v>2.564E-2</v>
      </c>
      <c r="AG45" s="197">
        <f t="shared" si="9"/>
        <v>0.98715999999999993</v>
      </c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</row>
    <row r="46" spans="1:143" x14ac:dyDescent="0.2">
      <c r="A46" s="192">
        <f t="shared" si="0"/>
        <v>40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>
        <v>1.2840000000000001E-2</v>
      </c>
      <c r="AG46" s="197">
        <f t="shared" si="9"/>
        <v>0.99999999999999989</v>
      </c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</row>
    <row r="47" spans="1:143" x14ac:dyDescent="0.2">
      <c r="A47" s="192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</row>
    <row r="48" spans="1:143" x14ac:dyDescent="0.2">
      <c r="A48" s="192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</row>
    <row r="49" spans="1:143" x14ac:dyDescent="0.2">
      <c r="A49" s="192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</row>
    <row r="50" spans="1:143" x14ac:dyDescent="0.2">
      <c r="A50" s="192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</row>
    <row r="51" spans="1:143" x14ac:dyDescent="0.2">
      <c r="A51" s="192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</row>
    <row r="52" spans="1:143" x14ac:dyDescent="0.2">
      <c r="A52" s="192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</row>
    <row r="53" spans="1:143" x14ac:dyDescent="0.2">
      <c r="A53" s="192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</row>
    <row r="54" spans="1:143" x14ac:dyDescent="0.2">
      <c r="A54" s="192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</row>
    <row r="55" spans="1:143" x14ac:dyDescent="0.2">
      <c r="A55" s="192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</row>
    <row r="56" spans="1:143" x14ac:dyDescent="0.2">
      <c r="A56" s="19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</row>
    <row r="57" spans="1:143" x14ac:dyDescent="0.2">
      <c r="A57" s="192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</row>
    <row r="58" spans="1:143" x14ac:dyDescent="0.2">
      <c r="A58" s="19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</row>
    <row r="59" spans="1:143" x14ac:dyDescent="0.2">
      <c r="A59" s="192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</row>
    <row r="60" spans="1:143" x14ac:dyDescent="0.2">
      <c r="A60" s="19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</row>
    <row r="61" spans="1:143" x14ac:dyDescent="0.2">
      <c r="A61" s="192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</row>
    <row r="62" spans="1:143" x14ac:dyDescent="0.2">
      <c r="A62" s="192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</row>
    <row r="63" spans="1:143" x14ac:dyDescent="0.2">
      <c r="A63" s="19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</row>
    <row r="64" spans="1:143" x14ac:dyDescent="0.2">
      <c r="A64" s="192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</row>
    <row r="65" spans="1:143" x14ac:dyDescent="0.2">
      <c r="A65" s="192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</row>
    <row r="66" spans="1:143" x14ac:dyDescent="0.2">
      <c r="A66" s="192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</row>
    <row r="67" spans="1:143" x14ac:dyDescent="0.2">
      <c r="A67" s="192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</row>
    <row r="68" spans="1:143" x14ac:dyDescent="0.2">
      <c r="A68" s="192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</row>
    <row r="69" spans="1:143" x14ac:dyDescent="0.2">
      <c r="A69" s="192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</row>
    <row r="70" spans="1:143" x14ac:dyDescent="0.2">
      <c r="A70" s="192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</row>
    <row r="71" spans="1:143" x14ac:dyDescent="0.2">
      <c r="A71" s="192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</row>
    <row r="72" spans="1:143" x14ac:dyDescent="0.2">
      <c r="A72" s="192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</row>
    <row r="73" spans="1:143" x14ac:dyDescent="0.2">
      <c r="A73" s="192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</row>
    <row r="74" spans="1:143" x14ac:dyDescent="0.2">
      <c r="A74" s="19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</row>
    <row r="75" spans="1:143" x14ac:dyDescent="0.2">
      <c r="A75" s="192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</row>
    <row r="76" spans="1:143" x14ac:dyDescent="0.2">
      <c r="A76" s="192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</row>
    <row r="77" spans="1:143" x14ac:dyDescent="0.2">
      <c r="A77" s="192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</row>
    <row r="78" spans="1:143" x14ac:dyDescent="0.2">
      <c r="A78" s="192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</row>
    <row r="79" spans="1:143" x14ac:dyDescent="0.2">
      <c r="A79" s="192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</row>
    <row r="80" spans="1:143" x14ac:dyDescent="0.2">
      <c r="A80" s="192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</row>
    <row r="81" spans="1:143" x14ac:dyDescent="0.2">
      <c r="A81" s="192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</row>
    <row r="82" spans="1:143" x14ac:dyDescent="0.2">
      <c r="A82" s="192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</row>
    <row r="83" spans="1:143" x14ac:dyDescent="0.2">
      <c r="A83" s="192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</row>
    <row r="84" spans="1:143" x14ac:dyDescent="0.2">
      <c r="A84" s="192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</row>
    <row r="85" spans="1:143" x14ac:dyDescent="0.2">
      <c r="A85" s="192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</row>
    <row r="86" spans="1:143" x14ac:dyDescent="0.2">
      <c r="A86" s="192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</row>
    <row r="87" spans="1:143" x14ac:dyDescent="0.2">
      <c r="A87" s="192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</row>
    <row r="88" spans="1:143" x14ac:dyDescent="0.2">
      <c r="A88" s="192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</row>
    <row r="89" spans="1:143" x14ac:dyDescent="0.2">
      <c r="A89" s="192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</row>
    <row r="90" spans="1:143" x14ac:dyDescent="0.2">
      <c r="A90" s="192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</row>
    <row r="91" spans="1:143" x14ac:dyDescent="0.2">
      <c r="A91" s="192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</row>
    <row r="92" spans="1:143" x14ac:dyDescent="0.2">
      <c r="A92" s="192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</row>
    <row r="93" spans="1:143" x14ac:dyDescent="0.2">
      <c r="A93" s="192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</row>
    <row r="94" spans="1:143" x14ac:dyDescent="0.2">
      <c r="A94" s="192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</row>
    <row r="95" spans="1:143" x14ac:dyDescent="0.2">
      <c r="A95" s="192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</row>
    <row r="96" spans="1:143" x14ac:dyDescent="0.2">
      <c r="A96" s="192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</row>
    <row r="97" spans="1:143" x14ac:dyDescent="0.2">
      <c r="A97" s="192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</row>
    <row r="98" spans="1:143" x14ac:dyDescent="0.2">
      <c r="A98" s="192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</row>
    <row r="99" spans="1:143" x14ac:dyDescent="0.2">
      <c r="A99" s="192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</row>
    <row r="100" spans="1:143" x14ac:dyDescent="0.2">
      <c r="A100" s="192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</row>
    <row r="101" spans="1:143" x14ac:dyDescent="0.2">
      <c r="A101" s="192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  <c r="EG101" s="197"/>
      <c r="EH101" s="197"/>
      <c r="EI101" s="197"/>
      <c r="EJ101" s="197"/>
      <c r="EK101" s="197"/>
      <c r="EL101" s="197"/>
      <c r="EM101" s="197"/>
    </row>
    <row r="102" spans="1:143" x14ac:dyDescent="0.2">
      <c r="A102" s="192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</row>
    <row r="103" spans="1:143" x14ac:dyDescent="0.2">
      <c r="A103" s="192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  <c r="DU103" s="197"/>
      <c r="DV103" s="197"/>
      <c r="DW103" s="197"/>
      <c r="DX103" s="197"/>
      <c r="DY103" s="197"/>
      <c r="DZ103" s="197"/>
      <c r="EA103" s="197"/>
      <c r="EB103" s="197"/>
      <c r="EC103" s="197"/>
      <c r="ED103" s="197"/>
      <c r="EE103" s="197"/>
      <c r="EF103" s="197"/>
      <c r="EG103" s="197"/>
      <c r="EH103" s="197"/>
      <c r="EI103" s="197"/>
      <c r="EJ103" s="197"/>
      <c r="EK103" s="197"/>
      <c r="EL103" s="197"/>
      <c r="EM103" s="197"/>
    </row>
    <row r="104" spans="1:143" x14ac:dyDescent="0.2">
      <c r="A104" s="192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</row>
    <row r="105" spans="1:143" x14ac:dyDescent="0.2">
      <c r="A105" s="192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</row>
    <row r="106" spans="1:143" x14ac:dyDescent="0.2">
      <c r="A106" s="192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</row>
    <row r="107" spans="1:143" x14ac:dyDescent="0.2">
      <c r="A107" s="192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</row>
    <row r="108" spans="1:143" x14ac:dyDescent="0.2">
      <c r="A108" s="192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</row>
    <row r="109" spans="1:143" x14ac:dyDescent="0.2">
      <c r="A109" s="192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</row>
    <row r="110" spans="1:143" x14ac:dyDescent="0.2">
      <c r="A110" s="192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</row>
    <row r="111" spans="1:143" x14ac:dyDescent="0.2">
      <c r="A111" s="192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7"/>
      <c r="DT111" s="197"/>
      <c r="DU111" s="197"/>
      <c r="DV111" s="197"/>
      <c r="DW111" s="197"/>
      <c r="DX111" s="197"/>
      <c r="DY111" s="197"/>
      <c r="DZ111" s="197"/>
      <c r="EA111" s="197"/>
      <c r="EB111" s="197"/>
      <c r="EC111" s="197"/>
      <c r="ED111" s="197"/>
      <c r="EE111" s="197"/>
      <c r="EF111" s="197"/>
      <c r="EG111" s="197"/>
      <c r="EH111" s="197"/>
      <c r="EI111" s="197"/>
      <c r="EJ111" s="197"/>
      <c r="EK111" s="197"/>
      <c r="EL111" s="197"/>
      <c r="EM111" s="197"/>
    </row>
    <row r="112" spans="1:143" x14ac:dyDescent="0.2">
      <c r="A112" s="192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</row>
    <row r="113" spans="1:143" x14ac:dyDescent="0.2">
      <c r="A113" s="192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</row>
    <row r="114" spans="1:143" x14ac:dyDescent="0.2">
      <c r="A114" s="192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  <c r="EG114" s="197"/>
      <c r="EH114" s="197"/>
      <c r="EI114" s="197"/>
      <c r="EJ114" s="197"/>
      <c r="EK114" s="197"/>
      <c r="EL114" s="197"/>
      <c r="EM114" s="197"/>
    </row>
    <row r="115" spans="1:143" x14ac:dyDescent="0.2">
      <c r="A115" s="192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7"/>
      <c r="EM115" s="197"/>
    </row>
    <row r="116" spans="1:143" x14ac:dyDescent="0.2">
      <c r="A116" s="192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</row>
    <row r="117" spans="1:143" x14ac:dyDescent="0.2">
      <c r="A117" s="192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7"/>
      <c r="EM117" s="197"/>
    </row>
    <row r="118" spans="1:143" x14ac:dyDescent="0.2">
      <c r="A118" s="192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</row>
    <row r="119" spans="1:143" x14ac:dyDescent="0.2">
      <c r="A119" s="192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7"/>
      <c r="CT119" s="197"/>
      <c r="CU119" s="197"/>
      <c r="CV119" s="197"/>
      <c r="CW119" s="197"/>
      <c r="CX119" s="197"/>
      <c r="CY119" s="197"/>
      <c r="CZ119" s="197"/>
      <c r="DA119" s="197"/>
      <c r="DB119" s="197"/>
      <c r="DC119" s="197"/>
      <c r="DD119" s="197"/>
      <c r="DE119" s="197"/>
      <c r="DF119" s="197"/>
      <c r="DG119" s="197"/>
      <c r="DH119" s="197"/>
      <c r="DI119" s="197"/>
      <c r="DJ119" s="197"/>
      <c r="DK119" s="197"/>
      <c r="DL119" s="197"/>
      <c r="DM119" s="197"/>
      <c r="DN119" s="197"/>
      <c r="DO119" s="197"/>
      <c r="DP119" s="197"/>
      <c r="DQ119" s="197"/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7"/>
      <c r="EB119" s="197"/>
      <c r="EC119" s="197"/>
      <c r="ED119" s="197"/>
      <c r="EE119" s="197"/>
      <c r="EF119" s="197"/>
      <c r="EG119" s="197"/>
      <c r="EH119" s="197"/>
      <c r="EI119" s="197"/>
      <c r="EJ119" s="197"/>
      <c r="EK119" s="197"/>
      <c r="EL119" s="197"/>
      <c r="EM119" s="197"/>
    </row>
    <row r="120" spans="1:143" x14ac:dyDescent="0.2">
      <c r="A120" s="192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</row>
    <row r="121" spans="1:143" x14ac:dyDescent="0.2">
      <c r="A121" s="192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7"/>
      <c r="EM121" s="197"/>
    </row>
    <row r="122" spans="1:143" x14ac:dyDescent="0.2">
      <c r="A122" s="192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</row>
    <row r="123" spans="1:143" x14ac:dyDescent="0.2">
      <c r="A123" s="192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7"/>
      <c r="EM123" s="197"/>
    </row>
    <row r="124" spans="1:143" x14ac:dyDescent="0.2">
      <c r="A124" s="192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</row>
    <row r="125" spans="1:143" x14ac:dyDescent="0.2">
      <c r="A125" s="192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</row>
    <row r="126" spans="1:143" x14ac:dyDescent="0.2">
      <c r="A126" s="192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7"/>
      <c r="EM126" s="197"/>
    </row>
    <row r="127" spans="1:143" x14ac:dyDescent="0.2">
      <c r="A127" s="192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197"/>
      <c r="DL127" s="197"/>
      <c r="DM127" s="197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7"/>
      <c r="EM127" s="197"/>
    </row>
    <row r="128" spans="1:143" x14ac:dyDescent="0.2">
      <c r="A128" s="192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</row>
    <row r="129" spans="1:143" x14ac:dyDescent="0.2">
      <c r="A129" s="192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</row>
    <row r="130" spans="1:143" x14ac:dyDescent="0.2">
      <c r="A130" s="192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</row>
    <row r="131" spans="1:143" x14ac:dyDescent="0.2">
      <c r="A131" s="192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197"/>
      <c r="DL131" s="197"/>
      <c r="DM131" s="197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7"/>
      <c r="EM131" s="197"/>
    </row>
    <row r="132" spans="1:143" x14ac:dyDescent="0.2"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7"/>
      <c r="EM132" s="197"/>
    </row>
    <row r="133" spans="1:143" x14ac:dyDescent="0.2"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</row>
    <row r="134" spans="1:143" x14ac:dyDescent="0.2"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7"/>
      <c r="EM134" s="197"/>
    </row>
    <row r="135" spans="1:143" x14ac:dyDescent="0.2"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</row>
    <row r="136" spans="1:143" x14ac:dyDescent="0.2"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  <c r="EG136" s="197"/>
      <c r="EH136" s="197"/>
      <c r="EI136" s="197"/>
      <c r="EJ136" s="197"/>
      <c r="EK136" s="197"/>
      <c r="EL136" s="197"/>
      <c r="EM136" s="197"/>
    </row>
    <row r="137" spans="1:143" x14ac:dyDescent="0.2"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</row>
    <row r="138" spans="1:143" x14ac:dyDescent="0.2"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</row>
    <row r="139" spans="1:143" x14ac:dyDescent="0.2"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</row>
    <row r="140" spans="1:143" x14ac:dyDescent="0.2"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  <c r="EG140" s="197"/>
      <c r="EH140" s="197"/>
      <c r="EI140" s="197"/>
      <c r="EJ140" s="197"/>
      <c r="EK140" s="197"/>
      <c r="EL140" s="197"/>
      <c r="EM140" s="197"/>
    </row>
    <row r="141" spans="1:143" x14ac:dyDescent="0.2"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  <c r="EG141" s="197"/>
      <c r="EH141" s="197"/>
      <c r="EI141" s="197"/>
      <c r="EJ141" s="197"/>
      <c r="EK141" s="197"/>
      <c r="EL141" s="197"/>
      <c r="EM141" s="197"/>
    </row>
    <row r="142" spans="1:143" x14ac:dyDescent="0.2"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7"/>
      <c r="EF142" s="197"/>
      <c r="EG142" s="197"/>
      <c r="EH142" s="197"/>
      <c r="EI142" s="197"/>
      <c r="EJ142" s="197"/>
      <c r="EK142" s="197"/>
      <c r="EL142" s="197"/>
      <c r="EM142" s="197"/>
    </row>
    <row r="143" spans="1:143" x14ac:dyDescent="0.2"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</row>
    <row r="144" spans="1:143" x14ac:dyDescent="0.2"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</row>
    <row r="145" spans="3:143" x14ac:dyDescent="0.2"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  <c r="EG145" s="197"/>
      <c r="EH145" s="197"/>
      <c r="EI145" s="197"/>
      <c r="EJ145" s="197"/>
      <c r="EK145" s="197"/>
      <c r="EL145" s="197"/>
      <c r="EM145" s="197"/>
    </row>
    <row r="146" spans="3:143" x14ac:dyDescent="0.2"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/>
      <c r="DX146" s="197"/>
      <c r="DY146" s="197"/>
      <c r="DZ146" s="197"/>
      <c r="EA146" s="197"/>
      <c r="EB146" s="197"/>
      <c r="EC146" s="197"/>
      <c r="ED146" s="197"/>
      <c r="EE146" s="197"/>
      <c r="EF146" s="197"/>
      <c r="EG146" s="197"/>
      <c r="EH146" s="197"/>
      <c r="EI146" s="197"/>
      <c r="EJ146" s="197"/>
      <c r="EK146" s="197"/>
      <c r="EL146" s="197"/>
      <c r="EM146" s="197"/>
    </row>
    <row r="147" spans="3:143" x14ac:dyDescent="0.2"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</row>
    <row r="148" spans="3:143" x14ac:dyDescent="0.2"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</row>
    <row r="149" spans="3:143" x14ac:dyDescent="0.2"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</row>
    <row r="150" spans="3:143" x14ac:dyDescent="0.2"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7"/>
      <c r="DY150" s="197"/>
      <c r="DZ150" s="197"/>
      <c r="EA150" s="197"/>
      <c r="EB150" s="197"/>
      <c r="EC150" s="197"/>
      <c r="ED150" s="197"/>
      <c r="EE150" s="197"/>
      <c r="EF150" s="197"/>
      <c r="EG150" s="197"/>
      <c r="EH150" s="197"/>
      <c r="EI150" s="197"/>
      <c r="EJ150" s="197"/>
      <c r="EK150" s="197"/>
      <c r="EL150" s="197"/>
      <c r="EM150" s="197"/>
    </row>
    <row r="151" spans="3:143" x14ac:dyDescent="0.2"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  <c r="EG151" s="197"/>
      <c r="EH151" s="197"/>
      <c r="EI151" s="197"/>
      <c r="EJ151" s="197"/>
      <c r="EK151" s="197"/>
      <c r="EL151" s="197"/>
      <c r="EM151" s="197"/>
    </row>
    <row r="152" spans="3:143" x14ac:dyDescent="0.2"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</row>
    <row r="153" spans="3:143" x14ac:dyDescent="0.2"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  <c r="EG153" s="197"/>
      <c r="EH153" s="197"/>
      <c r="EI153" s="197"/>
      <c r="EJ153" s="197"/>
      <c r="EK153" s="197"/>
      <c r="EL153" s="197"/>
      <c r="EM153" s="197"/>
    </row>
    <row r="154" spans="3:143" x14ac:dyDescent="0.2"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  <c r="DL154" s="197"/>
      <c r="DM154" s="197"/>
      <c r="DN154" s="197"/>
      <c r="DO154" s="197"/>
      <c r="DP154" s="197"/>
      <c r="DQ154" s="197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197"/>
      <c r="ED154" s="197"/>
      <c r="EE154" s="197"/>
      <c r="EF154" s="197"/>
      <c r="EG154" s="197"/>
      <c r="EH154" s="197"/>
      <c r="EI154" s="197"/>
      <c r="EJ154" s="197"/>
      <c r="EK154" s="197"/>
      <c r="EL154" s="197"/>
      <c r="EM154" s="197"/>
    </row>
    <row r="155" spans="3:143" x14ac:dyDescent="0.2"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97"/>
      <c r="BU155" s="197"/>
      <c r="BV155" s="197"/>
      <c r="BW155" s="197"/>
      <c r="BX155" s="197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7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197"/>
      <c r="DL155" s="197"/>
      <c r="DM155" s="197"/>
      <c r="DN155" s="197"/>
      <c r="DO155" s="197"/>
      <c r="DP155" s="197"/>
      <c r="DQ155" s="197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</row>
    <row r="156" spans="3:143" x14ac:dyDescent="0.2"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  <c r="EG156" s="197"/>
      <c r="EH156" s="197"/>
      <c r="EI156" s="197"/>
      <c r="EJ156" s="197"/>
      <c r="EK156" s="197"/>
      <c r="EL156" s="197"/>
      <c r="EM156" s="197"/>
    </row>
    <row r="157" spans="3:143" x14ac:dyDescent="0.2"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  <c r="EG157" s="197"/>
      <c r="EH157" s="197"/>
      <c r="EI157" s="197"/>
      <c r="EJ157" s="197"/>
      <c r="EK157" s="197"/>
      <c r="EL157" s="197"/>
      <c r="EM157" s="197"/>
    </row>
    <row r="158" spans="3:143" x14ac:dyDescent="0.2"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</row>
    <row r="159" spans="3:143" x14ac:dyDescent="0.2"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</row>
    <row r="160" spans="3:143" x14ac:dyDescent="0.2"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</row>
    <row r="161" spans="3:143" x14ac:dyDescent="0.2"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</row>
    <row r="162" spans="3:143" x14ac:dyDescent="0.2"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  <c r="EG162" s="197"/>
      <c r="EH162" s="197"/>
      <c r="EI162" s="197"/>
      <c r="EJ162" s="197"/>
      <c r="EK162" s="197"/>
      <c r="EL162" s="197"/>
      <c r="EM162" s="197"/>
    </row>
    <row r="163" spans="3:143" x14ac:dyDescent="0.2"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</row>
    <row r="164" spans="3:143" x14ac:dyDescent="0.2"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</row>
    <row r="165" spans="3:143" x14ac:dyDescent="0.2"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</row>
    <row r="166" spans="3:143" x14ac:dyDescent="0.2"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</row>
    <row r="167" spans="3:143" x14ac:dyDescent="0.2"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</row>
    <row r="168" spans="3:143" x14ac:dyDescent="0.2"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</row>
    <row r="169" spans="3:143" x14ac:dyDescent="0.2"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197"/>
      <c r="DL169" s="197"/>
      <c r="DM169" s="197"/>
      <c r="DN169" s="197"/>
      <c r="DO169" s="197"/>
      <c r="DP169" s="197"/>
      <c r="DQ169" s="197"/>
      <c r="DR169" s="197"/>
      <c r="DS169" s="197"/>
      <c r="DT169" s="197"/>
      <c r="DU169" s="197"/>
      <c r="DV169" s="197"/>
      <c r="DW169" s="197"/>
      <c r="DX169" s="197"/>
      <c r="DY169" s="197"/>
      <c r="DZ169" s="197"/>
      <c r="EA169" s="197"/>
      <c r="EB169" s="197"/>
      <c r="EC169" s="197"/>
      <c r="ED169" s="197"/>
      <c r="EE169" s="197"/>
      <c r="EF169" s="197"/>
      <c r="EG169" s="197"/>
      <c r="EH169" s="197"/>
      <c r="EI169" s="197"/>
      <c r="EJ169" s="197"/>
      <c r="EK169" s="197"/>
      <c r="EL169" s="197"/>
      <c r="EM169" s="197"/>
    </row>
    <row r="170" spans="3:143" x14ac:dyDescent="0.2"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  <c r="DY170" s="197"/>
      <c r="DZ170" s="197"/>
      <c r="EA170" s="197"/>
      <c r="EB170" s="197"/>
      <c r="EC170" s="197"/>
      <c r="ED170" s="197"/>
      <c r="EE170" s="197"/>
      <c r="EF170" s="197"/>
      <c r="EG170" s="197"/>
      <c r="EH170" s="197"/>
      <c r="EI170" s="197"/>
      <c r="EJ170" s="197"/>
      <c r="EK170" s="197"/>
      <c r="EL170" s="197"/>
      <c r="EM170" s="197"/>
    </row>
    <row r="171" spans="3:143" x14ac:dyDescent="0.2"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  <c r="DB171" s="197"/>
      <c r="DC171" s="197"/>
      <c r="DD171" s="197"/>
      <c r="DE171" s="197"/>
      <c r="DF171" s="197"/>
      <c r="DG171" s="197"/>
      <c r="DH171" s="197"/>
      <c r="DI171" s="197"/>
      <c r="DJ171" s="197"/>
      <c r="DK171" s="197"/>
      <c r="DL171" s="197"/>
      <c r="DM171" s="197"/>
      <c r="DN171" s="197"/>
      <c r="DO171" s="197"/>
      <c r="DP171" s="197"/>
      <c r="DQ171" s="197"/>
      <c r="DR171" s="197"/>
      <c r="DS171" s="197"/>
      <c r="DT171" s="197"/>
      <c r="DU171" s="197"/>
      <c r="DV171" s="197"/>
      <c r="DW171" s="197"/>
      <c r="DX171" s="197"/>
      <c r="DY171" s="197"/>
      <c r="DZ171" s="197"/>
      <c r="EA171" s="197"/>
      <c r="EB171" s="197"/>
      <c r="EC171" s="197"/>
      <c r="ED171" s="197"/>
      <c r="EE171" s="197"/>
      <c r="EF171" s="197"/>
      <c r="EG171" s="197"/>
      <c r="EH171" s="197"/>
      <c r="EI171" s="197"/>
      <c r="EJ171" s="197"/>
      <c r="EK171" s="197"/>
      <c r="EL171" s="197"/>
      <c r="EM171" s="197"/>
    </row>
    <row r="172" spans="3:143" x14ac:dyDescent="0.2"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  <c r="DY172" s="197"/>
      <c r="DZ172" s="197"/>
      <c r="EA172" s="197"/>
      <c r="EB172" s="197"/>
      <c r="EC172" s="197"/>
      <c r="ED172" s="197"/>
      <c r="EE172" s="197"/>
      <c r="EF172" s="197"/>
      <c r="EG172" s="197"/>
      <c r="EH172" s="197"/>
      <c r="EI172" s="197"/>
      <c r="EJ172" s="197"/>
      <c r="EK172" s="197"/>
      <c r="EL172" s="197"/>
      <c r="EM172" s="197"/>
    </row>
    <row r="173" spans="3:143" x14ac:dyDescent="0.2"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197"/>
      <c r="DZ173" s="197"/>
      <c r="EA173" s="197"/>
      <c r="EB173" s="197"/>
      <c r="EC173" s="197"/>
      <c r="ED173" s="197"/>
      <c r="EE173" s="197"/>
      <c r="EF173" s="197"/>
      <c r="EG173" s="197"/>
      <c r="EH173" s="197"/>
      <c r="EI173" s="197"/>
      <c r="EJ173" s="197"/>
      <c r="EK173" s="197"/>
      <c r="EL173" s="197"/>
      <c r="EM173" s="197"/>
    </row>
    <row r="174" spans="3:143" x14ac:dyDescent="0.2"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7"/>
      <c r="EF174" s="197"/>
      <c r="EG174" s="197"/>
      <c r="EH174" s="197"/>
      <c r="EI174" s="197"/>
      <c r="EJ174" s="197"/>
      <c r="EK174" s="197"/>
      <c r="EL174" s="197"/>
      <c r="EM174" s="197"/>
    </row>
    <row r="175" spans="3:143" x14ac:dyDescent="0.2"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7"/>
      <c r="EF175" s="197"/>
      <c r="EG175" s="197"/>
      <c r="EH175" s="197"/>
      <c r="EI175" s="197"/>
      <c r="EJ175" s="197"/>
      <c r="EK175" s="197"/>
      <c r="EL175" s="197"/>
      <c r="EM175" s="197"/>
    </row>
    <row r="176" spans="3:143" x14ac:dyDescent="0.2"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</row>
    <row r="177" spans="3:143" x14ac:dyDescent="0.2"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7"/>
      <c r="EF177" s="197"/>
      <c r="EG177" s="197"/>
      <c r="EH177" s="197"/>
      <c r="EI177" s="197"/>
      <c r="EJ177" s="197"/>
      <c r="EK177" s="197"/>
      <c r="EL177" s="197"/>
      <c r="EM177" s="197"/>
    </row>
    <row r="178" spans="3:143" x14ac:dyDescent="0.2"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197"/>
      <c r="BN178" s="197"/>
      <c r="BO178" s="197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  <c r="EG178" s="197"/>
      <c r="EH178" s="197"/>
      <c r="EI178" s="197"/>
      <c r="EJ178" s="197"/>
      <c r="EK178" s="197"/>
      <c r="EL178" s="197"/>
      <c r="EM178" s="197"/>
    </row>
    <row r="179" spans="3:143" x14ac:dyDescent="0.2"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7"/>
      <c r="AV179" s="197"/>
      <c r="AW179" s="197"/>
      <c r="AX179" s="197"/>
      <c r="AY179" s="197"/>
      <c r="AZ179" s="197"/>
      <c r="BA179" s="197"/>
      <c r="BB179" s="197"/>
      <c r="BC179" s="197"/>
      <c r="BD179" s="197"/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  <c r="EG179" s="197"/>
      <c r="EH179" s="197"/>
      <c r="EI179" s="197"/>
      <c r="EJ179" s="197"/>
      <c r="EK179" s="197"/>
      <c r="EL179" s="197"/>
      <c r="EM179" s="197"/>
    </row>
    <row r="180" spans="3:143" x14ac:dyDescent="0.2"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  <c r="BT180" s="197"/>
      <c r="BU180" s="197"/>
      <c r="BV180" s="197"/>
      <c r="BW180" s="197"/>
      <c r="BX180" s="197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7"/>
      <c r="DF180" s="197"/>
      <c r="DG180" s="197"/>
      <c r="DH180" s="197"/>
      <c r="DI180" s="197"/>
      <c r="DJ180" s="197"/>
      <c r="DK180" s="197"/>
      <c r="DL180" s="197"/>
      <c r="DM180" s="197"/>
      <c r="DN180" s="197"/>
      <c r="DO180" s="197"/>
      <c r="DP180" s="197"/>
      <c r="DQ180" s="197"/>
      <c r="DR180" s="197"/>
      <c r="DS180" s="197"/>
      <c r="DT180" s="197"/>
      <c r="DU180" s="197"/>
      <c r="DV180" s="197"/>
      <c r="DW180" s="197"/>
      <c r="DX180" s="197"/>
      <c r="DY180" s="197"/>
      <c r="DZ180" s="197"/>
      <c r="EA180" s="197"/>
      <c r="EB180" s="197"/>
      <c r="EC180" s="197"/>
      <c r="ED180" s="197"/>
      <c r="EE180" s="197"/>
      <c r="EF180" s="197"/>
      <c r="EG180" s="197"/>
      <c r="EH180" s="197"/>
      <c r="EI180" s="197"/>
      <c r="EJ180" s="197"/>
      <c r="EK180" s="197"/>
      <c r="EL180" s="197"/>
      <c r="EM180" s="197"/>
    </row>
    <row r="181" spans="3:143" x14ac:dyDescent="0.2"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</row>
    <row r="182" spans="3:143" x14ac:dyDescent="0.2"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7"/>
      <c r="BB182" s="197"/>
      <c r="BC182" s="197"/>
      <c r="BD182" s="197"/>
      <c r="BE182" s="197"/>
      <c r="BF182" s="197"/>
      <c r="BG182" s="197"/>
      <c r="BH182" s="197"/>
      <c r="BI182" s="197"/>
      <c r="BJ182" s="197"/>
      <c r="BK182" s="197"/>
      <c r="BL182" s="197"/>
      <c r="BM182" s="197"/>
      <c r="BN182" s="197"/>
      <c r="BO182" s="197"/>
      <c r="BP182" s="197"/>
      <c r="BQ182" s="197"/>
      <c r="BR182" s="197"/>
      <c r="BS182" s="197"/>
      <c r="BT182" s="197"/>
      <c r="BU182" s="197"/>
      <c r="BV182" s="197"/>
      <c r="BW182" s="197"/>
      <c r="BX182" s="197"/>
      <c r="BY182" s="197"/>
      <c r="BZ182" s="197"/>
      <c r="CA182" s="197"/>
      <c r="CB182" s="197"/>
      <c r="CC182" s="197"/>
      <c r="CD182" s="197"/>
      <c r="CE182" s="197"/>
      <c r="CF182" s="197"/>
      <c r="CG182" s="197"/>
      <c r="CH182" s="197"/>
      <c r="CI182" s="197"/>
      <c r="CJ182" s="197"/>
      <c r="CK182" s="197"/>
      <c r="CL182" s="197"/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  <c r="DB182" s="197"/>
      <c r="DC182" s="197"/>
      <c r="DD182" s="197"/>
      <c r="DE182" s="197"/>
      <c r="DF182" s="197"/>
      <c r="DG182" s="197"/>
      <c r="DH182" s="197"/>
      <c r="DI182" s="197"/>
      <c r="DJ182" s="197"/>
      <c r="DK182" s="197"/>
      <c r="DL182" s="197"/>
      <c r="DM182" s="197"/>
      <c r="DN182" s="197"/>
      <c r="DO182" s="197"/>
      <c r="DP182" s="197"/>
      <c r="DQ182" s="197"/>
      <c r="DR182" s="197"/>
      <c r="DS182" s="197"/>
      <c r="DT182" s="197"/>
      <c r="DU182" s="197"/>
      <c r="DV182" s="197"/>
      <c r="DW182" s="197"/>
      <c r="DX182" s="197"/>
      <c r="DY182" s="197"/>
      <c r="DZ182" s="197"/>
      <c r="EA182" s="197"/>
      <c r="EB182" s="197"/>
      <c r="EC182" s="197"/>
      <c r="ED182" s="197"/>
      <c r="EE182" s="197"/>
      <c r="EF182" s="197"/>
      <c r="EG182" s="197"/>
      <c r="EH182" s="197"/>
      <c r="EI182" s="197"/>
      <c r="EJ182" s="197"/>
      <c r="EK182" s="197"/>
      <c r="EL182" s="197"/>
      <c r="EM182" s="197"/>
    </row>
    <row r="183" spans="3:143" x14ac:dyDescent="0.2"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7"/>
      <c r="BB183" s="197"/>
      <c r="BC183" s="197"/>
      <c r="BD183" s="197"/>
      <c r="BE183" s="197"/>
      <c r="BF183" s="197"/>
      <c r="BG183" s="197"/>
      <c r="BH183" s="197"/>
      <c r="BI183" s="197"/>
      <c r="BJ183" s="197"/>
      <c r="BK183" s="197"/>
      <c r="BL183" s="197"/>
      <c r="BM183" s="197"/>
      <c r="BN183" s="197"/>
      <c r="BO183" s="197"/>
      <c r="BP183" s="197"/>
      <c r="BQ183" s="197"/>
      <c r="BR183" s="197"/>
      <c r="BS183" s="197"/>
      <c r="BT183" s="197"/>
      <c r="BU183" s="197"/>
      <c r="BV183" s="197"/>
      <c r="BW183" s="197"/>
      <c r="BX183" s="197"/>
      <c r="BY183" s="197"/>
      <c r="BZ183" s="197"/>
      <c r="CA183" s="197"/>
      <c r="CB183" s="197"/>
      <c r="CC183" s="197"/>
      <c r="CD183" s="197"/>
      <c r="CE183" s="197"/>
      <c r="CF183" s="197"/>
      <c r="CG183" s="197"/>
      <c r="CH183" s="197"/>
      <c r="CI183" s="197"/>
      <c r="CJ183" s="197"/>
      <c r="CK183" s="197"/>
      <c r="CL183" s="197"/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  <c r="DB183" s="197"/>
      <c r="DC183" s="197"/>
      <c r="DD183" s="197"/>
      <c r="DE183" s="197"/>
      <c r="DF183" s="197"/>
      <c r="DG183" s="197"/>
      <c r="DH183" s="197"/>
      <c r="DI183" s="197"/>
      <c r="DJ183" s="197"/>
      <c r="DK183" s="197"/>
      <c r="DL183" s="197"/>
      <c r="DM183" s="197"/>
      <c r="DN183" s="197"/>
      <c r="DO183" s="197"/>
      <c r="DP183" s="197"/>
      <c r="DQ183" s="197"/>
      <c r="DR183" s="197"/>
      <c r="DS183" s="197"/>
      <c r="DT183" s="197"/>
      <c r="DU183" s="197"/>
      <c r="DV183" s="197"/>
      <c r="DW183" s="197"/>
      <c r="DX183" s="197"/>
      <c r="DY183" s="197"/>
      <c r="DZ183" s="197"/>
      <c r="EA183" s="197"/>
      <c r="EB183" s="197"/>
      <c r="EC183" s="197"/>
      <c r="ED183" s="197"/>
      <c r="EE183" s="197"/>
      <c r="EF183" s="197"/>
      <c r="EG183" s="197"/>
      <c r="EH183" s="197"/>
      <c r="EI183" s="197"/>
      <c r="EJ183" s="197"/>
      <c r="EK183" s="197"/>
      <c r="EL183" s="197"/>
      <c r="EM183" s="197"/>
    </row>
    <row r="184" spans="3:143" x14ac:dyDescent="0.2"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  <c r="BT184" s="197"/>
      <c r="BU184" s="197"/>
      <c r="BV184" s="197"/>
      <c r="BW184" s="197"/>
      <c r="BX184" s="197"/>
      <c r="BY184" s="197"/>
      <c r="BZ184" s="197"/>
      <c r="CA184" s="197"/>
      <c r="CB184" s="197"/>
      <c r="CC184" s="197"/>
      <c r="CD184" s="197"/>
      <c r="CE184" s="197"/>
      <c r="CF184" s="197"/>
      <c r="CG184" s="197"/>
      <c r="CH184" s="197"/>
      <c r="CI184" s="197"/>
      <c r="CJ184" s="197"/>
      <c r="CK184" s="197"/>
      <c r="CL184" s="197"/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  <c r="DB184" s="197"/>
      <c r="DC184" s="197"/>
      <c r="DD184" s="197"/>
      <c r="DE184" s="197"/>
      <c r="DF184" s="197"/>
      <c r="DG184" s="197"/>
      <c r="DH184" s="197"/>
      <c r="DI184" s="197"/>
      <c r="DJ184" s="197"/>
      <c r="DK184" s="197"/>
      <c r="DL184" s="197"/>
      <c r="DM184" s="197"/>
      <c r="DN184" s="197"/>
      <c r="DO184" s="197"/>
      <c r="DP184" s="197"/>
      <c r="DQ184" s="197"/>
      <c r="DR184" s="197"/>
      <c r="DS184" s="197"/>
      <c r="DT184" s="197"/>
      <c r="DU184" s="197"/>
      <c r="DV184" s="197"/>
      <c r="DW184" s="197"/>
      <c r="DX184" s="197"/>
      <c r="DY184" s="197"/>
      <c r="DZ184" s="197"/>
      <c r="EA184" s="197"/>
      <c r="EB184" s="197"/>
      <c r="EC184" s="197"/>
      <c r="ED184" s="197"/>
      <c r="EE184" s="197"/>
      <c r="EF184" s="197"/>
      <c r="EG184" s="197"/>
      <c r="EH184" s="197"/>
      <c r="EI184" s="197"/>
      <c r="EJ184" s="197"/>
      <c r="EK184" s="197"/>
      <c r="EL184" s="197"/>
      <c r="EM184" s="197"/>
    </row>
    <row r="185" spans="3:143" x14ac:dyDescent="0.2"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197"/>
      <c r="BC185" s="197"/>
      <c r="BD185" s="197"/>
      <c r="BE185" s="197"/>
      <c r="BF185" s="197"/>
      <c r="BG185" s="197"/>
      <c r="BH185" s="197"/>
      <c r="BI185" s="197"/>
      <c r="BJ185" s="197"/>
      <c r="BK185" s="197"/>
      <c r="BL185" s="197"/>
      <c r="BM185" s="197"/>
      <c r="BN185" s="197"/>
      <c r="BO185" s="197"/>
      <c r="BP185" s="197"/>
      <c r="BQ185" s="197"/>
      <c r="BR185" s="197"/>
      <c r="BS185" s="197"/>
      <c r="BT185" s="197"/>
      <c r="BU185" s="197"/>
      <c r="BV185" s="197"/>
      <c r="BW185" s="197"/>
      <c r="BX185" s="197"/>
      <c r="BY185" s="197"/>
      <c r="BZ185" s="197"/>
      <c r="CA185" s="197"/>
      <c r="CB185" s="197"/>
      <c r="CC185" s="197"/>
      <c r="CD185" s="197"/>
      <c r="CE185" s="197"/>
      <c r="CF185" s="197"/>
      <c r="CG185" s="197"/>
      <c r="CH185" s="197"/>
      <c r="CI185" s="197"/>
      <c r="CJ185" s="197"/>
      <c r="CK185" s="197"/>
      <c r="CL185" s="197"/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  <c r="DB185" s="197"/>
      <c r="DC185" s="197"/>
      <c r="DD185" s="197"/>
      <c r="DE185" s="197"/>
      <c r="DF185" s="197"/>
      <c r="DG185" s="197"/>
      <c r="DH185" s="197"/>
      <c r="DI185" s="197"/>
      <c r="DJ185" s="197"/>
      <c r="DK185" s="197"/>
      <c r="DL185" s="197"/>
      <c r="DM185" s="197"/>
      <c r="DN185" s="197"/>
      <c r="DO185" s="197"/>
      <c r="DP185" s="197"/>
      <c r="DQ185" s="197"/>
      <c r="DR185" s="197"/>
      <c r="DS185" s="197"/>
      <c r="DT185" s="197"/>
      <c r="DU185" s="197"/>
      <c r="DV185" s="197"/>
      <c r="DW185" s="197"/>
      <c r="DX185" s="197"/>
      <c r="DY185" s="197"/>
      <c r="DZ185" s="197"/>
      <c r="EA185" s="197"/>
      <c r="EB185" s="197"/>
      <c r="EC185" s="197"/>
      <c r="ED185" s="197"/>
      <c r="EE185" s="197"/>
      <c r="EF185" s="197"/>
      <c r="EG185" s="197"/>
      <c r="EH185" s="197"/>
      <c r="EI185" s="197"/>
      <c r="EJ185" s="197"/>
      <c r="EK185" s="197"/>
      <c r="EL185" s="197"/>
      <c r="EM185" s="197"/>
    </row>
    <row r="186" spans="3:143" x14ac:dyDescent="0.2"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  <c r="EG186" s="197"/>
      <c r="EH186" s="197"/>
      <c r="EI186" s="197"/>
      <c r="EJ186" s="197"/>
      <c r="EK186" s="197"/>
      <c r="EL186" s="197"/>
      <c r="EM186" s="197"/>
    </row>
    <row r="187" spans="3:143" x14ac:dyDescent="0.2"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7"/>
      <c r="BD187" s="197"/>
      <c r="BE187" s="197"/>
      <c r="BF187" s="197"/>
      <c r="BG187" s="197"/>
      <c r="BH187" s="197"/>
      <c r="BI187" s="197"/>
      <c r="BJ187" s="197"/>
      <c r="BK187" s="197"/>
      <c r="BL187" s="197"/>
      <c r="BM187" s="197"/>
      <c r="BN187" s="197"/>
      <c r="BO187" s="197"/>
      <c r="BP187" s="197"/>
      <c r="BQ187" s="197"/>
      <c r="BR187" s="197"/>
      <c r="BS187" s="197"/>
      <c r="BT187" s="197"/>
      <c r="BU187" s="197"/>
      <c r="BV187" s="197"/>
      <c r="BW187" s="197"/>
      <c r="BX187" s="197"/>
      <c r="BY187" s="197"/>
      <c r="BZ187" s="197"/>
      <c r="CA187" s="197"/>
      <c r="CB187" s="197"/>
      <c r="CC187" s="197"/>
      <c r="CD187" s="197"/>
      <c r="CE187" s="197"/>
      <c r="CF187" s="197"/>
      <c r="CG187" s="197"/>
      <c r="CH187" s="197"/>
      <c r="CI187" s="197"/>
      <c r="CJ187" s="197"/>
      <c r="CK187" s="197"/>
      <c r="CL187" s="197"/>
      <c r="CM187" s="197"/>
      <c r="CN187" s="197"/>
      <c r="CO187" s="197"/>
      <c r="CP187" s="197"/>
      <c r="CQ187" s="197"/>
      <c r="CR187" s="197"/>
      <c r="CS187" s="197"/>
      <c r="CT187" s="197"/>
      <c r="CU187" s="197"/>
      <c r="CV187" s="197"/>
      <c r="CW187" s="197"/>
      <c r="CX187" s="197"/>
      <c r="CY187" s="197"/>
      <c r="CZ187" s="197"/>
      <c r="DA187" s="197"/>
      <c r="DB187" s="197"/>
      <c r="DC187" s="197"/>
      <c r="DD187" s="197"/>
      <c r="DE187" s="197"/>
      <c r="DF187" s="197"/>
      <c r="DG187" s="197"/>
      <c r="DH187" s="197"/>
      <c r="DI187" s="197"/>
      <c r="DJ187" s="197"/>
      <c r="DK187" s="197"/>
      <c r="DL187" s="197"/>
      <c r="DM187" s="197"/>
      <c r="DN187" s="197"/>
      <c r="DO187" s="197"/>
      <c r="DP187" s="197"/>
      <c r="DQ187" s="197"/>
      <c r="DR187" s="197"/>
      <c r="DS187" s="197"/>
      <c r="DT187" s="197"/>
      <c r="DU187" s="197"/>
      <c r="DV187" s="197"/>
      <c r="DW187" s="197"/>
      <c r="DX187" s="197"/>
      <c r="DY187" s="197"/>
      <c r="DZ187" s="197"/>
      <c r="EA187" s="197"/>
      <c r="EB187" s="197"/>
      <c r="EC187" s="197"/>
      <c r="ED187" s="197"/>
      <c r="EE187" s="197"/>
      <c r="EF187" s="197"/>
      <c r="EG187" s="197"/>
      <c r="EH187" s="197"/>
      <c r="EI187" s="197"/>
      <c r="EJ187" s="197"/>
      <c r="EK187" s="197"/>
      <c r="EL187" s="197"/>
      <c r="EM187" s="197"/>
    </row>
    <row r="188" spans="3:143" x14ac:dyDescent="0.2"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7"/>
      <c r="BC188" s="197"/>
      <c r="BD188" s="197"/>
      <c r="BE188" s="197"/>
      <c r="BF188" s="197"/>
      <c r="BG188" s="197"/>
      <c r="BH188" s="197"/>
      <c r="BI188" s="197"/>
      <c r="BJ188" s="197"/>
      <c r="BK188" s="197"/>
      <c r="BL188" s="197"/>
      <c r="BM188" s="197"/>
      <c r="BN188" s="197"/>
      <c r="BO188" s="197"/>
      <c r="BP188" s="197"/>
      <c r="BQ188" s="197"/>
      <c r="BR188" s="197"/>
      <c r="BS188" s="197"/>
      <c r="BT188" s="197"/>
      <c r="BU188" s="197"/>
      <c r="BV188" s="197"/>
      <c r="BW188" s="197"/>
      <c r="BX188" s="197"/>
      <c r="BY188" s="197"/>
      <c r="BZ188" s="197"/>
      <c r="CA188" s="197"/>
      <c r="CB188" s="197"/>
      <c r="CC188" s="197"/>
      <c r="CD188" s="197"/>
      <c r="CE188" s="197"/>
      <c r="CF188" s="197"/>
      <c r="CG188" s="197"/>
      <c r="CH188" s="197"/>
      <c r="CI188" s="197"/>
      <c r="CJ188" s="197"/>
      <c r="CK188" s="197"/>
      <c r="CL188" s="197"/>
      <c r="CM188" s="197"/>
      <c r="CN188" s="197"/>
      <c r="CO188" s="197"/>
      <c r="CP188" s="197"/>
      <c r="CQ188" s="197"/>
      <c r="CR188" s="197"/>
      <c r="CS188" s="197"/>
      <c r="CT188" s="197"/>
      <c r="CU188" s="197"/>
      <c r="CV188" s="197"/>
      <c r="CW188" s="197"/>
      <c r="CX188" s="197"/>
      <c r="CY188" s="197"/>
      <c r="CZ188" s="197"/>
      <c r="DA188" s="197"/>
      <c r="DB188" s="197"/>
      <c r="DC188" s="197"/>
      <c r="DD188" s="197"/>
      <c r="DE188" s="197"/>
      <c r="DF188" s="197"/>
      <c r="DG188" s="197"/>
      <c r="DH188" s="197"/>
      <c r="DI188" s="197"/>
      <c r="DJ188" s="197"/>
      <c r="DK188" s="197"/>
      <c r="DL188" s="197"/>
      <c r="DM188" s="197"/>
      <c r="DN188" s="197"/>
      <c r="DO188" s="197"/>
      <c r="DP188" s="197"/>
      <c r="DQ188" s="197"/>
      <c r="DR188" s="197"/>
      <c r="DS188" s="197"/>
      <c r="DT188" s="197"/>
      <c r="DU188" s="197"/>
      <c r="DV188" s="197"/>
      <c r="DW188" s="197"/>
      <c r="DX188" s="197"/>
      <c r="DY188" s="197"/>
      <c r="DZ188" s="197"/>
      <c r="EA188" s="197"/>
      <c r="EB188" s="197"/>
      <c r="EC188" s="197"/>
      <c r="ED188" s="197"/>
      <c r="EE188" s="197"/>
      <c r="EF188" s="197"/>
      <c r="EG188" s="197"/>
      <c r="EH188" s="197"/>
      <c r="EI188" s="197"/>
      <c r="EJ188" s="197"/>
      <c r="EK188" s="197"/>
      <c r="EL188" s="197"/>
      <c r="EM188" s="197"/>
    </row>
    <row r="189" spans="3:143" x14ac:dyDescent="0.2"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7"/>
      <c r="BL189" s="197"/>
      <c r="BM189" s="197"/>
      <c r="BN189" s="197"/>
      <c r="BO189" s="197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  <c r="EG189" s="197"/>
      <c r="EH189" s="197"/>
      <c r="EI189" s="197"/>
      <c r="EJ189" s="197"/>
      <c r="EK189" s="197"/>
      <c r="EL189" s="197"/>
      <c r="EM189" s="197"/>
    </row>
    <row r="190" spans="3:143" x14ac:dyDescent="0.2"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7"/>
      <c r="BN190" s="197"/>
      <c r="BO190" s="197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/>
      <c r="DW190" s="197"/>
      <c r="DX190" s="197"/>
      <c r="DY190" s="197"/>
      <c r="DZ190" s="197"/>
      <c r="EA190" s="197"/>
      <c r="EB190" s="197"/>
      <c r="EC190" s="197"/>
      <c r="ED190" s="197"/>
      <c r="EE190" s="197"/>
      <c r="EF190" s="197"/>
      <c r="EG190" s="197"/>
      <c r="EH190" s="197"/>
      <c r="EI190" s="197"/>
      <c r="EJ190" s="197"/>
      <c r="EK190" s="197"/>
      <c r="EL190" s="197"/>
      <c r="EM190" s="197"/>
    </row>
    <row r="191" spans="3:143" x14ac:dyDescent="0.2"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  <c r="BT191" s="197"/>
      <c r="BU191" s="197"/>
      <c r="BV191" s="197"/>
      <c r="BW191" s="197"/>
      <c r="BX191" s="197"/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7"/>
      <c r="CJ191" s="197"/>
      <c r="CK191" s="197"/>
      <c r="CL191" s="197"/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  <c r="DB191" s="197"/>
      <c r="DC191" s="197"/>
      <c r="DD191" s="197"/>
      <c r="DE191" s="197"/>
      <c r="DF191" s="197"/>
      <c r="DG191" s="197"/>
      <c r="DH191" s="197"/>
      <c r="DI191" s="197"/>
      <c r="DJ191" s="197"/>
      <c r="DK191" s="197"/>
      <c r="DL191" s="197"/>
      <c r="DM191" s="197"/>
      <c r="DN191" s="197"/>
      <c r="DO191" s="197"/>
      <c r="DP191" s="197"/>
      <c r="DQ191" s="197"/>
      <c r="DR191" s="197"/>
      <c r="DS191" s="197"/>
      <c r="DT191" s="197"/>
      <c r="DU191" s="197"/>
      <c r="DV191" s="197"/>
      <c r="DW191" s="197"/>
      <c r="DX191" s="197"/>
      <c r="DY191" s="197"/>
      <c r="DZ191" s="197"/>
      <c r="EA191" s="197"/>
      <c r="EB191" s="197"/>
      <c r="EC191" s="197"/>
      <c r="ED191" s="197"/>
      <c r="EE191" s="197"/>
      <c r="EF191" s="197"/>
      <c r="EG191" s="197"/>
      <c r="EH191" s="197"/>
      <c r="EI191" s="197"/>
      <c r="EJ191" s="197"/>
      <c r="EK191" s="197"/>
      <c r="EL191" s="197"/>
      <c r="EM191" s="197"/>
    </row>
    <row r="192" spans="3:143" x14ac:dyDescent="0.2"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  <c r="BT192" s="197"/>
      <c r="BU192" s="197"/>
      <c r="BV192" s="197"/>
      <c r="BW192" s="197"/>
      <c r="BX192" s="197"/>
      <c r="BY192" s="197"/>
      <c r="BZ192" s="197"/>
      <c r="CA192" s="197"/>
      <c r="CB192" s="197"/>
      <c r="CC192" s="197"/>
      <c r="CD192" s="197"/>
      <c r="CE192" s="197"/>
      <c r="CF192" s="197"/>
      <c r="CG192" s="197"/>
      <c r="CH192" s="197"/>
      <c r="CI192" s="197"/>
      <c r="CJ192" s="197"/>
      <c r="CK192" s="197"/>
      <c r="CL192" s="197"/>
      <c r="CM192" s="197"/>
      <c r="CN192" s="197"/>
      <c r="CO192" s="197"/>
      <c r="CP192" s="197"/>
      <c r="CQ192" s="197"/>
      <c r="CR192" s="197"/>
      <c r="CS192" s="197"/>
      <c r="CT192" s="197"/>
      <c r="CU192" s="197"/>
      <c r="CV192" s="197"/>
      <c r="CW192" s="197"/>
      <c r="CX192" s="197"/>
      <c r="CY192" s="197"/>
      <c r="CZ192" s="197"/>
      <c r="DA192" s="197"/>
      <c r="DB192" s="197"/>
      <c r="DC192" s="197"/>
      <c r="DD192" s="197"/>
      <c r="DE192" s="197"/>
      <c r="DF192" s="197"/>
      <c r="DG192" s="197"/>
      <c r="DH192" s="197"/>
      <c r="DI192" s="197"/>
      <c r="DJ192" s="197"/>
      <c r="DK192" s="197"/>
      <c r="DL192" s="197"/>
      <c r="DM192" s="197"/>
      <c r="DN192" s="197"/>
      <c r="DO192" s="197"/>
      <c r="DP192" s="197"/>
      <c r="DQ192" s="197"/>
      <c r="DR192" s="197"/>
      <c r="DS192" s="197"/>
      <c r="DT192" s="197"/>
      <c r="DU192" s="197"/>
      <c r="DV192" s="197"/>
      <c r="DW192" s="197"/>
      <c r="DX192" s="197"/>
      <c r="DY192" s="197"/>
      <c r="DZ192" s="197"/>
      <c r="EA192" s="197"/>
      <c r="EB192" s="197"/>
      <c r="EC192" s="197"/>
      <c r="ED192" s="197"/>
      <c r="EE192" s="197"/>
      <c r="EF192" s="197"/>
      <c r="EG192" s="197"/>
      <c r="EH192" s="197"/>
      <c r="EI192" s="197"/>
      <c r="EJ192" s="197"/>
      <c r="EK192" s="197"/>
      <c r="EL192" s="197"/>
      <c r="EM192" s="197"/>
    </row>
    <row r="193" spans="3:143" x14ac:dyDescent="0.2"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197"/>
      <c r="BN193" s="197"/>
      <c r="BO193" s="197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197"/>
      <c r="DQ193" s="197"/>
      <c r="DR193" s="197"/>
      <c r="DS193" s="197"/>
      <c r="DT193" s="197"/>
      <c r="DU193" s="197"/>
      <c r="DV193" s="197"/>
      <c r="DW193" s="197"/>
      <c r="DX193" s="197"/>
      <c r="DY193" s="197"/>
      <c r="DZ193" s="197"/>
      <c r="EA193" s="197"/>
      <c r="EB193" s="197"/>
      <c r="EC193" s="197"/>
      <c r="ED193" s="197"/>
      <c r="EE193" s="197"/>
      <c r="EF193" s="197"/>
      <c r="EG193" s="197"/>
      <c r="EH193" s="197"/>
      <c r="EI193" s="197"/>
      <c r="EJ193" s="197"/>
      <c r="EK193" s="197"/>
      <c r="EL193" s="197"/>
      <c r="EM193" s="197"/>
    </row>
    <row r="194" spans="3:143" x14ac:dyDescent="0.2"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197"/>
      <c r="AX194" s="197"/>
      <c r="AY194" s="197"/>
      <c r="AZ194" s="197"/>
      <c r="BA194" s="197"/>
      <c r="BB194" s="197"/>
      <c r="BC194" s="197"/>
      <c r="BD194" s="197"/>
      <c r="BE194" s="197"/>
      <c r="BF194" s="197"/>
      <c r="BG194" s="197"/>
      <c r="BH194" s="197"/>
      <c r="BI194" s="197"/>
      <c r="BJ194" s="197"/>
      <c r="BK194" s="197"/>
      <c r="BL194" s="197"/>
      <c r="BM194" s="197"/>
      <c r="BN194" s="197"/>
      <c r="BO194" s="197"/>
      <c r="BP194" s="197"/>
      <c r="BQ194" s="197"/>
      <c r="BR194" s="197"/>
      <c r="BS194" s="197"/>
      <c r="BT194" s="197"/>
      <c r="BU194" s="197"/>
      <c r="BV194" s="197"/>
      <c r="BW194" s="197"/>
      <c r="BX194" s="197"/>
      <c r="BY194" s="197"/>
      <c r="BZ194" s="197"/>
      <c r="CA194" s="197"/>
      <c r="CB194" s="197"/>
      <c r="CC194" s="197"/>
      <c r="CD194" s="197"/>
      <c r="CE194" s="197"/>
      <c r="CF194" s="197"/>
      <c r="CG194" s="197"/>
      <c r="CH194" s="197"/>
      <c r="CI194" s="197"/>
      <c r="CJ194" s="197"/>
      <c r="CK194" s="197"/>
      <c r="CL194" s="197"/>
      <c r="CM194" s="197"/>
      <c r="CN194" s="197"/>
      <c r="CO194" s="197"/>
      <c r="CP194" s="197"/>
      <c r="CQ194" s="197"/>
      <c r="CR194" s="197"/>
      <c r="CS194" s="197"/>
      <c r="CT194" s="197"/>
      <c r="CU194" s="197"/>
      <c r="CV194" s="197"/>
      <c r="CW194" s="197"/>
      <c r="CX194" s="197"/>
      <c r="CY194" s="197"/>
      <c r="CZ194" s="197"/>
      <c r="DA194" s="197"/>
      <c r="DB194" s="197"/>
      <c r="DC194" s="197"/>
      <c r="DD194" s="197"/>
      <c r="DE194" s="197"/>
      <c r="DF194" s="197"/>
      <c r="DG194" s="197"/>
      <c r="DH194" s="197"/>
      <c r="DI194" s="197"/>
      <c r="DJ194" s="197"/>
      <c r="DK194" s="197"/>
      <c r="DL194" s="197"/>
      <c r="DM194" s="197"/>
      <c r="DN194" s="197"/>
      <c r="DO194" s="197"/>
      <c r="DP194" s="197"/>
      <c r="DQ194" s="197"/>
      <c r="DR194" s="197"/>
      <c r="DS194" s="197"/>
      <c r="DT194" s="197"/>
      <c r="DU194" s="197"/>
      <c r="DV194" s="197"/>
      <c r="DW194" s="197"/>
      <c r="DX194" s="197"/>
      <c r="DY194" s="197"/>
      <c r="DZ194" s="197"/>
      <c r="EA194" s="197"/>
      <c r="EB194" s="197"/>
      <c r="EC194" s="197"/>
      <c r="ED194" s="197"/>
      <c r="EE194" s="197"/>
      <c r="EF194" s="197"/>
      <c r="EG194" s="197"/>
      <c r="EH194" s="197"/>
      <c r="EI194" s="197"/>
      <c r="EJ194" s="197"/>
      <c r="EK194" s="197"/>
      <c r="EL194" s="197"/>
      <c r="EM194" s="197"/>
    </row>
    <row r="195" spans="3:143" x14ac:dyDescent="0.2"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7"/>
      <c r="AW195" s="197"/>
      <c r="AX195" s="197"/>
      <c r="AY195" s="197"/>
      <c r="AZ195" s="197"/>
      <c r="BA195" s="197"/>
      <c r="BB195" s="197"/>
      <c r="BC195" s="197"/>
      <c r="BD195" s="197"/>
      <c r="BE195" s="197"/>
      <c r="BF195" s="197"/>
      <c r="BG195" s="197"/>
      <c r="BH195" s="197"/>
      <c r="BI195" s="197"/>
      <c r="BJ195" s="197"/>
      <c r="BK195" s="197"/>
      <c r="BL195" s="197"/>
      <c r="BM195" s="197"/>
      <c r="BN195" s="197"/>
      <c r="BO195" s="197"/>
      <c r="BP195" s="197"/>
      <c r="BQ195" s="197"/>
      <c r="BR195" s="197"/>
      <c r="BS195" s="197"/>
      <c r="BT195" s="197"/>
      <c r="BU195" s="197"/>
      <c r="BV195" s="197"/>
      <c r="BW195" s="197"/>
      <c r="BX195" s="197"/>
      <c r="BY195" s="197"/>
      <c r="BZ195" s="197"/>
      <c r="CA195" s="197"/>
      <c r="CB195" s="197"/>
      <c r="CC195" s="197"/>
      <c r="CD195" s="197"/>
      <c r="CE195" s="197"/>
      <c r="CF195" s="197"/>
      <c r="CG195" s="197"/>
      <c r="CH195" s="197"/>
      <c r="CI195" s="197"/>
      <c r="CJ195" s="197"/>
      <c r="CK195" s="197"/>
      <c r="CL195" s="197"/>
      <c r="CM195" s="197"/>
      <c r="CN195" s="197"/>
      <c r="CO195" s="197"/>
      <c r="CP195" s="197"/>
      <c r="CQ195" s="197"/>
      <c r="CR195" s="197"/>
      <c r="CS195" s="197"/>
      <c r="CT195" s="197"/>
      <c r="CU195" s="197"/>
      <c r="CV195" s="197"/>
      <c r="CW195" s="197"/>
      <c r="CX195" s="197"/>
      <c r="CY195" s="197"/>
      <c r="CZ195" s="197"/>
      <c r="DA195" s="197"/>
      <c r="DB195" s="197"/>
      <c r="DC195" s="197"/>
      <c r="DD195" s="197"/>
      <c r="DE195" s="197"/>
      <c r="DF195" s="197"/>
      <c r="DG195" s="197"/>
      <c r="DH195" s="197"/>
      <c r="DI195" s="197"/>
      <c r="DJ195" s="197"/>
      <c r="DK195" s="197"/>
      <c r="DL195" s="197"/>
      <c r="DM195" s="197"/>
      <c r="DN195" s="197"/>
      <c r="DO195" s="197"/>
      <c r="DP195" s="197"/>
      <c r="DQ195" s="197"/>
      <c r="DR195" s="197"/>
      <c r="DS195" s="197"/>
      <c r="DT195" s="197"/>
      <c r="DU195" s="197"/>
      <c r="DV195" s="197"/>
      <c r="DW195" s="197"/>
      <c r="DX195" s="197"/>
      <c r="DY195" s="197"/>
      <c r="DZ195" s="197"/>
      <c r="EA195" s="197"/>
      <c r="EB195" s="197"/>
      <c r="EC195" s="197"/>
      <c r="ED195" s="197"/>
      <c r="EE195" s="197"/>
      <c r="EF195" s="197"/>
      <c r="EG195" s="197"/>
      <c r="EH195" s="197"/>
      <c r="EI195" s="197"/>
      <c r="EJ195" s="197"/>
      <c r="EK195" s="197"/>
      <c r="EL195" s="197"/>
      <c r="EM195" s="197"/>
    </row>
    <row r="196" spans="3:143" x14ac:dyDescent="0.2"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197"/>
      <c r="BC196" s="197"/>
      <c r="BD196" s="197"/>
      <c r="BE196" s="197"/>
      <c r="BF196" s="197"/>
      <c r="BG196" s="197"/>
      <c r="BH196" s="197"/>
      <c r="BI196" s="197"/>
      <c r="BJ196" s="197"/>
      <c r="BK196" s="197"/>
      <c r="BL196" s="197"/>
      <c r="BM196" s="197"/>
      <c r="BN196" s="197"/>
      <c r="BO196" s="197"/>
      <c r="BP196" s="197"/>
      <c r="BQ196" s="197"/>
      <c r="BR196" s="197"/>
      <c r="BS196" s="197"/>
      <c r="BT196" s="197"/>
      <c r="BU196" s="197"/>
      <c r="BV196" s="197"/>
      <c r="BW196" s="197"/>
      <c r="BX196" s="197"/>
      <c r="BY196" s="197"/>
      <c r="BZ196" s="197"/>
      <c r="CA196" s="197"/>
      <c r="CB196" s="197"/>
      <c r="CC196" s="197"/>
      <c r="CD196" s="197"/>
      <c r="CE196" s="197"/>
      <c r="CF196" s="197"/>
      <c r="CG196" s="197"/>
      <c r="CH196" s="197"/>
      <c r="CI196" s="197"/>
      <c r="CJ196" s="197"/>
      <c r="CK196" s="197"/>
      <c r="CL196" s="197"/>
      <c r="CM196" s="197"/>
      <c r="CN196" s="197"/>
      <c r="CO196" s="197"/>
      <c r="CP196" s="197"/>
      <c r="CQ196" s="197"/>
      <c r="CR196" s="197"/>
      <c r="CS196" s="197"/>
      <c r="CT196" s="197"/>
      <c r="CU196" s="197"/>
      <c r="CV196" s="197"/>
      <c r="CW196" s="197"/>
      <c r="CX196" s="197"/>
      <c r="CY196" s="197"/>
      <c r="CZ196" s="197"/>
      <c r="DA196" s="197"/>
      <c r="DB196" s="197"/>
      <c r="DC196" s="197"/>
      <c r="DD196" s="197"/>
      <c r="DE196" s="197"/>
      <c r="DF196" s="197"/>
      <c r="DG196" s="197"/>
      <c r="DH196" s="197"/>
      <c r="DI196" s="197"/>
      <c r="DJ196" s="197"/>
      <c r="DK196" s="197"/>
      <c r="DL196" s="197"/>
      <c r="DM196" s="197"/>
      <c r="DN196" s="197"/>
      <c r="DO196" s="197"/>
      <c r="DP196" s="197"/>
      <c r="DQ196" s="197"/>
      <c r="DR196" s="197"/>
      <c r="DS196" s="197"/>
      <c r="DT196" s="197"/>
      <c r="DU196" s="197"/>
      <c r="DV196" s="197"/>
      <c r="DW196" s="197"/>
      <c r="DX196" s="197"/>
      <c r="DY196" s="197"/>
      <c r="DZ196" s="197"/>
      <c r="EA196" s="197"/>
      <c r="EB196" s="197"/>
      <c r="EC196" s="197"/>
      <c r="ED196" s="197"/>
      <c r="EE196" s="197"/>
      <c r="EF196" s="197"/>
      <c r="EG196" s="197"/>
      <c r="EH196" s="197"/>
      <c r="EI196" s="197"/>
      <c r="EJ196" s="197"/>
      <c r="EK196" s="197"/>
      <c r="EL196" s="197"/>
      <c r="EM196" s="197"/>
    </row>
    <row r="197" spans="3:143" x14ac:dyDescent="0.2"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7"/>
      <c r="AW197" s="197"/>
      <c r="AX197" s="197"/>
      <c r="AY197" s="197"/>
      <c r="AZ197" s="197"/>
      <c r="BA197" s="197"/>
      <c r="BB197" s="197"/>
      <c r="BC197" s="197"/>
      <c r="BD197" s="197"/>
      <c r="BE197" s="197"/>
      <c r="BF197" s="197"/>
      <c r="BG197" s="197"/>
      <c r="BH197" s="197"/>
      <c r="BI197" s="197"/>
      <c r="BJ197" s="197"/>
      <c r="BK197" s="197"/>
      <c r="BL197" s="197"/>
      <c r="BM197" s="197"/>
      <c r="BN197" s="197"/>
      <c r="BO197" s="197"/>
      <c r="BP197" s="197"/>
      <c r="BQ197" s="197"/>
      <c r="BR197" s="197"/>
      <c r="BS197" s="197"/>
      <c r="BT197" s="197"/>
      <c r="BU197" s="197"/>
      <c r="BV197" s="197"/>
      <c r="BW197" s="197"/>
      <c r="BX197" s="197"/>
      <c r="BY197" s="197"/>
      <c r="BZ197" s="197"/>
      <c r="CA197" s="197"/>
      <c r="CB197" s="197"/>
      <c r="CC197" s="197"/>
      <c r="CD197" s="197"/>
      <c r="CE197" s="197"/>
      <c r="CF197" s="197"/>
      <c r="CG197" s="197"/>
      <c r="CH197" s="197"/>
      <c r="CI197" s="197"/>
      <c r="CJ197" s="197"/>
      <c r="CK197" s="197"/>
      <c r="CL197" s="197"/>
      <c r="CM197" s="197"/>
      <c r="CN197" s="197"/>
      <c r="CO197" s="197"/>
      <c r="CP197" s="197"/>
      <c r="CQ197" s="197"/>
      <c r="CR197" s="197"/>
      <c r="CS197" s="197"/>
      <c r="CT197" s="197"/>
      <c r="CU197" s="197"/>
      <c r="CV197" s="197"/>
      <c r="CW197" s="197"/>
      <c r="CX197" s="197"/>
      <c r="CY197" s="197"/>
      <c r="CZ197" s="197"/>
      <c r="DA197" s="197"/>
      <c r="DB197" s="197"/>
      <c r="DC197" s="197"/>
      <c r="DD197" s="197"/>
      <c r="DE197" s="197"/>
      <c r="DF197" s="197"/>
      <c r="DG197" s="197"/>
      <c r="DH197" s="197"/>
      <c r="DI197" s="197"/>
      <c r="DJ197" s="197"/>
      <c r="DK197" s="197"/>
      <c r="DL197" s="197"/>
      <c r="DM197" s="197"/>
      <c r="DN197" s="197"/>
      <c r="DO197" s="197"/>
      <c r="DP197" s="197"/>
      <c r="DQ197" s="197"/>
      <c r="DR197" s="197"/>
      <c r="DS197" s="197"/>
      <c r="DT197" s="197"/>
      <c r="DU197" s="197"/>
      <c r="DV197" s="197"/>
      <c r="DW197" s="197"/>
      <c r="DX197" s="197"/>
      <c r="DY197" s="197"/>
      <c r="DZ197" s="197"/>
      <c r="EA197" s="197"/>
      <c r="EB197" s="197"/>
      <c r="EC197" s="197"/>
      <c r="ED197" s="197"/>
      <c r="EE197" s="197"/>
      <c r="EF197" s="197"/>
      <c r="EG197" s="197"/>
      <c r="EH197" s="197"/>
      <c r="EI197" s="197"/>
      <c r="EJ197" s="197"/>
      <c r="EK197" s="197"/>
      <c r="EL197" s="197"/>
      <c r="EM197" s="197"/>
    </row>
    <row r="198" spans="3:143" x14ac:dyDescent="0.2"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7"/>
      <c r="DU198" s="197"/>
      <c r="DV198" s="197"/>
      <c r="DW198" s="197"/>
      <c r="DX198" s="197"/>
      <c r="DY198" s="197"/>
      <c r="DZ198" s="197"/>
      <c r="EA198" s="197"/>
      <c r="EB198" s="197"/>
      <c r="EC198" s="197"/>
      <c r="ED198" s="197"/>
      <c r="EE198" s="197"/>
      <c r="EF198" s="197"/>
      <c r="EG198" s="197"/>
      <c r="EH198" s="197"/>
      <c r="EI198" s="197"/>
      <c r="EJ198" s="197"/>
      <c r="EK198" s="197"/>
      <c r="EL198" s="197"/>
      <c r="EM198" s="197"/>
    </row>
    <row r="199" spans="3:143" x14ac:dyDescent="0.2"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7"/>
      <c r="BB199" s="197"/>
      <c r="BC199" s="197"/>
      <c r="BD199" s="197"/>
      <c r="BE199" s="197"/>
      <c r="BF199" s="197"/>
      <c r="BG199" s="197"/>
      <c r="BH199" s="197"/>
      <c r="BI199" s="197"/>
      <c r="BJ199" s="197"/>
      <c r="BK199" s="197"/>
      <c r="BL199" s="197"/>
      <c r="BM199" s="197"/>
      <c r="BN199" s="197"/>
      <c r="BO199" s="197"/>
      <c r="BP199" s="197"/>
      <c r="BQ199" s="197"/>
      <c r="BR199" s="197"/>
      <c r="BS199" s="197"/>
      <c r="BT199" s="197"/>
      <c r="BU199" s="197"/>
      <c r="BV199" s="197"/>
      <c r="BW199" s="197"/>
      <c r="BX199" s="197"/>
      <c r="BY199" s="197"/>
      <c r="BZ199" s="197"/>
      <c r="CA199" s="197"/>
      <c r="CB199" s="197"/>
      <c r="CC199" s="197"/>
      <c r="CD199" s="197"/>
      <c r="CE199" s="197"/>
      <c r="CF199" s="197"/>
      <c r="CG199" s="197"/>
      <c r="CH199" s="197"/>
      <c r="CI199" s="197"/>
      <c r="CJ199" s="197"/>
      <c r="CK199" s="197"/>
      <c r="CL199" s="197"/>
      <c r="CM199" s="197"/>
      <c r="CN199" s="197"/>
      <c r="CO199" s="197"/>
      <c r="CP199" s="197"/>
      <c r="CQ199" s="197"/>
      <c r="CR199" s="197"/>
      <c r="CS199" s="197"/>
      <c r="CT199" s="197"/>
      <c r="CU199" s="197"/>
      <c r="CV199" s="197"/>
      <c r="CW199" s="197"/>
      <c r="CX199" s="197"/>
      <c r="CY199" s="197"/>
      <c r="CZ199" s="197"/>
      <c r="DA199" s="197"/>
      <c r="DB199" s="197"/>
      <c r="DC199" s="197"/>
      <c r="DD199" s="197"/>
      <c r="DE199" s="197"/>
      <c r="DF199" s="197"/>
      <c r="DG199" s="197"/>
      <c r="DH199" s="197"/>
      <c r="DI199" s="197"/>
      <c r="DJ199" s="197"/>
      <c r="DK199" s="197"/>
      <c r="DL199" s="197"/>
      <c r="DM199" s="197"/>
      <c r="DN199" s="197"/>
      <c r="DO199" s="197"/>
      <c r="DP199" s="197"/>
      <c r="DQ199" s="197"/>
      <c r="DR199" s="197"/>
      <c r="DS199" s="197"/>
      <c r="DT199" s="197"/>
      <c r="DU199" s="197"/>
      <c r="DV199" s="197"/>
      <c r="DW199" s="197"/>
      <c r="DX199" s="197"/>
      <c r="DY199" s="197"/>
      <c r="DZ199" s="197"/>
      <c r="EA199" s="197"/>
      <c r="EB199" s="197"/>
      <c r="EC199" s="197"/>
      <c r="ED199" s="197"/>
      <c r="EE199" s="197"/>
      <c r="EF199" s="197"/>
      <c r="EG199" s="197"/>
      <c r="EH199" s="197"/>
      <c r="EI199" s="197"/>
      <c r="EJ199" s="197"/>
      <c r="EK199" s="197"/>
      <c r="EL199" s="197"/>
      <c r="EM199" s="197"/>
    </row>
    <row r="200" spans="3:143" x14ac:dyDescent="0.2"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7"/>
      <c r="BB200" s="197"/>
      <c r="BC200" s="197"/>
      <c r="BD200" s="197"/>
      <c r="BE200" s="197"/>
      <c r="BF200" s="197"/>
      <c r="BG200" s="197"/>
      <c r="BH200" s="197"/>
      <c r="BI200" s="197"/>
      <c r="BJ200" s="197"/>
      <c r="BK200" s="197"/>
      <c r="BL200" s="197"/>
      <c r="BM200" s="197"/>
      <c r="BN200" s="197"/>
      <c r="BO200" s="197"/>
      <c r="BP200" s="197"/>
      <c r="BQ200" s="197"/>
      <c r="BR200" s="197"/>
      <c r="BS200" s="197"/>
      <c r="BT200" s="197"/>
      <c r="BU200" s="197"/>
      <c r="BV200" s="197"/>
      <c r="BW200" s="197"/>
      <c r="BX200" s="197"/>
      <c r="BY200" s="197"/>
      <c r="BZ200" s="197"/>
      <c r="CA200" s="197"/>
      <c r="CB200" s="197"/>
      <c r="CC200" s="197"/>
      <c r="CD200" s="197"/>
      <c r="CE200" s="197"/>
      <c r="CF200" s="197"/>
      <c r="CG200" s="197"/>
      <c r="CH200" s="197"/>
      <c r="CI200" s="197"/>
      <c r="CJ200" s="197"/>
      <c r="CK200" s="197"/>
      <c r="CL200" s="197"/>
      <c r="CM200" s="197"/>
      <c r="CN200" s="197"/>
      <c r="CO200" s="197"/>
      <c r="CP200" s="197"/>
      <c r="CQ200" s="197"/>
      <c r="CR200" s="197"/>
      <c r="CS200" s="197"/>
      <c r="CT200" s="197"/>
      <c r="CU200" s="197"/>
      <c r="CV200" s="197"/>
      <c r="CW200" s="197"/>
      <c r="CX200" s="197"/>
      <c r="CY200" s="197"/>
      <c r="CZ200" s="197"/>
      <c r="DA200" s="197"/>
      <c r="DB200" s="197"/>
      <c r="DC200" s="197"/>
      <c r="DD200" s="197"/>
      <c r="DE200" s="197"/>
      <c r="DF200" s="197"/>
      <c r="DG200" s="197"/>
      <c r="DH200" s="197"/>
      <c r="DI200" s="197"/>
      <c r="DJ200" s="197"/>
      <c r="DK200" s="197"/>
      <c r="DL200" s="197"/>
      <c r="DM200" s="197"/>
      <c r="DN200" s="197"/>
      <c r="DO200" s="197"/>
      <c r="DP200" s="197"/>
      <c r="DQ200" s="197"/>
      <c r="DR200" s="197"/>
      <c r="DS200" s="197"/>
      <c r="DT200" s="197"/>
      <c r="DU200" s="197"/>
      <c r="DV200" s="197"/>
      <c r="DW200" s="197"/>
      <c r="DX200" s="197"/>
      <c r="DY200" s="197"/>
      <c r="DZ200" s="197"/>
      <c r="EA200" s="197"/>
      <c r="EB200" s="197"/>
      <c r="EC200" s="197"/>
      <c r="ED200" s="197"/>
      <c r="EE200" s="197"/>
      <c r="EF200" s="197"/>
      <c r="EG200" s="197"/>
      <c r="EH200" s="197"/>
      <c r="EI200" s="197"/>
      <c r="EJ200" s="197"/>
      <c r="EK200" s="197"/>
      <c r="EL200" s="197"/>
      <c r="EM200" s="197"/>
    </row>
    <row r="201" spans="3:143" x14ac:dyDescent="0.2"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197"/>
      <c r="BM201" s="197"/>
      <c r="BN201" s="197"/>
      <c r="BO201" s="197"/>
      <c r="BP201" s="197"/>
      <c r="BQ201" s="197"/>
      <c r="BR201" s="197"/>
      <c r="BS201" s="197"/>
      <c r="BT201" s="197"/>
      <c r="BU201" s="197"/>
      <c r="BV201" s="197"/>
      <c r="BW201" s="197"/>
      <c r="BX201" s="197"/>
      <c r="BY201" s="197"/>
      <c r="BZ201" s="197"/>
      <c r="CA201" s="197"/>
      <c r="CB201" s="197"/>
      <c r="CC201" s="197"/>
      <c r="CD201" s="197"/>
      <c r="CE201" s="197"/>
      <c r="CF201" s="197"/>
      <c r="CG201" s="197"/>
      <c r="CH201" s="197"/>
      <c r="CI201" s="197"/>
      <c r="CJ201" s="197"/>
      <c r="CK201" s="197"/>
      <c r="CL201" s="197"/>
      <c r="CM201" s="197"/>
      <c r="CN201" s="197"/>
      <c r="CO201" s="197"/>
      <c r="CP201" s="197"/>
      <c r="CQ201" s="197"/>
      <c r="CR201" s="197"/>
      <c r="CS201" s="197"/>
      <c r="CT201" s="197"/>
      <c r="CU201" s="197"/>
      <c r="CV201" s="197"/>
      <c r="CW201" s="197"/>
      <c r="CX201" s="197"/>
      <c r="CY201" s="197"/>
      <c r="CZ201" s="197"/>
      <c r="DA201" s="197"/>
      <c r="DB201" s="197"/>
      <c r="DC201" s="197"/>
      <c r="DD201" s="197"/>
      <c r="DE201" s="197"/>
      <c r="DF201" s="197"/>
      <c r="DG201" s="197"/>
      <c r="DH201" s="197"/>
      <c r="DI201" s="197"/>
      <c r="DJ201" s="197"/>
      <c r="DK201" s="197"/>
      <c r="DL201" s="197"/>
      <c r="DM201" s="197"/>
      <c r="DN201" s="197"/>
      <c r="DO201" s="197"/>
      <c r="DP201" s="197"/>
      <c r="DQ201" s="197"/>
      <c r="DR201" s="197"/>
      <c r="DS201" s="197"/>
      <c r="DT201" s="197"/>
      <c r="DU201" s="197"/>
      <c r="DV201" s="197"/>
      <c r="DW201" s="197"/>
      <c r="DX201" s="197"/>
      <c r="DY201" s="197"/>
      <c r="DZ201" s="197"/>
      <c r="EA201" s="197"/>
      <c r="EB201" s="197"/>
      <c r="EC201" s="197"/>
      <c r="ED201" s="197"/>
      <c r="EE201" s="197"/>
      <c r="EF201" s="197"/>
      <c r="EG201" s="197"/>
      <c r="EH201" s="197"/>
      <c r="EI201" s="197"/>
      <c r="EJ201" s="197"/>
      <c r="EK201" s="197"/>
      <c r="EL201" s="197"/>
      <c r="EM201" s="197"/>
    </row>
    <row r="202" spans="3:143" x14ac:dyDescent="0.2"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7"/>
      <c r="BN202" s="197"/>
      <c r="BO202" s="197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  <c r="CV202" s="197"/>
      <c r="CW202" s="197"/>
      <c r="CX202" s="197"/>
      <c r="CY202" s="197"/>
      <c r="CZ202" s="197"/>
      <c r="DA202" s="197"/>
      <c r="DB202" s="197"/>
      <c r="DC202" s="197"/>
      <c r="DD202" s="197"/>
      <c r="DE202" s="197"/>
      <c r="DF202" s="197"/>
      <c r="DG202" s="197"/>
      <c r="DH202" s="197"/>
      <c r="DI202" s="197"/>
      <c r="DJ202" s="197"/>
      <c r="DK202" s="197"/>
      <c r="DL202" s="197"/>
      <c r="DM202" s="197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  <c r="DY202" s="197"/>
      <c r="DZ202" s="197"/>
      <c r="EA202" s="197"/>
      <c r="EB202" s="197"/>
      <c r="EC202" s="197"/>
      <c r="ED202" s="197"/>
      <c r="EE202" s="197"/>
      <c r="EF202" s="197"/>
      <c r="EG202" s="197"/>
      <c r="EH202" s="197"/>
      <c r="EI202" s="197"/>
      <c r="EJ202" s="197"/>
      <c r="EK202" s="197"/>
      <c r="EL202" s="197"/>
      <c r="EM202" s="197"/>
    </row>
    <row r="203" spans="3:143" x14ac:dyDescent="0.2"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7"/>
      <c r="BN203" s="197"/>
      <c r="BO203" s="197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197"/>
      <c r="DZ203" s="197"/>
      <c r="EA203" s="197"/>
      <c r="EB203" s="197"/>
      <c r="EC203" s="197"/>
      <c r="ED203" s="197"/>
      <c r="EE203" s="197"/>
      <c r="EF203" s="197"/>
      <c r="EG203" s="197"/>
      <c r="EH203" s="197"/>
      <c r="EI203" s="197"/>
      <c r="EJ203" s="197"/>
      <c r="EK203" s="197"/>
      <c r="EL203" s="197"/>
      <c r="EM203" s="197"/>
    </row>
    <row r="204" spans="3:143" x14ac:dyDescent="0.2"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7"/>
      <c r="BS204" s="197"/>
      <c r="BT204" s="197"/>
      <c r="BU204" s="197"/>
      <c r="BV204" s="197"/>
      <c r="BW204" s="197"/>
      <c r="BX204" s="197"/>
      <c r="BY204" s="197"/>
      <c r="BZ204" s="197"/>
      <c r="CA204" s="197"/>
      <c r="CB204" s="197"/>
      <c r="CC204" s="197"/>
      <c r="CD204" s="197"/>
      <c r="CE204" s="197"/>
      <c r="CF204" s="197"/>
      <c r="CG204" s="197"/>
      <c r="CH204" s="197"/>
      <c r="CI204" s="197"/>
      <c r="CJ204" s="197"/>
      <c r="CK204" s="197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7"/>
      <c r="DC204" s="197"/>
      <c r="DD204" s="197"/>
      <c r="DE204" s="197"/>
      <c r="DF204" s="197"/>
      <c r="DG204" s="197"/>
      <c r="DH204" s="197"/>
      <c r="DI204" s="197"/>
      <c r="DJ204" s="197"/>
      <c r="DK204" s="197"/>
      <c r="DL204" s="197"/>
      <c r="DM204" s="197"/>
      <c r="DN204" s="197"/>
      <c r="DO204" s="197"/>
      <c r="DP204" s="197"/>
      <c r="DQ204" s="197"/>
      <c r="DR204" s="197"/>
      <c r="DS204" s="197"/>
      <c r="DT204" s="197"/>
      <c r="DU204" s="197"/>
      <c r="DV204" s="197"/>
      <c r="DW204" s="197"/>
      <c r="DX204" s="197"/>
      <c r="DY204" s="197"/>
      <c r="DZ204" s="197"/>
      <c r="EA204" s="197"/>
      <c r="EB204" s="197"/>
      <c r="EC204" s="197"/>
      <c r="ED204" s="197"/>
      <c r="EE204" s="197"/>
      <c r="EF204" s="197"/>
      <c r="EG204" s="197"/>
      <c r="EH204" s="197"/>
      <c r="EI204" s="197"/>
      <c r="EJ204" s="197"/>
      <c r="EK204" s="197"/>
      <c r="EL204" s="197"/>
      <c r="EM204" s="197"/>
    </row>
    <row r="205" spans="3:143" x14ac:dyDescent="0.2"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7"/>
      <c r="BN205" s="197"/>
      <c r="BO205" s="197"/>
      <c r="BP205" s="197"/>
      <c r="BQ205" s="197"/>
      <c r="BR205" s="197"/>
      <c r="BS205" s="197"/>
      <c r="BT205" s="197"/>
      <c r="BU205" s="197"/>
      <c r="BV205" s="197"/>
      <c r="BW205" s="197"/>
      <c r="BX205" s="197"/>
      <c r="BY205" s="197"/>
      <c r="BZ205" s="197"/>
      <c r="CA205" s="197"/>
      <c r="CB205" s="197"/>
      <c r="CC205" s="197"/>
      <c r="CD205" s="197"/>
      <c r="CE205" s="197"/>
      <c r="CF205" s="197"/>
      <c r="CG205" s="197"/>
      <c r="CH205" s="197"/>
      <c r="CI205" s="197"/>
      <c r="CJ205" s="197"/>
      <c r="CK205" s="197"/>
      <c r="CL205" s="197"/>
      <c r="CM205" s="197"/>
      <c r="CN205" s="197"/>
      <c r="CO205" s="197"/>
      <c r="CP205" s="197"/>
      <c r="CQ205" s="197"/>
      <c r="CR205" s="197"/>
      <c r="CS205" s="197"/>
      <c r="CT205" s="197"/>
      <c r="CU205" s="197"/>
      <c r="CV205" s="197"/>
      <c r="CW205" s="197"/>
      <c r="CX205" s="197"/>
      <c r="CY205" s="197"/>
      <c r="CZ205" s="197"/>
      <c r="DA205" s="197"/>
      <c r="DB205" s="197"/>
      <c r="DC205" s="197"/>
      <c r="DD205" s="197"/>
      <c r="DE205" s="197"/>
      <c r="DF205" s="197"/>
      <c r="DG205" s="197"/>
      <c r="DH205" s="197"/>
      <c r="DI205" s="197"/>
      <c r="DJ205" s="197"/>
      <c r="DK205" s="197"/>
      <c r="DL205" s="197"/>
      <c r="DM205" s="197"/>
      <c r="DN205" s="197"/>
      <c r="DO205" s="197"/>
      <c r="DP205" s="197"/>
      <c r="DQ205" s="197"/>
      <c r="DR205" s="197"/>
      <c r="DS205" s="197"/>
      <c r="DT205" s="197"/>
      <c r="DU205" s="197"/>
      <c r="DV205" s="197"/>
      <c r="DW205" s="197"/>
      <c r="DX205" s="197"/>
      <c r="DY205" s="197"/>
      <c r="DZ205" s="197"/>
      <c r="EA205" s="197"/>
      <c r="EB205" s="197"/>
      <c r="EC205" s="197"/>
      <c r="ED205" s="197"/>
      <c r="EE205" s="197"/>
      <c r="EF205" s="197"/>
      <c r="EG205" s="197"/>
      <c r="EH205" s="197"/>
      <c r="EI205" s="197"/>
      <c r="EJ205" s="197"/>
      <c r="EK205" s="197"/>
      <c r="EL205" s="197"/>
      <c r="EM205" s="197"/>
    </row>
    <row r="206" spans="3:143" x14ac:dyDescent="0.2"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7"/>
      <c r="CD206" s="197"/>
      <c r="CE206" s="197"/>
      <c r="CF206" s="197"/>
      <c r="CG206" s="197"/>
      <c r="CH206" s="197"/>
      <c r="CI206" s="197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7"/>
      <c r="DC206" s="197"/>
      <c r="DD206" s="197"/>
      <c r="DE206" s="197"/>
      <c r="DF206" s="197"/>
      <c r="DG206" s="197"/>
      <c r="DH206" s="197"/>
      <c r="DI206" s="197"/>
      <c r="DJ206" s="197"/>
      <c r="DK206" s="197"/>
      <c r="DL206" s="197"/>
      <c r="DM206" s="197"/>
      <c r="DN206" s="197"/>
      <c r="DO206" s="197"/>
      <c r="DP206" s="197"/>
      <c r="DQ206" s="197"/>
      <c r="DR206" s="197"/>
      <c r="DS206" s="197"/>
      <c r="DT206" s="197"/>
      <c r="DU206" s="197"/>
      <c r="DV206" s="197"/>
      <c r="DW206" s="197"/>
      <c r="DX206" s="197"/>
      <c r="DY206" s="197"/>
      <c r="DZ206" s="197"/>
      <c r="EA206" s="197"/>
      <c r="EB206" s="197"/>
      <c r="EC206" s="197"/>
      <c r="ED206" s="197"/>
      <c r="EE206" s="197"/>
      <c r="EF206" s="197"/>
      <c r="EG206" s="197"/>
      <c r="EH206" s="197"/>
      <c r="EI206" s="197"/>
      <c r="EJ206" s="197"/>
      <c r="EK206" s="197"/>
      <c r="EL206" s="197"/>
      <c r="EM206" s="197"/>
    </row>
    <row r="207" spans="3:143" x14ac:dyDescent="0.2"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  <c r="BT207" s="197"/>
      <c r="BU207" s="197"/>
      <c r="BV207" s="197"/>
      <c r="BW207" s="197"/>
      <c r="BX207" s="197"/>
      <c r="BY207" s="197"/>
      <c r="BZ207" s="197"/>
      <c r="CA207" s="197"/>
      <c r="CB207" s="197"/>
      <c r="CC207" s="197"/>
      <c r="CD207" s="197"/>
      <c r="CE207" s="197"/>
      <c r="CF207" s="197"/>
      <c r="CG207" s="197"/>
      <c r="CH207" s="197"/>
      <c r="CI207" s="197"/>
      <c r="CJ207" s="197"/>
      <c r="CK207" s="197"/>
      <c r="CL207" s="197"/>
      <c r="CM207" s="197"/>
      <c r="CN207" s="197"/>
      <c r="CO207" s="197"/>
      <c r="CP207" s="197"/>
      <c r="CQ207" s="197"/>
      <c r="CR207" s="197"/>
      <c r="CS207" s="197"/>
      <c r="CT207" s="197"/>
      <c r="CU207" s="197"/>
      <c r="CV207" s="197"/>
      <c r="CW207" s="197"/>
      <c r="CX207" s="197"/>
      <c r="CY207" s="197"/>
      <c r="CZ207" s="197"/>
      <c r="DA207" s="197"/>
      <c r="DB207" s="197"/>
      <c r="DC207" s="197"/>
      <c r="DD207" s="197"/>
      <c r="DE207" s="197"/>
      <c r="DF207" s="197"/>
      <c r="DG207" s="197"/>
      <c r="DH207" s="197"/>
      <c r="DI207" s="197"/>
      <c r="DJ207" s="197"/>
      <c r="DK207" s="197"/>
      <c r="DL207" s="197"/>
      <c r="DM207" s="197"/>
      <c r="DN207" s="197"/>
      <c r="DO207" s="197"/>
      <c r="DP207" s="197"/>
      <c r="DQ207" s="197"/>
      <c r="DR207" s="197"/>
      <c r="DS207" s="197"/>
      <c r="DT207" s="197"/>
      <c r="DU207" s="197"/>
      <c r="DV207" s="197"/>
      <c r="DW207" s="197"/>
      <c r="DX207" s="197"/>
      <c r="DY207" s="197"/>
      <c r="DZ207" s="197"/>
      <c r="EA207" s="197"/>
      <c r="EB207" s="197"/>
      <c r="EC207" s="197"/>
      <c r="ED207" s="197"/>
      <c r="EE207" s="197"/>
      <c r="EF207" s="197"/>
      <c r="EG207" s="197"/>
      <c r="EH207" s="197"/>
      <c r="EI207" s="197"/>
      <c r="EJ207" s="197"/>
      <c r="EK207" s="197"/>
      <c r="EL207" s="197"/>
      <c r="EM207" s="197"/>
    </row>
    <row r="208" spans="3:143" x14ac:dyDescent="0.2"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197"/>
      <c r="DZ208" s="197"/>
      <c r="EA208" s="197"/>
      <c r="EB208" s="197"/>
      <c r="EC208" s="197"/>
      <c r="ED208" s="197"/>
      <c r="EE208" s="197"/>
      <c r="EF208" s="197"/>
      <c r="EG208" s="197"/>
      <c r="EH208" s="197"/>
      <c r="EI208" s="197"/>
      <c r="EJ208" s="197"/>
      <c r="EK208" s="197"/>
      <c r="EL208" s="197"/>
      <c r="EM208" s="197"/>
    </row>
    <row r="209" spans="3:143" x14ac:dyDescent="0.2"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7"/>
      <c r="BB209" s="197"/>
      <c r="BC209" s="197"/>
      <c r="BD209" s="197"/>
      <c r="BE209" s="197"/>
      <c r="BF209" s="197"/>
      <c r="BG209" s="197"/>
      <c r="BH209" s="197"/>
      <c r="BI209" s="197"/>
      <c r="BJ209" s="197"/>
      <c r="BK209" s="197"/>
      <c r="BL209" s="197"/>
      <c r="BM209" s="197"/>
      <c r="BN209" s="197"/>
      <c r="BO209" s="197"/>
      <c r="BP209" s="197"/>
      <c r="BQ209" s="197"/>
      <c r="BR209" s="197"/>
      <c r="BS209" s="197"/>
      <c r="BT209" s="197"/>
      <c r="BU209" s="197"/>
      <c r="BV209" s="197"/>
      <c r="BW209" s="197"/>
      <c r="BX209" s="197"/>
      <c r="BY209" s="197"/>
      <c r="BZ209" s="197"/>
      <c r="CA209" s="197"/>
      <c r="CB209" s="197"/>
      <c r="CC209" s="197"/>
      <c r="CD209" s="197"/>
      <c r="CE209" s="197"/>
      <c r="CF209" s="197"/>
      <c r="CG209" s="197"/>
      <c r="CH209" s="197"/>
      <c r="CI209" s="197"/>
      <c r="CJ209" s="197"/>
      <c r="CK209" s="197"/>
      <c r="CL209" s="197"/>
      <c r="CM209" s="197"/>
      <c r="CN209" s="197"/>
      <c r="CO209" s="197"/>
      <c r="CP209" s="197"/>
      <c r="CQ209" s="197"/>
      <c r="CR209" s="197"/>
      <c r="CS209" s="197"/>
      <c r="CT209" s="197"/>
      <c r="CU209" s="197"/>
      <c r="CV209" s="197"/>
      <c r="CW209" s="197"/>
      <c r="CX209" s="197"/>
      <c r="CY209" s="197"/>
      <c r="CZ209" s="197"/>
      <c r="DA209" s="197"/>
      <c r="DB209" s="197"/>
      <c r="DC209" s="197"/>
      <c r="DD209" s="197"/>
      <c r="DE209" s="197"/>
      <c r="DF209" s="197"/>
      <c r="DG209" s="197"/>
      <c r="DH209" s="197"/>
      <c r="DI209" s="197"/>
      <c r="DJ209" s="197"/>
      <c r="DK209" s="197"/>
      <c r="DL209" s="197"/>
      <c r="DM209" s="197"/>
      <c r="DN209" s="197"/>
      <c r="DO209" s="197"/>
      <c r="DP209" s="197"/>
      <c r="DQ209" s="197"/>
      <c r="DR209" s="197"/>
      <c r="DS209" s="197"/>
      <c r="DT209" s="197"/>
      <c r="DU209" s="197"/>
      <c r="DV209" s="197"/>
      <c r="DW209" s="197"/>
      <c r="DX209" s="197"/>
      <c r="DY209" s="197"/>
      <c r="DZ209" s="197"/>
      <c r="EA209" s="197"/>
      <c r="EB209" s="197"/>
      <c r="EC209" s="197"/>
      <c r="ED209" s="197"/>
      <c r="EE209" s="197"/>
      <c r="EF209" s="197"/>
      <c r="EG209" s="197"/>
      <c r="EH209" s="197"/>
      <c r="EI209" s="197"/>
      <c r="EJ209" s="197"/>
      <c r="EK209" s="197"/>
      <c r="EL209" s="197"/>
      <c r="EM209" s="197"/>
    </row>
    <row r="210" spans="3:143" x14ac:dyDescent="0.2"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7"/>
      <c r="BB210" s="197"/>
      <c r="BC210" s="197"/>
      <c r="BD210" s="197"/>
      <c r="BE210" s="197"/>
      <c r="BF210" s="197"/>
      <c r="BG210" s="197"/>
      <c r="BH210" s="197"/>
      <c r="BI210" s="197"/>
      <c r="BJ210" s="197"/>
      <c r="BK210" s="197"/>
      <c r="BL210" s="197"/>
      <c r="BM210" s="197"/>
      <c r="BN210" s="197"/>
      <c r="BO210" s="197"/>
      <c r="BP210" s="197"/>
      <c r="BQ210" s="197"/>
      <c r="BR210" s="197"/>
      <c r="BS210" s="197"/>
      <c r="BT210" s="197"/>
      <c r="BU210" s="197"/>
      <c r="BV210" s="197"/>
      <c r="BW210" s="197"/>
      <c r="BX210" s="197"/>
      <c r="BY210" s="197"/>
      <c r="BZ210" s="197"/>
      <c r="CA210" s="197"/>
      <c r="CB210" s="197"/>
      <c r="CC210" s="197"/>
      <c r="CD210" s="197"/>
      <c r="CE210" s="197"/>
      <c r="CF210" s="197"/>
      <c r="CG210" s="197"/>
      <c r="CH210" s="197"/>
      <c r="CI210" s="197"/>
      <c r="CJ210" s="197"/>
      <c r="CK210" s="197"/>
      <c r="CL210" s="197"/>
      <c r="CM210" s="197"/>
      <c r="CN210" s="197"/>
      <c r="CO210" s="197"/>
      <c r="CP210" s="197"/>
      <c r="CQ210" s="197"/>
      <c r="CR210" s="197"/>
      <c r="CS210" s="197"/>
      <c r="CT210" s="197"/>
      <c r="CU210" s="197"/>
      <c r="CV210" s="197"/>
      <c r="CW210" s="197"/>
      <c r="CX210" s="197"/>
      <c r="CY210" s="197"/>
      <c r="CZ210" s="197"/>
      <c r="DA210" s="197"/>
      <c r="DB210" s="197"/>
      <c r="DC210" s="197"/>
      <c r="DD210" s="197"/>
      <c r="DE210" s="197"/>
      <c r="DF210" s="197"/>
      <c r="DG210" s="197"/>
      <c r="DH210" s="197"/>
      <c r="DI210" s="197"/>
      <c r="DJ210" s="197"/>
      <c r="DK210" s="197"/>
      <c r="DL210" s="197"/>
      <c r="DM210" s="197"/>
      <c r="DN210" s="197"/>
      <c r="DO210" s="197"/>
      <c r="DP210" s="197"/>
      <c r="DQ210" s="197"/>
      <c r="DR210" s="197"/>
      <c r="DS210" s="197"/>
      <c r="DT210" s="197"/>
      <c r="DU210" s="197"/>
      <c r="DV210" s="197"/>
      <c r="DW210" s="197"/>
      <c r="DX210" s="197"/>
      <c r="DY210" s="197"/>
      <c r="DZ210" s="197"/>
      <c r="EA210" s="197"/>
      <c r="EB210" s="197"/>
      <c r="EC210" s="197"/>
      <c r="ED210" s="197"/>
      <c r="EE210" s="197"/>
      <c r="EF210" s="197"/>
      <c r="EG210" s="197"/>
      <c r="EH210" s="197"/>
      <c r="EI210" s="197"/>
      <c r="EJ210" s="197"/>
      <c r="EK210" s="197"/>
      <c r="EL210" s="197"/>
      <c r="EM210" s="197"/>
    </row>
    <row r="211" spans="3:143" x14ac:dyDescent="0.2"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7"/>
      <c r="BB211" s="197"/>
      <c r="BC211" s="197"/>
      <c r="BD211" s="197"/>
      <c r="BE211" s="197"/>
      <c r="BF211" s="197"/>
      <c r="BG211" s="197"/>
      <c r="BH211" s="197"/>
      <c r="BI211" s="197"/>
      <c r="BJ211" s="197"/>
      <c r="BK211" s="197"/>
      <c r="BL211" s="197"/>
      <c r="BM211" s="197"/>
      <c r="BN211" s="197"/>
      <c r="BO211" s="197"/>
      <c r="BP211" s="197"/>
      <c r="BQ211" s="197"/>
      <c r="BR211" s="197"/>
      <c r="BS211" s="197"/>
      <c r="BT211" s="197"/>
      <c r="BU211" s="197"/>
      <c r="BV211" s="197"/>
      <c r="BW211" s="197"/>
      <c r="BX211" s="197"/>
      <c r="BY211" s="197"/>
      <c r="BZ211" s="197"/>
      <c r="CA211" s="197"/>
      <c r="CB211" s="197"/>
      <c r="CC211" s="197"/>
      <c r="CD211" s="197"/>
      <c r="CE211" s="197"/>
      <c r="CF211" s="197"/>
      <c r="CG211" s="197"/>
      <c r="CH211" s="197"/>
      <c r="CI211" s="197"/>
      <c r="CJ211" s="197"/>
      <c r="CK211" s="197"/>
      <c r="CL211" s="197"/>
      <c r="CM211" s="197"/>
      <c r="CN211" s="197"/>
      <c r="CO211" s="197"/>
      <c r="CP211" s="197"/>
      <c r="CQ211" s="197"/>
      <c r="CR211" s="197"/>
      <c r="CS211" s="197"/>
      <c r="CT211" s="197"/>
      <c r="CU211" s="197"/>
      <c r="CV211" s="197"/>
      <c r="CW211" s="197"/>
      <c r="CX211" s="197"/>
      <c r="CY211" s="197"/>
      <c r="CZ211" s="197"/>
      <c r="DA211" s="197"/>
      <c r="DB211" s="197"/>
      <c r="DC211" s="197"/>
      <c r="DD211" s="197"/>
      <c r="DE211" s="197"/>
      <c r="DF211" s="197"/>
      <c r="DG211" s="197"/>
      <c r="DH211" s="197"/>
      <c r="DI211" s="197"/>
      <c r="DJ211" s="197"/>
      <c r="DK211" s="197"/>
      <c r="DL211" s="197"/>
      <c r="DM211" s="197"/>
      <c r="DN211" s="197"/>
      <c r="DO211" s="197"/>
      <c r="DP211" s="197"/>
      <c r="DQ211" s="197"/>
      <c r="DR211" s="197"/>
      <c r="DS211" s="197"/>
      <c r="DT211" s="197"/>
      <c r="DU211" s="197"/>
      <c r="DV211" s="197"/>
      <c r="DW211" s="197"/>
      <c r="DX211" s="197"/>
      <c r="DY211" s="197"/>
      <c r="DZ211" s="197"/>
      <c r="EA211" s="197"/>
      <c r="EB211" s="197"/>
      <c r="EC211" s="197"/>
      <c r="ED211" s="197"/>
      <c r="EE211" s="197"/>
      <c r="EF211" s="197"/>
      <c r="EG211" s="197"/>
      <c r="EH211" s="197"/>
      <c r="EI211" s="197"/>
      <c r="EJ211" s="197"/>
      <c r="EK211" s="197"/>
      <c r="EL211" s="197"/>
      <c r="EM211" s="197"/>
    </row>
    <row r="212" spans="3:143" x14ac:dyDescent="0.2"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  <c r="AX212" s="197"/>
      <c r="AY212" s="197"/>
      <c r="AZ212" s="197"/>
      <c r="BA212" s="197"/>
      <c r="BB212" s="197"/>
      <c r="BC212" s="197"/>
      <c r="BD212" s="197"/>
      <c r="BE212" s="197"/>
      <c r="BF212" s="197"/>
      <c r="BG212" s="197"/>
      <c r="BH212" s="197"/>
      <c r="BI212" s="197"/>
      <c r="BJ212" s="197"/>
      <c r="BK212" s="197"/>
      <c r="BL212" s="197"/>
      <c r="BM212" s="197"/>
      <c r="BN212" s="197"/>
      <c r="BO212" s="197"/>
      <c r="BP212" s="197"/>
      <c r="BQ212" s="197"/>
      <c r="BR212" s="197"/>
      <c r="BS212" s="197"/>
      <c r="BT212" s="197"/>
      <c r="BU212" s="197"/>
      <c r="BV212" s="197"/>
      <c r="BW212" s="197"/>
      <c r="BX212" s="197"/>
      <c r="BY212" s="197"/>
      <c r="BZ212" s="197"/>
      <c r="CA212" s="197"/>
      <c r="CB212" s="197"/>
      <c r="CC212" s="197"/>
      <c r="CD212" s="197"/>
      <c r="CE212" s="197"/>
      <c r="CF212" s="197"/>
      <c r="CG212" s="197"/>
      <c r="CH212" s="197"/>
      <c r="CI212" s="197"/>
      <c r="CJ212" s="197"/>
      <c r="CK212" s="197"/>
      <c r="CL212" s="197"/>
      <c r="CM212" s="197"/>
      <c r="CN212" s="197"/>
      <c r="CO212" s="197"/>
      <c r="CP212" s="197"/>
      <c r="CQ212" s="197"/>
      <c r="CR212" s="197"/>
      <c r="CS212" s="197"/>
      <c r="CT212" s="197"/>
      <c r="CU212" s="197"/>
      <c r="CV212" s="197"/>
      <c r="CW212" s="197"/>
      <c r="CX212" s="197"/>
      <c r="CY212" s="197"/>
      <c r="CZ212" s="197"/>
      <c r="DA212" s="197"/>
      <c r="DB212" s="197"/>
      <c r="DC212" s="197"/>
      <c r="DD212" s="197"/>
      <c r="DE212" s="197"/>
      <c r="DF212" s="197"/>
      <c r="DG212" s="197"/>
      <c r="DH212" s="197"/>
      <c r="DI212" s="197"/>
      <c r="DJ212" s="197"/>
      <c r="DK212" s="197"/>
      <c r="DL212" s="197"/>
      <c r="DM212" s="197"/>
      <c r="DN212" s="197"/>
      <c r="DO212" s="197"/>
      <c r="DP212" s="197"/>
      <c r="DQ212" s="197"/>
      <c r="DR212" s="197"/>
      <c r="DS212" s="197"/>
      <c r="DT212" s="197"/>
      <c r="DU212" s="197"/>
      <c r="DV212" s="197"/>
      <c r="DW212" s="197"/>
      <c r="DX212" s="197"/>
      <c r="DY212" s="197"/>
      <c r="DZ212" s="197"/>
      <c r="EA212" s="197"/>
      <c r="EB212" s="197"/>
      <c r="EC212" s="197"/>
      <c r="ED212" s="197"/>
      <c r="EE212" s="197"/>
      <c r="EF212" s="197"/>
      <c r="EG212" s="197"/>
      <c r="EH212" s="197"/>
      <c r="EI212" s="197"/>
      <c r="EJ212" s="197"/>
      <c r="EK212" s="197"/>
      <c r="EL212" s="197"/>
      <c r="EM212" s="197"/>
    </row>
    <row r="213" spans="3:143" x14ac:dyDescent="0.2"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K213" s="197"/>
      <c r="BL213" s="197"/>
      <c r="BM213" s="197"/>
      <c r="BN213" s="197"/>
      <c r="BO213" s="197"/>
      <c r="BP213" s="197"/>
      <c r="BQ213" s="197"/>
      <c r="BR213" s="197"/>
      <c r="BS213" s="197"/>
      <c r="BT213" s="197"/>
      <c r="BU213" s="197"/>
      <c r="BV213" s="197"/>
      <c r="BW213" s="197"/>
      <c r="BX213" s="197"/>
      <c r="BY213" s="197"/>
      <c r="BZ213" s="197"/>
      <c r="CA213" s="197"/>
      <c r="CB213" s="197"/>
      <c r="CC213" s="197"/>
      <c r="CD213" s="197"/>
      <c r="CE213" s="197"/>
      <c r="CF213" s="197"/>
      <c r="CG213" s="197"/>
      <c r="CH213" s="197"/>
      <c r="CI213" s="197"/>
      <c r="CJ213" s="197"/>
      <c r="CK213" s="197"/>
      <c r="CL213" s="197"/>
      <c r="CM213" s="197"/>
      <c r="CN213" s="197"/>
      <c r="CO213" s="197"/>
      <c r="CP213" s="197"/>
      <c r="CQ213" s="197"/>
      <c r="CR213" s="197"/>
      <c r="CS213" s="197"/>
      <c r="CT213" s="197"/>
      <c r="CU213" s="197"/>
      <c r="CV213" s="197"/>
      <c r="CW213" s="197"/>
      <c r="CX213" s="197"/>
      <c r="CY213" s="197"/>
      <c r="CZ213" s="197"/>
      <c r="DA213" s="197"/>
      <c r="DB213" s="197"/>
      <c r="DC213" s="197"/>
      <c r="DD213" s="197"/>
      <c r="DE213" s="197"/>
      <c r="DF213" s="197"/>
      <c r="DG213" s="197"/>
      <c r="DH213" s="197"/>
      <c r="DI213" s="197"/>
      <c r="DJ213" s="197"/>
      <c r="DK213" s="197"/>
      <c r="DL213" s="197"/>
      <c r="DM213" s="197"/>
      <c r="DN213" s="197"/>
      <c r="DO213" s="197"/>
      <c r="DP213" s="197"/>
      <c r="DQ213" s="197"/>
      <c r="DR213" s="197"/>
      <c r="DS213" s="197"/>
      <c r="DT213" s="197"/>
      <c r="DU213" s="197"/>
      <c r="DV213" s="197"/>
      <c r="DW213" s="197"/>
      <c r="DX213" s="197"/>
      <c r="DY213" s="197"/>
      <c r="DZ213" s="197"/>
      <c r="EA213" s="197"/>
      <c r="EB213" s="197"/>
      <c r="EC213" s="197"/>
      <c r="ED213" s="197"/>
      <c r="EE213" s="197"/>
      <c r="EF213" s="197"/>
      <c r="EG213" s="197"/>
      <c r="EH213" s="197"/>
      <c r="EI213" s="197"/>
      <c r="EJ213" s="197"/>
      <c r="EK213" s="197"/>
      <c r="EL213" s="197"/>
      <c r="EM213" s="197"/>
    </row>
    <row r="214" spans="3:143" x14ac:dyDescent="0.2"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  <c r="AR214" s="197"/>
      <c r="AS214" s="197"/>
      <c r="AT214" s="197"/>
      <c r="AU214" s="197"/>
      <c r="AV214" s="197"/>
      <c r="AW214" s="197"/>
      <c r="AX214" s="197"/>
      <c r="AY214" s="197"/>
      <c r="AZ214" s="197"/>
      <c r="BA214" s="197"/>
      <c r="BB214" s="197"/>
      <c r="BC214" s="197"/>
      <c r="BD214" s="197"/>
      <c r="BE214" s="197"/>
      <c r="BF214" s="197"/>
      <c r="BG214" s="197"/>
      <c r="BH214" s="197"/>
      <c r="BI214" s="197"/>
      <c r="BJ214" s="197"/>
      <c r="BK214" s="197"/>
      <c r="BL214" s="197"/>
      <c r="BM214" s="197"/>
      <c r="BN214" s="197"/>
      <c r="BO214" s="197"/>
      <c r="BP214" s="197"/>
      <c r="BQ214" s="197"/>
      <c r="BR214" s="197"/>
      <c r="BS214" s="197"/>
      <c r="BT214" s="197"/>
      <c r="BU214" s="197"/>
      <c r="BV214" s="197"/>
      <c r="BW214" s="197"/>
      <c r="BX214" s="197"/>
      <c r="BY214" s="197"/>
      <c r="BZ214" s="197"/>
      <c r="CA214" s="197"/>
      <c r="CB214" s="197"/>
      <c r="CC214" s="197"/>
      <c r="CD214" s="197"/>
      <c r="CE214" s="197"/>
      <c r="CF214" s="197"/>
      <c r="CG214" s="197"/>
      <c r="CH214" s="197"/>
      <c r="CI214" s="197"/>
      <c r="CJ214" s="197"/>
      <c r="CK214" s="197"/>
      <c r="CL214" s="197"/>
      <c r="CM214" s="197"/>
      <c r="CN214" s="197"/>
      <c r="CO214" s="197"/>
      <c r="CP214" s="197"/>
      <c r="CQ214" s="197"/>
      <c r="CR214" s="197"/>
      <c r="CS214" s="197"/>
      <c r="CT214" s="197"/>
      <c r="CU214" s="197"/>
      <c r="CV214" s="197"/>
      <c r="CW214" s="197"/>
      <c r="CX214" s="197"/>
      <c r="CY214" s="197"/>
      <c r="CZ214" s="197"/>
      <c r="DA214" s="197"/>
      <c r="DB214" s="197"/>
      <c r="DC214" s="197"/>
      <c r="DD214" s="197"/>
      <c r="DE214" s="197"/>
      <c r="DF214" s="197"/>
      <c r="DG214" s="197"/>
      <c r="DH214" s="197"/>
      <c r="DI214" s="197"/>
      <c r="DJ214" s="197"/>
      <c r="DK214" s="197"/>
      <c r="DL214" s="197"/>
      <c r="DM214" s="197"/>
      <c r="DN214" s="197"/>
      <c r="DO214" s="197"/>
      <c r="DP214" s="197"/>
      <c r="DQ214" s="197"/>
      <c r="DR214" s="197"/>
      <c r="DS214" s="197"/>
      <c r="DT214" s="197"/>
      <c r="DU214" s="197"/>
      <c r="DV214" s="197"/>
      <c r="DW214" s="197"/>
      <c r="DX214" s="197"/>
      <c r="DY214" s="197"/>
      <c r="DZ214" s="197"/>
      <c r="EA214" s="197"/>
      <c r="EB214" s="197"/>
      <c r="EC214" s="197"/>
      <c r="ED214" s="197"/>
      <c r="EE214" s="197"/>
      <c r="EF214" s="197"/>
      <c r="EG214" s="197"/>
      <c r="EH214" s="197"/>
      <c r="EI214" s="197"/>
      <c r="EJ214" s="197"/>
      <c r="EK214" s="197"/>
      <c r="EL214" s="197"/>
      <c r="EM214" s="197"/>
    </row>
    <row r="215" spans="3:143" x14ac:dyDescent="0.2"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  <c r="EG215" s="197"/>
      <c r="EH215" s="197"/>
      <c r="EI215" s="197"/>
      <c r="EJ215" s="197"/>
      <c r="EK215" s="197"/>
      <c r="EL215" s="197"/>
      <c r="EM215" s="197"/>
    </row>
    <row r="216" spans="3:143" x14ac:dyDescent="0.2"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  <c r="AR216" s="197"/>
      <c r="AS216" s="197"/>
      <c r="AT216" s="197"/>
      <c r="AU216" s="197"/>
      <c r="AV216" s="197"/>
      <c r="AW216" s="197"/>
      <c r="AX216" s="197"/>
      <c r="AY216" s="197"/>
      <c r="AZ216" s="197"/>
      <c r="BA216" s="197"/>
      <c r="BB216" s="197"/>
      <c r="BC216" s="197"/>
      <c r="BD216" s="197"/>
      <c r="BE216" s="197"/>
      <c r="BF216" s="197"/>
      <c r="BG216" s="197"/>
      <c r="BH216" s="197"/>
      <c r="BI216" s="197"/>
      <c r="BJ216" s="197"/>
      <c r="BK216" s="197"/>
      <c r="BL216" s="197"/>
      <c r="BM216" s="197"/>
      <c r="BN216" s="197"/>
      <c r="BO216" s="197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197"/>
      <c r="DZ216" s="197"/>
      <c r="EA216" s="197"/>
      <c r="EB216" s="197"/>
      <c r="EC216" s="197"/>
      <c r="ED216" s="197"/>
      <c r="EE216" s="197"/>
      <c r="EF216" s="197"/>
      <c r="EG216" s="197"/>
      <c r="EH216" s="197"/>
      <c r="EI216" s="197"/>
      <c r="EJ216" s="197"/>
      <c r="EK216" s="197"/>
      <c r="EL216" s="197"/>
      <c r="EM216" s="197"/>
    </row>
    <row r="217" spans="3:143" x14ac:dyDescent="0.2"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  <c r="AR217" s="197"/>
      <c r="AS217" s="197"/>
      <c r="AT217" s="197"/>
      <c r="AU217" s="197"/>
      <c r="AV217" s="197"/>
      <c r="AW217" s="197"/>
      <c r="AX217" s="197"/>
      <c r="AY217" s="197"/>
      <c r="AZ217" s="197"/>
      <c r="BA217" s="197"/>
      <c r="BB217" s="197"/>
      <c r="BC217" s="197"/>
      <c r="BD217" s="197"/>
      <c r="BE217" s="197"/>
      <c r="BF217" s="197"/>
      <c r="BG217" s="197"/>
      <c r="BH217" s="197"/>
      <c r="BI217" s="197"/>
      <c r="BJ217" s="197"/>
      <c r="BK217" s="197"/>
      <c r="BL217" s="197"/>
      <c r="BM217" s="197"/>
      <c r="BN217" s="197"/>
      <c r="BO217" s="197"/>
      <c r="BP217" s="197"/>
      <c r="BQ217" s="197"/>
      <c r="BR217" s="197"/>
      <c r="BS217" s="197"/>
      <c r="BT217" s="197"/>
      <c r="BU217" s="197"/>
      <c r="BV217" s="197"/>
      <c r="BW217" s="197"/>
      <c r="BX217" s="197"/>
      <c r="BY217" s="197"/>
      <c r="BZ217" s="197"/>
      <c r="CA217" s="197"/>
      <c r="CB217" s="197"/>
      <c r="CC217" s="197"/>
      <c r="CD217" s="197"/>
      <c r="CE217" s="197"/>
      <c r="CF217" s="197"/>
      <c r="CG217" s="197"/>
      <c r="CH217" s="197"/>
      <c r="CI217" s="197"/>
      <c r="CJ217" s="197"/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  <c r="DF217" s="197"/>
      <c r="DG217" s="197"/>
      <c r="DH217" s="197"/>
      <c r="DI217" s="197"/>
      <c r="DJ217" s="197"/>
      <c r="DK217" s="197"/>
      <c r="DL217" s="197"/>
      <c r="DM217" s="197"/>
      <c r="DN217" s="197"/>
      <c r="DO217" s="197"/>
      <c r="DP217" s="197"/>
      <c r="DQ217" s="197"/>
      <c r="DR217" s="197"/>
      <c r="DS217" s="197"/>
      <c r="DT217" s="197"/>
      <c r="DU217" s="197"/>
      <c r="DV217" s="197"/>
      <c r="DW217" s="197"/>
      <c r="DX217" s="197"/>
      <c r="DY217" s="197"/>
      <c r="DZ217" s="197"/>
      <c r="EA217" s="197"/>
      <c r="EB217" s="197"/>
      <c r="EC217" s="197"/>
      <c r="ED217" s="197"/>
      <c r="EE217" s="197"/>
      <c r="EF217" s="197"/>
      <c r="EG217" s="197"/>
      <c r="EH217" s="197"/>
      <c r="EI217" s="197"/>
      <c r="EJ217" s="197"/>
      <c r="EK217" s="197"/>
      <c r="EL217" s="197"/>
      <c r="EM217" s="197"/>
    </row>
    <row r="218" spans="3:143" x14ac:dyDescent="0.2"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  <c r="AR218" s="197"/>
      <c r="AS218" s="197"/>
      <c r="AT218" s="197"/>
      <c r="AU218" s="197"/>
      <c r="AV218" s="197"/>
      <c r="AW218" s="197"/>
      <c r="AX218" s="197"/>
      <c r="AY218" s="197"/>
      <c r="AZ218" s="197"/>
      <c r="BA218" s="197"/>
      <c r="BB218" s="197"/>
      <c r="BC218" s="197"/>
      <c r="BD218" s="197"/>
      <c r="BE218" s="197"/>
      <c r="BF218" s="197"/>
      <c r="BG218" s="197"/>
      <c r="BH218" s="197"/>
      <c r="BI218" s="197"/>
      <c r="BJ218" s="197"/>
      <c r="BK218" s="197"/>
      <c r="BL218" s="197"/>
      <c r="BM218" s="197"/>
      <c r="BN218" s="197"/>
      <c r="BO218" s="197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  <c r="EG218" s="197"/>
      <c r="EH218" s="197"/>
      <c r="EI218" s="197"/>
      <c r="EJ218" s="197"/>
      <c r="EK218" s="197"/>
      <c r="EL218" s="197"/>
      <c r="EM218" s="197"/>
    </row>
    <row r="219" spans="3:143" x14ac:dyDescent="0.2"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  <c r="AR219" s="197"/>
      <c r="AS219" s="197"/>
      <c r="AT219" s="197"/>
      <c r="AU219" s="197"/>
      <c r="AV219" s="197"/>
      <c r="AW219" s="197"/>
      <c r="AX219" s="197"/>
      <c r="AY219" s="197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  <c r="EG219" s="197"/>
      <c r="EH219" s="197"/>
      <c r="EI219" s="197"/>
      <c r="EJ219" s="197"/>
      <c r="EK219" s="197"/>
      <c r="EL219" s="197"/>
      <c r="EM219" s="197"/>
    </row>
    <row r="220" spans="3:143" x14ac:dyDescent="0.2"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197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  <c r="EG220" s="197"/>
      <c r="EH220" s="197"/>
      <c r="EI220" s="197"/>
      <c r="EJ220" s="197"/>
      <c r="EK220" s="197"/>
      <c r="EL220" s="197"/>
      <c r="EM220" s="197"/>
    </row>
    <row r="221" spans="3:143" x14ac:dyDescent="0.2"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  <c r="AR221" s="197"/>
      <c r="AS221" s="197"/>
      <c r="AT221" s="197"/>
      <c r="AU221" s="197"/>
      <c r="AV221" s="197"/>
      <c r="AW221" s="197"/>
      <c r="AX221" s="197"/>
      <c r="AY221" s="197"/>
      <c r="AZ221" s="197"/>
      <c r="BA221" s="197"/>
      <c r="BB221" s="197"/>
      <c r="BC221" s="197"/>
      <c r="BD221" s="197"/>
      <c r="BE221" s="197"/>
      <c r="BF221" s="197"/>
      <c r="BG221" s="197"/>
      <c r="BH221" s="197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  <c r="EG221" s="197"/>
      <c r="EH221" s="197"/>
      <c r="EI221" s="197"/>
      <c r="EJ221" s="197"/>
      <c r="EK221" s="197"/>
      <c r="EL221" s="197"/>
      <c r="EM221" s="197"/>
    </row>
    <row r="222" spans="3:143" x14ac:dyDescent="0.2"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  <c r="EG222" s="197"/>
      <c r="EH222" s="197"/>
      <c r="EI222" s="197"/>
      <c r="EJ222" s="197"/>
      <c r="EK222" s="197"/>
      <c r="EL222" s="197"/>
      <c r="EM222" s="197"/>
    </row>
    <row r="223" spans="3:143" x14ac:dyDescent="0.2"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  <c r="EG223" s="197"/>
      <c r="EH223" s="197"/>
      <c r="EI223" s="197"/>
      <c r="EJ223" s="197"/>
      <c r="EK223" s="197"/>
      <c r="EL223" s="197"/>
      <c r="EM223" s="197"/>
    </row>
    <row r="224" spans="3:143" x14ac:dyDescent="0.2"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  <c r="EG224" s="197"/>
      <c r="EH224" s="197"/>
      <c r="EI224" s="197"/>
      <c r="EJ224" s="197"/>
      <c r="EK224" s="197"/>
      <c r="EL224" s="197"/>
      <c r="EM224" s="197"/>
    </row>
    <row r="225" spans="3:143" x14ac:dyDescent="0.2"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  <c r="EG225" s="197"/>
      <c r="EH225" s="197"/>
      <c r="EI225" s="197"/>
      <c r="EJ225" s="197"/>
      <c r="EK225" s="197"/>
      <c r="EL225" s="197"/>
      <c r="EM225" s="197"/>
    </row>
    <row r="226" spans="3:143" x14ac:dyDescent="0.2"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  <c r="EG226" s="197"/>
      <c r="EH226" s="197"/>
      <c r="EI226" s="197"/>
      <c r="EJ226" s="197"/>
      <c r="EK226" s="197"/>
      <c r="EL226" s="197"/>
      <c r="EM226" s="197"/>
    </row>
    <row r="227" spans="3:143" x14ac:dyDescent="0.2"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197"/>
      <c r="BF227" s="197"/>
      <c r="BG227" s="197"/>
      <c r="BH227" s="197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  <c r="EG227" s="197"/>
      <c r="EH227" s="197"/>
      <c r="EI227" s="197"/>
      <c r="EJ227" s="197"/>
      <c r="EK227" s="197"/>
      <c r="EL227" s="197"/>
      <c r="EM227" s="197"/>
    </row>
    <row r="228" spans="3:143" x14ac:dyDescent="0.2"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97"/>
      <c r="AS228" s="197"/>
      <c r="AT228" s="197"/>
      <c r="AU228" s="197"/>
      <c r="AV228" s="197"/>
      <c r="AW228" s="197"/>
      <c r="AX228" s="197"/>
      <c r="AY228" s="197"/>
      <c r="AZ228" s="197"/>
      <c r="BA228" s="197"/>
      <c r="BB228" s="197"/>
      <c r="BC228" s="197"/>
      <c r="BD228" s="197"/>
      <c r="BE228" s="197"/>
      <c r="BF228" s="197"/>
      <c r="BG228" s="197"/>
      <c r="BH228" s="197"/>
      <c r="BI228" s="197"/>
      <c r="BJ228" s="197"/>
      <c r="BK228" s="197"/>
      <c r="BL228" s="197"/>
      <c r="BM228" s="197"/>
      <c r="BN228" s="197"/>
      <c r="BO228" s="197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  <c r="EG228" s="197"/>
      <c r="EH228" s="197"/>
      <c r="EI228" s="197"/>
      <c r="EJ228" s="197"/>
      <c r="EK228" s="197"/>
      <c r="EL228" s="197"/>
      <c r="EM228" s="197"/>
    </row>
    <row r="229" spans="3:143" x14ac:dyDescent="0.2"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</row>
    <row r="230" spans="3:143" x14ac:dyDescent="0.2"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7"/>
      <c r="BH230" s="197"/>
      <c r="BI230" s="197"/>
      <c r="BJ230" s="197"/>
      <c r="BK230" s="197"/>
      <c r="BL230" s="197"/>
      <c r="BM230" s="197"/>
      <c r="BN230" s="197"/>
      <c r="BO230" s="197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</row>
    <row r="231" spans="3:143" x14ac:dyDescent="0.2"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  <c r="EG231" s="197"/>
      <c r="EH231" s="197"/>
      <c r="EI231" s="197"/>
      <c r="EJ231" s="197"/>
      <c r="EK231" s="197"/>
      <c r="EL231" s="197"/>
      <c r="EM231" s="197"/>
    </row>
    <row r="232" spans="3:143" x14ac:dyDescent="0.2"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  <c r="AR232" s="197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197"/>
      <c r="BF232" s="197"/>
      <c r="BG232" s="197"/>
      <c r="BH232" s="197"/>
      <c r="BI232" s="197"/>
      <c r="BJ232" s="197"/>
      <c r="BK232" s="197"/>
      <c r="BL232" s="197"/>
      <c r="BM232" s="197"/>
      <c r="BN232" s="197"/>
      <c r="BO232" s="197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197"/>
      <c r="DZ232" s="197"/>
      <c r="EA232" s="197"/>
      <c r="EB232" s="197"/>
      <c r="EC232" s="197"/>
      <c r="ED232" s="197"/>
      <c r="EE232" s="197"/>
      <c r="EF232" s="197"/>
      <c r="EG232" s="197"/>
      <c r="EH232" s="197"/>
      <c r="EI232" s="197"/>
      <c r="EJ232" s="197"/>
      <c r="EK232" s="197"/>
      <c r="EL232" s="197"/>
      <c r="EM232" s="197"/>
    </row>
    <row r="233" spans="3:143" x14ac:dyDescent="0.2"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197"/>
      <c r="AS233" s="197"/>
      <c r="AT233" s="197"/>
      <c r="AU233" s="197"/>
      <c r="AV233" s="197"/>
      <c r="AW233" s="197"/>
      <c r="AX233" s="197"/>
      <c r="AY233" s="197"/>
      <c r="AZ233" s="197"/>
      <c r="BA233" s="197"/>
      <c r="BB233" s="197"/>
      <c r="BC233" s="197"/>
      <c r="BD233" s="197"/>
      <c r="BE233" s="197"/>
      <c r="BF233" s="197"/>
      <c r="BG233" s="197"/>
      <c r="BH233" s="197"/>
      <c r="BI233" s="197"/>
      <c r="BJ233" s="197"/>
      <c r="BK233" s="197"/>
      <c r="BL233" s="197"/>
      <c r="BM233" s="197"/>
      <c r="BN233" s="197"/>
      <c r="BO233" s="197"/>
      <c r="BP233" s="197"/>
      <c r="BQ233" s="197"/>
      <c r="BR233" s="197"/>
      <c r="BS233" s="197"/>
      <c r="BT233" s="197"/>
      <c r="BU233" s="197"/>
      <c r="BV233" s="197"/>
      <c r="BW233" s="197"/>
      <c r="BX233" s="197"/>
      <c r="BY233" s="197"/>
      <c r="BZ233" s="197"/>
      <c r="CA233" s="197"/>
      <c r="CB233" s="197"/>
      <c r="CC233" s="197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197"/>
      <c r="DJ233" s="197"/>
      <c r="DK233" s="197"/>
      <c r="DL233" s="197"/>
      <c r="DM233" s="197"/>
      <c r="DN233" s="197"/>
      <c r="DO233" s="197"/>
      <c r="DP233" s="197"/>
      <c r="DQ233" s="197"/>
      <c r="DR233" s="197"/>
      <c r="DS233" s="197"/>
      <c r="DT233" s="197"/>
      <c r="DU233" s="197"/>
      <c r="DV233" s="197"/>
      <c r="DW233" s="197"/>
      <c r="DX233" s="197"/>
      <c r="DY233" s="197"/>
      <c r="DZ233" s="197"/>
      <c r="EA233" s="197"/>
      <c r="EB233" s="197"/>
      <c r="EC233" s="197"/>
      <c r="ED233" s="197"/>
      <c r="EE233" s="197"/>
      <c r="EF233" s="197"/>
      <c r="EG233" s="197"/>
      <c r="EH233" s="197"/>
      <c r="EI233" s="197"/>
      <c r="EJ233" s="197"/>
      <c r="EK233" s="197"/>
      <c r="EL233" s="197"/>
      <c r="EM233" s="197"/>
    </row>
    <row r="234" spans="3:143" x14ac:dyDescent="0.2"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197"/>
      <c r="BN234" s="197"/>
      <c r="BO234" s="197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  <c r="EG234" s="197"/>
      <c r="EH234" s="197"/>
      <c r="EI234" s="197"/>
      <c r="EJ234" s="197"/>
      <c r="EK234" s="197"/>
      <c r="EL234" s="197"/>
      <c r="EM234" s="197"/>
    </row>
    <row r="235" spans="3:143" x14ac:dyDescent="0.2"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97"/>
      <c r="AS235" s="197"/>
      <c r="AT235" s="197"/>
      <c r="AU235" s="197"/>
      <c r="AV235" s="197"/>
      <c r="AW235" s="197"/>
      <c r="AX235" s="197"/>
      <c r="AY235" s="197"/>
      <c r="AZ235" s="197"/>
      <c r="BA235" s="197"/>
      <c r="BB235" s="197"/>
      <c r="BC235" s="197"/>
      <c r="BD235" s="197"/>
      <c r="BE235" s="197"/>
      <c r="BF235" s="197"/>
      <c r="BG235" s="197"/>
      <c r="BH235" s="197"/>
      <c r="BI235" s="197"/>
      <c r="BJ235" s="197"/>
      <c r="BK235" s="197"/>
      <c r="BL235" s="197"/>
      <c r="BM235" s="197"/>
      <c r="BN235" s="197"/>
      <c r="BO235" s="197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  <c r="EG235" s="197"/>
      <c r="EH235" s="197"/>
      <c r="EI235" s="197"/>
      <c r="EJ235" s="197"/>
      <c r="EK235" s="197"/>
      <c r="EL235" s="197"/>
      <c r="EM235" s="197"/>
    </row>
    <row r="236" spans="3:143" x14ac:dyDescent="0.2"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  <c r="AR236" s="197"/>
      <c r="AS236" s="197"/>
      <c r="AT236" s="197"/>
      <c r="AU236" s="197"/>
      <c r="AV236" s="197"/>
      <c r="AW236" s="197"/>
      <c r="AX236" s="197"/>
      <c r="AY236" s="197"/>
      <c r="AZ236" s="197"/>
      <c r="BA236" s="197"/>
      <c r="BB236" s="197"/>
      <c r="BC236" s="197"/>
      <c r="BD236" s="197"/>
      <c r="BE236" s="197"/>
      <c r="BF236" s="197"/>
      <c r="BG236" s="197"/>
      <c r="BH236" s="197"/>
      <c r="BI236" s="197"/>
      <c r="BJ236" s="197"/>
      <c r="BK236" s="197"/>
      <c r="BL236" s="197"/>
      <c r="BM236" s="197"/>
      <c r="BN236" s="197"/>
      <c r="BO236" s="197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  <c r="EG236" s="197"/>
      <c r="EH236" s="197"/>
      <c r="EI236" s="197"/>
      <c r="EJ236" s="197"/>
      <c r="EK236" s="197"/>
      <c r="EL236" s="197"/>
      <c r="EM236" s="197"/>
    </row>
    <row r="237" spans="3:143" x14ac:dyDescent="0.2"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7"/>
      <c r="BC237" s="197"/>
      <c r="BD237" s="197"/>
      <c r="BE237" s="197"/>
      <c r="BF237" s="197"/>
      <c r="BG237" s="197"/>
      <c r="BH237" s="197"/>
      <c r="BI237" s="197"/>
      <c r="BJ237" s="197"/>
      <c r="BK237" s="197"/>
      <c r="BL237" s="197"/>
      <c r="BM237" s="197"/>
      <c r="BN237" s="197"/>
      <c r="BO237" s="197"/>
      <c r="BP237" s="197"/>
      <c r="BQ237" s="197"/>
      <c r="BR237" s="197"/>
      <c r="BS237" s="197"/>
      <c r="BT237" s="197"/>
      <c r="BU237" s="197"/>
      <c r="BV237" s="197"/>
      <c r="BW237" s="197"/>
      <c r="BX237" s="197"/>
      <c r="BY237" s="197"/>
      <c r="BZ237" s="197"/>
      <c r="CA237" s="197"/>
      <c r="CB237" s="197"/>
      <c r="CC237" s="197"/>
      <c r="CD237" s="197"/>
      <c r="CE237" s="197"/>
      <c r="CF237" s="197"/>
      <c r="CG237" s="197"/>
      <c r="CH237" s="197"/>
      <c r="CI237" s="197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  <c r="DB237" s="197"/>
      <c r="DC237" s="197"/>
      <c r="DD237" s="197"/>
      <c r="DE237" s="197"/>
      <c r="DF237" s="197"/>
      <c r="DG237" s="197"/>
      <c r="DH237" s="197"/>
      <c r="DI237" s="197"/>
      <c r="DJ237" s="197"/>
      <c r="DK237" s="197"/>
      <c r="DL237" s="197"/>
      <c r="DM237" s="197"/>
      <c r="DN237" s="197"/>
      <c r="DO237" s="197"/>
      <c r="DP237" s="197"/>
      <c r="DQ237" s="197"/>
      <c r="DR237" s="197"/>
      <c r="DS237" s="197"/>
      <c r="DT237" s="197"/>
      <c r="DU237" s="197"/>
      <c r="DV237" s="197"/>
      <c r="DW237" s="197"/>
      <c r="DX237" s="197"/>
      <c r="DY237" s="197"/>
      <c r="DZ237" s="197"/>
      <c r="EA237" s="197"/>
      <c r="EB237" s="197"/>
      <c r="EC237" s="197"/>
      <c r="ED237" s="197"/>
      <c r="EE237" s="197"/>
      <c r="EF237" s="197"/>
      <c r="EG237" s="197"/>
      <c r="EH237" s="197"/>
      <c r="EI237" s="197"/>
      <c r="EJ237" s="197"/>
      <c r="EK237" s="197"/>
      <c r="EL237" s="197"/>
      <c r="EM237" s="197"/>
    </row>
    <row r="238" spans="3:143" x14ac:dyDescent="0.2"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7"/>
      <c r="BD238" s="197"/>
      <c r="BE238" s="197"/>
      <c r="BF238" s="197"/>
      <c r="BG238" s="197"/>
      <c r="BH238" s="197"/>
      <c r="BI238" s="197"/>
      <c r="BJ238" s="197"/>
      <c r="BK238" s="197"/>
      <c r="BL238" s="197"/>
      <c r="BM238" s="197"/>
      <c r="BN238" s="197"/>
      <c r="BO238" s="197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  <c r="EG238" s="197"/>
      <c r="EH238" s="197"/>
      <c r="EI238" s="197"/>
      <c r="EJ238" s="197"/>
      <c r="EK238" s="197"/>
      <c r="EL238" s="197"/>
      <c r="EM238" s="197"/>
    </row>
    <row r="239" spans="3:143" x14ac:dyDescent="0.2"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  <c r="BA239" s="197"/>
      <c r="BB239" s="197"/>
      <c r="BC239" s="197"/>
      <c r="BD239" s="197"/>
      <c r="BE239" s="197"/>
      <c r="BF239" s="197"/>
      <c r="BG239" s="197"/>
      <c r="BH239" s="197"/>
      <c r="BI239" s="197"/>
      <c r="BJ239" s="197"/>
      <c r="BK239" s="197"/>
      <c r="BL239" s="197"/>
      <c r="BM239" s="197"/>
      <c r="BN239" s="197"/>
      <c r="BO239" s="197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  <c r="EG239" s="197"/>
      <c r="EH239" s="197"/>
      <c r="EI239" s="197"/>
      <c r="EJ239" s="197"/>
      <c r="EK239" s="197"/>
      <c r="EL239" s="197"/>
      <c r="EM239" s="197"/>
    </row>
    <row r="240" spans="3:143" x14ac:dyDescent="0.2"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7"/>
      <c r="BB240" s="197"/>
      <c r="BC240" s="197"/>
      <c r="BD240" s="197"/>
      <c r="BE240" s="197"/>
      <c r="BF240" s="197"/>
      <c r="BG240" s="197"/>
      <c r="BH240" s="197"/>
      <c r="BI240" s="197"/>
      <c r="BJ240" s="197"/>
      <c r="BK240" s="197"/>
      <c r="BL240" s="197"/>
      <c r="BM240" s="197"/>
      <c r="BN240" s="197"/>
      <c r="BO240" s="197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  <c r="EG240" s="197"/>
      <c r="EH240" s="197"/>
      <c r="EI240" s="197"/>
      <c r="EJ240" s="197"/>
      <c r="EK240" s="197"/>
      <c r="EL240" s="197"/>
      <c r="EM240" s="197"/>
    </row>
    <row r="241" spans="3:143" x14ac:dyDescent="0.2"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197"/>
      <c r="BB241" s="197"/>
      <c r="BC241" s="197"/>
      <c r="BD241" s="197"/>
      <c r="BE241" s="197"/>
      <c r="BF241" s="197"/>
      <c r="BG241" s="197"/>
      <c r="BH241" s="197"/>
      <c r="BI241" s="197"/>
      <c r="BJ241" s="197"/>
      <c r="BK241" s="197"/>
      <c r="BL241" s="197"/>
      <c r="BM241" s="197"/>
      <c r="BN241" s="197"/>
      <c r="BO241" s="197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  <c r="EG241" s="197"/>
      <c r="EH241" s="197"/>
      <c r="EI241" s="197"/>
      <c r="EJ241" s="197"/>
      <c r="EK241" s="197"/>
      <c r="EL241" s="197"/>
      <c r="EM241" s="197"/>
    </row>
    <row r="242" spans="3:143" x14ac:dyDescent="0.2"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  <c r="EG242" s="197"/>
      <c r="EH242" s="197"/>
      <c r="EI242" s="197"/>
      <c r="EJ242" s="197"/>
      <c r="EK242" s="197"/>
      <c r="EL242" s="197"/>
      <c r="EM242" s="197"/>
    </row>
    <row r="243" spans="3:143" x14ac:dyDescent="0.2"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7"/>
      <c r="BB243" s="197"/>
      <c r="BC243" s="197"/>
      <c r="BD243" s="197"/>
      <c r="BE243" s="197"/>
      <c r="BF243" s="197"/>
      <c r="BG243" s="197"/>
      <c r="BH243" s="197"/>
      <c r="BI243" s="197"/>
      <c r="BJ243" s="197"/>
      <c r="BK243" s="197"/>
      <c r="BL243" s="197"/>
      <c r="BM243" s="197"/>
      <c r="BN243" s="197"/>
      <c r="BO243" s="197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  <c r="EG243" s="197"/>
      <c r="EH243" s="197"/>
      <c r="EI243" s="197"/>
      <c r="EJ243" s="197"/>
      <c r="EK243" s="197"/>
      <c r="EL243" s="197"/>
      <c r="EM243" s="197"/>
    </row>
    <row r="244" spans="3:143" x14ac:dyDescent="0.2"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7"/>
      <c r="BC244" s="197"/>
      <c r="BD244" s="197"/>
      <c r="BE244" s="197"/>
      <c r="BF244" s="197"/>
      <c r="BG244" s="197"/>
      <c r="BH244" s="197"/>
      <c r="BI244" s="197"/>
      <c r="BJ244" s="197"/>
      <c r="BK244" s="197"/>
      <c r="BL244" s="197"/>
      <c r="BM244" s="197"/>
      <c r="BN244" s="197"/>
      <c r="BO244" s="197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  <c r="EG244" s="197"/>
      <c r="EH244" s="197"/>
      <c r="EI244" s="197"/>
      <c r="EJ244" s="197"/>
      <c r="EK244" s="197"/>
      <c r="EL244" s="197"/>
      <c r="EM244" s="197"/>
    </row>
    <row r="245" spans="3:143" x14ac:dyDescent="0.2"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7"/>
      <c r="BC245" s="197"/>
      <c r="BD245" s="197"/>
      <c r="BE245" s="197"/>
      <c r="BF245" s="197"/>
      <c r="BG245" s="197"/>
      <c r="BH245" s="197"/>
      <c r="BI245" s="197"/>
      <c r="BJ245" s="197"/>
      <c r="BK245" s="197"/>
      <c r="BL245" s="197"/>
      <c r="BM245" s="197"/>
      <c r="BN245" s="197"/>
      <c r="BO245" s="197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  <c r="EG245" s="197"/>
      <c r="EH245" s="197"/>
      <c r="EI245" s="197"/>
      <c r="EJ245" s="197"/>
      <c r="EK245" s="197"/>
      <c r="EL245" s="197"/>
      <c r="EM245" s="197"/>
    </row>
    <row r="246" spans="3:143" x14ac:dyDescent="0.2"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  <c r="EG246" s="197"/>
      <c r="EH246" s="197"/>
      <c r="EI246" s="197"/>
      <c r="EJ246" s="197"/>
      <c r="EK246" s="197"/>
      <c r="EL246" s="197"/>
      <c r="EM246" s="197"/>
    </row>
    <row r="247" spans="3:143" x14ac:dyDescent="0.2"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7"/>
      <c r="AT247" s="197"/>
      <c r="AU247" s="197"/>
      <c r="AV247" s="197"/>
      <c r="AW247" s="197"/>
      <c r="AX247" s="197"/>
      <c r="AY247" s="197"/>
      <c r="AZ247" s="197"/>
      <c r="BA247" s="197"/>
      <c r="BB247" s="197"/>
      <c r="BC247" s="197"/>
      <c r="BD247" s="197"/>
      <c r="BE247" s="197"/>
      <c r="BF247" s="197"/>
      <c r="BG247" s="197"/>
      <c r="BH247" s="197"/>
      <c r="BI247" s="197"/>
      <c r="BJ247" s="197"/>
      <c r="BK247" s="197"/>
      <c r="BL247" s="197"/>
      <c r="BM247" s="197"/>
      <c r="BN247" s="197"/>
      <c r="BO247" s="197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  <c r="EG247" s="197"/>
      <c r="EH247" s="197"/>
      <c r="EI247" s="197"/>
      <c r="EJ247" s="197"/>
      <c r="EK247" s="197"/>
      <c r="EL247" s="197"/>
      <c r="EM247" s="197"/>
    </row>
    <row r="248" spans="3:143" x14ac:dyDescent="0.2"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7"/>
      <c r="BC248" s="197"/>
      <c r="BD248" s="197"/>
      <c r="BE248" s="197"/>
      <c r="BF248" s="197"/>
      <c r="BG248" s="197"/>
      <c r="BH248" s="197"/>
      <c r="BI248" s="197"/>
      <c r="BJ248" s="197"/>
      <c r="BK248" s="197"/>
      <c r="BL248" s="197"/>
      <c r="BM248" s="197"/>
      <c r="BN248" s="197"/>
      <c r="BO248" s="197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197"/>
      <c r="DZ248" s="197"/>
      <c r="EA248" s="197"/>
      <c r="EB248" s="197"/>
      <c r="EC248" s="197"/>
      <c r="ED248" s="197"/>
      <c r="EE248" s="197"/>
      <c r="EF248" s="197"/>
      <c r="EG248" s="197"/>
      <c r="EH248" s="197"/>
      <c r="EI248" s="197"/>
      <c r="EJ248" s="197"/>
      <c r="EK248" s="197"/>
      <c r="EL248" s="197"/>
      <c r="EM248" s="197"/>
    </row>
    <row r="249" spans="3:143" x14ac:dyDescent="0.2"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  <c r="EG249" s="197"/>
      <c r="EH249" s="197"/>
      <c r="EI249" s="197"/>
      <c r="EJ249" s="197"/>
      <c r="EK249" s="197"/>
      <c r="EL249" s="197"/>
      <c r="EM249" s="197"/>
    </row>
    <row r="250" spans="3:143" x14ac:dyDescent="0.2"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7"/>
      <c r="BC250" s="197"/>
      <c r="BD250" s="197"/>
      <c r="BE250" s="197"/>
      <c r="BF250" s="197"/>
      <c r="BG250" s="197"/>
      <c r="BH250" s="197"/>
      <c r="BI250" s="197"/>
      <c r="BJ250" s="197"/>
      <c r="BK250" s="197"/>
      <c r="BL250" s="197"/>
      <c r="BM250" s="197"/>
      <c r="BN250" s="197"/>
      <c r="BO250" s="197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  <c r="EG250" s="197"/>
      <c r="EH250" s="197"/>
      <c r="EI250" s="197"/>
      <c r="EJ250" s="197"/>
      <c r="EK250" s="197"/>
      <c r="EL250" s="197"/>
      <c r="EM250" s="197"/>
    </row>
    <row r="251" spans="3:143" x14ac:dyDescent="0.2"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  <c r="EG251" s="197"/>
      <c r="EH251" s="197"/>
      <c r="EI251" s="197"/>
      <c r="EJ251" s="197"/>
      <c r="EK251" s="197"/>
      <c r="EL251" s="197"/>
      <c r="EM251" s="197"/>
    </row>
    <row r="252" spans="3:143" x14ac:dyDescent="0.2"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  <c r="BA252" s="197"/>
      <c r="BB252" s="197"/>
      <c r="BC252" s="197"/>
      <c r="BD252" s="197"/>
      <c r="BE252" s="197"/>
      <c r="BF252" s="197"/>
      <c r="BG252" s="197"/>
      <c r="BH252" s="197"/>
      <c r="BI252" s="197"/>
      <c r="BJ252" s="197"/>
      <c r="BK252" s="197"/>
      <c r="BL252" s="197"/>
      <c r="BM252" s="197"/>
      <c r="BN252" s="197"/>
      <c r="BO252" s="197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  <c r="EG252" s="197"/>
      <c r="EH252" s="197"/>
      <c r="EI252" s="197"/>
      <c r="EJ252" s="197"/>
      <c r="EK252" s="197"/>
      <c r="EL252" s="197"/>
      <c r="EM252" s="197"/>
    </row>
    <row r="253" spans="3:143" x14ac:dyDescent="0.2"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7"/>
      <c r="BB253" s="197"/>
      <c r="BC253" s="197"/>
      <c r="BD253" s="197"/>
      <c r="BE253" s="197"/>
      <c r="BF253" s="197"/>
      <c r="BG253" s="197"/>
      <c r="BH253" s="197"/>
      <c r="BI253" s="197"/>
      <c r="BJ253" s="197"/>
      <c r="BK253" s="197"/>
      <c r="BL253" s="197"/>
      <c r="BM253" s="197"/>
      <c r="BN253" s="197"/>
      <c r="BO253" s="197"/>
      <c r="BP253" s="197"/>
      <c r="BQ253" s="197"/>
      <c r="BR253" s="197"/>
      <c r="BS253" s="197"/>
      <c r="BT253" s="197"/>
      <c r="BU253" s="197"/>
      <c r="BV253" s="197"/>
      <c r="BW253" s="197"/>
      <c r="BX253" s="197"/>
      <c r="BY253" s="197"/>
      <c r="BZ253" s="197"/>
      <c r="CA253" s="197"/>
      <c r="CB253" s="197"/>
      <c r="CC253" s="197"/>
      <c r="CD253" s="197"/>
      <c r="CE253" s="197"/>
      <c r="CF253" s="197"/>
      <c r="CG253" s="197"/>
      <c r="CH253" s="197"/>
      <c r="CI253" s="197"/>
      <c r="CJ253" s="197"/>
      <c r="CK253" s="197"/>
      <c r="CL253" s="197"/>
      <c r="CM253" s="197"/>
      <c r="CN253" s="197"/>
      <c r="CO253" s="197"/>
      <c r="CP253" s="197"/>
      <c r="CQ253" s="197"/>
      <c r="CR253" s="197"/>
      <c r="CS253" s="197"/>
      <c r="CT253" s="197"/>
      <c r="CU253" s="197"/>
      <c r="CV253" s="197"/>
      <c r="CW253" s="197"/>
      <c r="CX253" s="197"/>
      <c r="CY253" s="197"/>
      <c r="CZ253" s="197"/>
      <c r="DA253" s="197"/>
      <c r="DB253" s="197"/>
      <c r="DC253" s="197"/>
      <c r="DD253" s="197"/>
      <c r="DE253" s="197"/>
      <c r="DF253" s="197"/>
      <c r="DG253" s="197"/>
      <c r="DH253" s="197"/>
      <c r="DI253" s="197"/>
      <c r="DJ253" s="197"/>
      <c r="DK253" s="197"/>
      <c r="DL253" s="197"/>
      <c r="DM253" s="197"/>
      <c r="DN253" s="197"/>
      <c r="DO253" s="197"/>
      <c r="DP253" s="197"/>
      <c r="DQ253" s="197"/>
      <c r="DR253" s="197"/>
      <c r="DS253" s="197"/>
      <c r="DT253" s="197"/>
      <c r="DU253" s="197"/>
      <c r="DV253" s="197"/>
      <c r="DW253" s="197"/>
      <c r="DX253" s="197"/>
      <c r="DY253" s="197"/>
      <c r="DZ253" s="197"/>
      <c r="EA253" s="197"/>
      <c r="EB253" s="197"/>
      <c r="EC253" s="197"/>
      <c r="ED253" s="197"/>
      <c r="EE253" s="197"/>
      <c r="EF253" s="197"/>
      <c r="EG253" s="197"/>
      <c r="EH253" s="197"/>
      <c r="EI253" s="197"/>
      <c r="EJ253" s="197"/>
      <c r="EK253" s="197"/>
      <c r="EL253" s="197"/>
      <c r="EM253" s="197"/>
    </row>
    <row r="254" spans="3:143" x14ac:dyDescent="0.2"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7"/>
      <c r="BB254" s="197"/>
      <c r="BC254" s="197"/>
      <c r="BD254" s="197"/>
      <c r="BE254" s="197"/>
      <c r="BF254" s="197"/>
      <c r="BG254" s="197"/>
      <c r="BH254" s="197"/>
      <c r="BI254" s="197"/>
      <c r="BJ254" s="197"/>
      <c r="BK254" s="197"/>
      <c r="BL254" s="197"/>
      <c r="BM254" s="197"/>
      <c r="BN254" s="197"/>
      <c r="BO254" s="197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  <c r="EG254" s="197"/>
      <c r="EH254" s="197"/>
      <c r="EI254" s="197"/>
      <c r="EJ254" s="197"/>
      <c r="EK254" s="197"/>
      <c r="EL254" s="197"/>
      <c r="EM254" s="197"/>
    </row>
    <row r="255" spans="3:143" x14ac:dyDescent="0.2"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7"/>
      <c r="BB255" s="197"/>
      <c r="BC255" s="197"/>
      <c r="BD255" s="197"/>
      <c r="BE255" s="197"/>
      <c r="BF255" s="197"/>
      <c r="BG255" s="197"/>
      <c r="BH255" s="197"/>
      <c r="BI255" s="197"/>
      <c r="BJ255" s="197"/>
      <c r="BK255" s="197"/>
      <c r="BL255" s="197"/>
      <c r="BM255" s="197"/>
      <c r="BN255" s="197"/>
      <c r="BO255" s="197"/>
      <c r="BP255" s="197"/>
      <c r="BQ255" s="197"/>
      <c r="BR255" s="197"/>
      <c r="BS255" s="197"/>
      <c r="BT255" s="197"/>
      <c r="BU255" s="197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  <c r="CF255" s="197"/>
      <c r="CG255" s="197"/>
      <c r="CH255" s="197"/>
      <c r="CI255" s="197"/>
      <c r="CJ255" s="197"/>
      <c r="CK255" s="197"/>
      <c r="CL255" s="197"/>
      <c r="CM255" s="197"/>
      <c r="CN255" s="197"/>
      <c r="CO255" s="197"/>
      <c r="CP255" s="197"/>
      <c r="CQ255" s="197"/>
      <c r="CR255" s="197"/>
      <c r="CS255" s="197"/>
      <c r="CT255" s="197"/>
      <c r="CU255" s="197"/>
      <c r="CV255" s="197"/>
      <c r="CW255" s="197"/>
      <c r="CX255" s="197"/>
      <c r="CY255" s="197"/>
      <c r="CZ255" s="197"/>
      <c r="DA255" s="197"/>
      <c r="DB255" s="197"/>
      <c r="DC255" s="197"/>
      <c r="DD255" s="197"/>
      <c r="DE255" s="197"/>
      <c r="DF255" s="197"/>
      <c r="DG255" s="197"/>
      <c r="DH255" s="197"/>
      <c r="DI255" s="197"/>
      <c r="DJ255" s="197"/>
      <c r="DK255" s="197"/>
      <c r="DL255" s="197"/>
      <c r="DM255" s="197"/>
      <c r="DN255" s="197"/>
      <c r="DO255" s="197"/>
      <c r="DP255" s="197"/>
      <c r="DQ255" s="197"/>
      <c r="DR255" s="197"/>
      <c r="DS255" s="197"/>
      <c r="DT255" s="197"/>
      <c r="DU255" s="197"/>
      <c r="DV255" s="197"/>
      <c r="DW255" s="197"/>
      <c r="DX255" s="197"/>
      <c r="DY255" s="197"/>
      <c r="DZ255" s="197"/>
      <c r="EA255" s="197"/>
      <c r="EB255" s="197"/>
      <c r="EC255" s="197"/>
      <c r="ED255" s="197"/>
      <c r="EE255" s="197"/>
      <c r="EF255" s="197"/>
      <c r="EG255" s="197"/>
      <c r="EH255" s="197"/>
      <c r="EI255" s="197"/>
      <c r="EJ255" s="197"/>
      <c r="EK255" s="197"/>
      <c r="EL255" s="197"/>
      <c r="EM255" s="197"/>
    </row>
    <row r="256" spans="3:143" x14ac:dyDescent="0.2"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7"/>
      <c r="BC256" s="197"/>
      <c r="BD256" s="197"/>
      <c r="BE256" s="197"/>
      <c r="BF256" s="197"/>
      <c r="BG256" s="197"/>
      <c r="BH256" s="197"/>
      <c r="BI256" s="197"/>
      <c r="BJ256" s="197"/>
      <c r="BK256" s="197"/>
      <c r="BL256" s="197"/>
      <c r="BM256" s="197"/>
      <c r="BN256" s="197"/>
      <c r="BO256" s="197"/>
      <c r="BP256" s="197"/>
      <c r="BQ256" s="197"/>
      <c r="BR256" s="197"/>
      <c r="BS256" s="197"/>
      <c r="BT256" s="197"/>
      <c r="BU256" s="197"/>
      <c r="BV256" s="197"/>
      <c r="BW256" s="197"/>
      <c r="BX256" s="197"/>
      <c r="BY256" s="197"/>
      <c r="BZ256" s="197"/>
      <c r="CA256" s="197"/>
      <c r="CB256" s="197"/>
      <c r="CC256" s="197"/>
      <c r="CD256" s="197"/>
      <c r="CE256" s="197"/>
      <c r="CF256" s="197"/>
      <c r="CG256" s="197"/>
      <c r="CH256" s="197"/>
      <c r="CI256" s="197"/>
      <c r="CJ256" s="197"/>
      <c r="CK256" s="197"/>
      <c r="CL256" s="197"/>
      <c r="CM256" s="197"/>
      <c r="CN256" s="197"/>
      <c r="CO256" s="197"/>
      <c r="CP256" s="197"/>
      <c r="CQ256" s="197"/>
      <c r="CR256" s="197"/>
      <c r="CS256" s="197"/>
      <c r="CT256" s="197"/>
      <c r="CU256" s="197"/>
      <c r="CV256" s="197"/>
      <c r="CW256" s="197"/>
      <c r="CX256" s="197"/>
      <c r="CY256" s="197"/>
      <c r="CZ256" s="197"/>
      <c r="DA256" s="197"/>
      <c r="DB256" s="197"/>
      <c r="DC256" s="197"/>
      <c r="DD256" s="197"/>
      <c r="DE256" s="197"/>
      <c r="DF256" s="197"/>
      <c r="DG256" s="197"/>
      <c r="DH256" s="197"/>
      <c r="DI256" s="197"/>
      <c r="DJ256" s="197"/>
      <c r="DK256" s="197"/>
      <c r="DL256" s="197"/>
      <c r="DM256" s="197"/>
      <c r="DN256" s="197"/>
      <c r="DO256" s="197"/>
      <c r="DP256" s="197"/>
      <c r="DQ256" s="197"/>
      <c r="DR256" s="197"/>
      <c r="DS256" s="197"/>
      <c r="DT256" s="197"/>
      <c r="DU256" s="197"/>
      <c r="DV256" s="197"/>
      <c r="DW256" s="197"/>
      <c r="DX256" s="197"/>
      <c r="DY256" s="197"/>
      <c r="DZ256" s="197"/>
      <c r="EA256" s="197"/>
      <c r="EB256" s="197"/>
      <c r="EC256" s="197"/>
      <c r="ED256" s="197"/>
      <c r="EE256" s="197"/>
      <c r="EF256" s="197"/>
      <c r="EG256" s="197"/>
      <c r="EH256" s="197"/>
      <c r="EI256" s="197"/>
      <c r="EJ256" s="197"/>
      <c r="EK256" s="197"/>
      <c r="EL256" s="197"/>
      <c r="EM256" s="197"/>
    </row>
    <row r="257" spans="3:143" x14ac:dyDescent="0.2"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  <c r="AR257" s="197"/>
      <c r="AS257" s="197"/>
      <c r="AT257" s="197"/>
      <c r="AU257" s="197"/>
      <c r="AV257" s="197"/>
      <c r="AW257" s="197"/>
      <c r="AX257" s="197"/>
      <c r="AY257" s="197"/>
      <c r="AZ257" s="197"/>
      <c r="BA257" s="197"/>
      <c r="BB257" s="197"/>
      <c r="BC257" s="197"/>
      <c r="BD257" s="197"/>
      <c r="BE257" s="197"/>
      <c r="BF257" s="197"/>
      <c r="BG257" s="197"/>
      <c r="BH257" s="197"/>
      <c r="BI257" s="197"/>
      <c r="BJ257" s="197"/>
      <c r="BK257" s="197"/>
      <c r="BL257" s="197"/>
      <c r="BM257" s="197"/>
      <c r="BN257" s="197"/>
      <c r="BO257" s="197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  <c r="EG257" s="197"/>
      <c r="EH257" s="197"/>
      <c r="EI257" s="197"/>
      <c r="EJ257" s="197"/>
      <c r="EK257" s="197"/>
      <c r="EL257" s="197"/>
      <c r="EM257" s="197"/>
    </row>
    <row r="258" spans="3:143" x14ac:dyDescent="0.2"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7"/>
      <c r="BC258" s="197"/>
      <c r="BD258" s="197"/>
      <c r="BE258" s="197"/>
      <c r="BF258" s="197"/>
      <c r="BG258" s="197"/>
      <c r="BH258" s="197"/>
      <c r="BI258" s="197"/>
      <c r="BJ258" s="197"/>
      <c r="BK258" s="197"/>
      <c r="BL258" s="197"/>
      <c r="BM258" s="197"/>
      <c r="BN258" s="197"/>
      <c r="BO258" s="197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  <c r="EG258" s="197"/>
      <c r="EH258" s="197"/>
      <c r="EI258" s="197"/>
      <c r="EJ258" s="197"/>
      <c r="EK258" s="197"/>
      <c r="EL258" s="197"/>
      <c r="EM258" s="197"/>
    </row>
    <row r="259" spans="3:143" x14ac:dyDescent="0.2"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7"/>
      <c r="BC259" s="197"/>
      <c r="BD259" s="197"/>
      <c r="BE259" s="197"/>
      <c r="BF259" s="197"/>
      <c r="BG259" s="197"/>
      <c r="BH259" s="197"/>
      <c r="BI259" s="197"/>
      <c r="BJ259" s="197"/>
      <c r="BK259" s="197"/>
      <c r="BL259" s="197"/>
      <c r="BM259" s="197"/>
      <c r="BN259" s="197"/>
      <c r="BO259" s="197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  <c r="EG259" s="197"/>
      <c r="EH259" s="197"/>
      <c r="EI259" s="197"/>
      <c r="EJ259" s="197"/>
      <c r="EK259" s="197"/>
      <c r="EL259" s="197"/>
      <c r="EM259" s="197"/>
    </row>
    <row r="260" spans="3:143" x14ac:dyDescent="0.2"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7"/>
      <c r="AT260" s="197"/>
      <c r="AU260" s="197"/>
      <c r="AV260" s="197"/>
      <c r="AW260" s="197"/>
      <c r="AX260" s="197"/>
      <c r="AY260" s="197"/>
      <c r="AZ260" s="197"/>
      <c r="BA260" s="197"/>
      <c r="BB260" s="197"/>
      <c r="BC260" s="197"/>
      <c r="BD260" s="197"/>
      <c r="BE260" s="197"/>
      <c r="BF260" s="197"/>
      <c r="BG260" s="197"/>
      <c r="BH260" s="197"/>
      <c r="BI260" s="197"/>
      <c r="BJ260" s="197"/>
      <c r="BK260" s="197"/>
      <c r="BL260" s="197"/>
      <c r="BM260" s="197"/>
      <c r="BN260" s="197"/>
      <c r="BO260" s="197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97"/>
      <c r="DD260" s="197"/>
      <c r="DE260" s="197"/>
      <c r="DF260" s="197"/>
      <c r="DG260" s="197"/>
      <c r="DH260" s="197"/>
      <c r="DI260" s="197"/>
      <c r="DJ260" s="197"/>
      <c r="DK260" s="197"/>
      <c r="DL260" s="197"/>
      <c r="DM260" s="197"/>
      <c r="DN260" s="197"/>
      <c r="DO260" s="197"/>
      <c r="DP260" s="197"/>
      <c r="DQ260" s="197"/>
      <c r="DR260" s="197"/>
      <c r="DS260" s="197"/>
      <c r="DT260" s="197"/>
      <c r="DU260" s="197"/>
      <c r="DV260" s="197"/>
      <c r="DW260" s="197"/>
      <c r="DX260" s="197"/>
      <c r="DY260" s="197"/>
      <c r="DZ260" s="197"/>
      <c r="EA260" s="197"/>
      <c r="EB260" s="197"/>
      <c r="EC260" s="197"/>
      <c r="ED260" s="197"/>
      <c r="EE260" s="197"/>
      <c r="EF260" s="197"/>
      <c r="EG260" s="197"/>
      <c r="EH260" s="197"/>
      <c r="EI260" s="197"/>
      <c r="EJ260" s="197"/>
      <c r="EK260" s="197"/>
      <c r="EL260" s="197"/>
      <c r="EM260" s="197"/>
    </row>
    <row r="261" spans="3:143" x14ac:dyDescent="0.2"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7"/>
      <c r="AT261" s="197"/>
      <c r="AU261" s="197"/>
      <c r="AV261" s="197"/>
      <c r="AW261" s="197"/>
      <c r="AX261" s="197"/>
      <c r="AY261" s="197"/>
      <c r="AZ261" s="197"/>
      <c r="BA261" s="197"/>
      <c r="BB261" s="197"/>
      <c r="BC261" s="197"/>
      <c r="BD261" s="197"/>
      <c r="BE261" s="197"/>
      <c r="BF261" s="197"/>
      <c r="BG261" s="197"/>
      <c r="BH261" s="197"/>
      <c r="BI261" s="197"/>
      <c r="BJ261" s="197"/>
      <c r="BK261" s="197"/>
      <c r="BL261" s="197"/>
      <c r="BM261" s="197"/>
      <c r="BN261" s="197"/>
      <c r="BO261" s="197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  <c r="EG261" s="197"/>
      <c r="EH261" s="197"/>
      <c r="EI261" s="197"/>
      <c r="EJ261" s="197"/>
      <c r="EK261" s="197"/>
      <c r="EL261" s="197"/>
      <c r="EM261" s="197"/>
    </row>
    <row r="262" spans="3:143" x14ac:dyDescent="0.2"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7"/>
      <c r="AT262" s="197"/>
      <c r="AU262" s="197"/>
      <c r="AV262" s="197"/>
      <c r="AW262" s="197"/>
      <c r="AX262" s="197"/>
      <c r="AY262" s="197"/>
      <c r="AZ262" s="197"/>
      <c r="BA262" s="197"/>
      <c r="BB262" s="197"/>
      <c r="BC262" s="197"/>
      <c r="BD262" s="197"/>
      <c r="BE262" s="197"/>
      <c r="BF262" s="197"/>
      <c r="BG262" s="197"/>
      <c r="BH262" s="197"/>
      <c r="BI262" s="197"/>
      <c r="BJ262" s="197"/>
      <c r="BK262" s="197"/>
      <c r="BL262" s="197"/>
      <c r="BM262" s="197"/>
      <c r="BN262" s="197"/>
      <c r="BO262" s="197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  <c r="EG262" s="197"/>
      <c r="EH262" s="197"/>
      <c r="EI262" s="197"/>
      <c r="EJ262" s="197"/>
      <c r="EK262" s="197"/>
      <c r="EL262" s="197"/>
      <c r="EM262" s="197"/>
    </row>
    <row r="263" spans="3:143" x14ac:dyDescent="0.2"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197"/>
      <c r="AT263" s="197"/>
      <c r="AU263" s="197"/>
      <c r="AV263" s="197"/>
      <c r="AW263" s="197"/>
      <c r="AX263" s="197"/>
      <c r="AY263" s="197"/>
      <c r="AZ263" s="197"/>
      <c r="BA263" s="197"/>
      <c r="BB263" s="197"/>
      <c r="BC263" s="197"/>
      <c r="BD263" s="197"/>
      <c r="BE263" s="197"/>
      <c r="BF263" s="197"/>
      <c r="BG263" s="197"/>
      <c r="BH263" s="197"/>
      <c r="BI263" s="197"/>
      <c r="BJ263" s="197"/>
      <c r="BK263" s="197"/>
      <c r="BL263" s="197"/>
      <c r="BM263" s="197"/>
      <c r="BN263" s="197"/>
      <c r="BO263" s="197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  <c r="EG263" s="197"/>
      <c r="EH263" s="197"/>
      <c r="EI263" s="197"/>
      <c r="EJ263" s="197"/>
      <c r="EK263" s="197"/>
      <c r="EL263" s="197"/>
      <c r="EM263" s="197"/>
    </row>
    <row r="264" spans="3:143" x14ac:dyDescent="0.2"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197"/>
      <c r="AT264" s="197"/>
      <c r="AU264" s="197"/>
      <c r="AV264" s="197"/>
      <c r="AW264" s="197"/>
      <c r="AX264" s="197"/>
      <c r="AY264" s="197"/>
      <c r="AZ264" s="197"/>
      <c r="BA264" s="197"/>
      <c r="BB264" s="197"/>
      <c r="BC264" s="197"/>
      <c r="BD264" s="197"/>
      <c r="BE264" s="197"/>
      <c r="BF264" s="197"/>
      <c r="BG264" s="197"/>
      <c r="BH264" s="197"/>
      <c r="BI264" s="197"/>
      <c r="BJ264" s="197"/>
      <c r="BK264" s="197"/>
      <c r="BL264" s="197"/>
      <c r="BM264" s="197"/>
      <c r="BN264" s="197"/>
      <c r="BO264" s="197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  <c r="EG264" s="197"/>
      <c r="EH264" s="197"/>
      <c r="EI264" s="197"/>
      <c r="EJ264" s="197"/>
      <c r="EK264" s="197"/>
      <c r="EL264" s="197"/>
      <c r="EM264" s="197"/>
    </row>
    <row r="265" spans="3:143" x14ac:dyDescent="0.2"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7"/>
      <c r="BB265" s="197"/>
      <c r="BC265" s="197"/>
      <c r="BD265" s="197"/>
      <c r="BE265" s="197"/>
      <c r="BF265" s="197"/>
      <c r="BG265" s="197"/>
      <c r="BH265" s="197"/>
      <c r="BI265" s="197"/>
      <c r="BJ265" s="197"/>
      <c r="BK265" s="197"/>
      <c r="BL265" s="197"/>
      <c r="BM265" s="197"/>
      <c r="BN265" s="197"/>
      <c r="BO265" s="197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  <c r="EG265" s="197"/>
      <c r="EH265" s="197"/>
      <c r="EI265" s="197"/>
      <c r="EJ265" s="197"/>
      <c r="EK265" s="197"/>
      <c r="EL265" s="197"/>
      <c r="EM265" s="197"/>
    </row>
    <row r="266" spans="3:143" x14ac:dyDescent="0.2"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7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7"/>
      <c r="BN266" s="197"/>
      <c r="BO266" s="197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  <c r="EG266" s="197"/>
      <c r="EH266" s="197"/>
      <c r="EI266" s="197"/>
      <c r="EJ266" s="197"/>
      <c r="EK266" s="197"/>
      <c r="EL266" s="197"/>
      <c r="EM266" s="197"/>
    </row>
    <row r="267" spans="3:143" x14ac:dyDescent="0.2"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7"/>
      <c r="BB267" s="197"/>
      <c r="BC267" s="197"/>
      <c r="BD267" s="197"/>
      <c r="BE267" s="197"/>
      <c r="BF267" s="197"/>
      <c r="BG267" s="197"/>
      <c r="BH267" s="197"/>
      <c r="BI267" s="197"/>
      <c r="BJ267" s="197"/>
      <c r="BK267" s="197"/>
      <c r="BL267" s="197"/>
      <c r="BM267" s="197"/>
      <c r="BN267" s="197"/>
      <c r="BO267" s="197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  <c r="EG267" s="197"/>
      <c r="EH267" s="197"/>
      <c r="EI267" s="197"/>
      <c r="EJ267" s="197"/>
      <c r="EK267" s="197"/>
      <c r="EL267" s="197"/>
      <c r="EM267" s="197"/>
    </row>
    <row r="268" spans="3:143" x14ac:dyDescent="0.2"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7"/>
      <c r="BB268" s="197"/>
      <c r="BC268" s="197"/>
      <c r="BD268" s="197"/>
      <c r="BE268" s="197"/>
      <c r="BF268" s="197"/>
      <c r="BG268" s="197"/>
      <c r="BH268" s="197"/>
      <c r="BI268" s="197"/>
      <c r="BJ268" s="197"/>
      <c r="BK268" s="197"/>
      <c r="BL268" s="197"/>
      <c r="BM268" s="197"/>
      <c r="BN268" s="197"/>
      <c r="BO268" s="197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  <c r="EG268" s="197"/>
      <c r="EH268" s="197"/>
      <c r="EI268" s="197"/>
      <c r="EJ268" s="197"/>
      <c r="EK268" s="197"/>
      <c r="EL268" s="197"/>
      <c r="EM268" s="197"/>
    </row>
    <row r="269" spans="3:143" x14ac:dyDescent="0.2"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  <c r="EG269" s="197"/>
      <c r="EH269" s="197"/>
      <c r="EI269" s="197"/>
      <c r="EJ269" s="197"/>
      <c r="EK269" s="197"/>
      <c r="EL269" s="197"/>
      <c r="EM269" s="197"/>
    </row>
    <row r="270" spans="3:143" x14ac:dyDescent="0.2"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  <c r="AR270" s="197"/>
      <c r="AS270" s="197"/>
      <c r="AT270" s="197"/>
      <c r="AU270" s="197"/>
      <c r="AV270" s="197"/>
      <c r="AW270" s="197"/>
      <c r="AX270" s="197"/>
      <c r="AY270" s="197"/>
      <c r="AZ270" s="197"/>
      <c r="BA270" s="197"/>
      <c r="BB270" s="197"/>
      <c r="BC270" s="197"/>
      <c r="BD270" s="197"/>
      <c r="BE270" s="197"/>
      <c r="BF270" s="197"/>
      <c r="BG270" s="197"/>
      <c r="BH270" s="197"/>
      <c r="BI270" s="197"/>
      <c r="BJ270" s="197"/>
      <c r="BK270" s="197"/>
      <c r="BL270" s="197"/>
      <c r="BM270" s="197"/>
      <c r="BN270" s="197"/>
      <c r="BO270" s="197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  <c r="EG270" s="197"/>
      <c r="EH270" s="197"/>
      <c r="EI270" s="197"/>
      <c r="EJ270" s="197"/>
      <c r="EK270" s="197"/>
      <c r="EL270" s="197"/>
      <c r="EM270" s="197"/>
    </row>
    <row r="271" spans="3:143" x14ac:dyDescent="0.2"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7"/>
      <c r="BB271" s="197"/>
      <c r="BC271" s="197"/>
      <c r="BD271" s="197"/>
      <c r="BE271" s="197"/>
      <c r="BF271" s="197"/>
      <c r="BG271" s="197"/>
      <c r="BH271" s="197"/>
      <c r="BI271" s="197"/>
      <c r="BJ271" s="197"/>
      <c r="BK271" s="197"/>
      <c r="BL271" s="197"/>
      <c r="BM271" s="197"/>
      <c r="BN271" s="197"/>
      <c r="BO271" s="197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  <c r="EG271" s="197"/>
      <c r="EH271" s="197"/>
      <c r="EI271" s="197"/>
      <c r="EJ271" s="197"/>
      <c r="EK271" s="197"/>
      <c r="EL271" s="197"/>
      <c r="EM271" s="197"/>
    </row>
    <row r="272" spans="3:143" x14ac:dyDescent="0.2"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  <c r="BM272" s="197"/>
      <c r="BN272" s="197"/>
      <c r="BO272" s="197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  <c r="EG272" s="197"/>
      <c r="EH272" s="197"/>
      <c r="EI272" s="197"/>
      <c r="EJ272" s="197"/>
      <c r="EK272" s="197"/>
      <c r="EL272" s="197"/>
      <c r="EM272" s="197"/>
    </row>
    <row r="273" spans="3:143" x14ac:dyDescent="0.2"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7"/>
      <c r="BN273" s="197"/>
      <c r="BO273" s="197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  <c r="EG273" s="197"/>
      <c r="EH273" s="197"/>
      <c r="EI273" s="197"/>
      <c r="EJ273" s="197"/>
      <c r="EK273" s="197"/>
      <c r="EL273" s="197"/>
      <c r="EM273" s="197"/>
    </row>
    <row r="274" spans="3:143" x14ac:dyDescent="0.2"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7"/>
      <c r="BC274" s="197"/>
      <c r="BD274" s="197"/>
      <c r="BE274" s="197"/>
      <c r="BF274" s="197"/>
      <c r="BG274" s="197"/>
      <c r="BH274" s="197"/>
      <c r="BI274" s="197"/>
      <c r="BJ274" s="197"/>
      <c r="BK274" s="197"/>
      <c r="BL274" s="197"/>
      <c r="BM274" s="197"/>
      <c r="BN274" s="197"/>
      <c r="BO274" s="197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  <c r="EG274" s="197"/>
      <c r="EH274" s="197"/>
      <c r="EI274" s="197"/>
      <c r="EJ274" s="197"/>
      <c r="EK274" s="197"/>
      <c r="EL274" s="197"/>
      <c r="EM274" s="197"/>
    </row>
    <row r="275" spans="3:143" x14ac:dyDescent="0.2"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  <c r="AR275" s="197"/>
      <c r="AS275" s="197"/>
      <c r="AT275" s="197"/>
      <c r="AU275" s="197"/>
      <c r="AV275" s="197"/>
      <c r="AW275" s="197"/>
      <c r="AX275" s="197"/>
      <c r="AY275" s="197"/>
      <c r="AZ275" s="197"/>
      <c r="BA275" s="197"/>
      <c r="BB275" s="197"/>
      <c r="BC275" s="197"/>
      <c r="BD275" s="197"/>
      <c r="BE275" s="197"/>
      <c r="BF275" s="197"/>
      <c r="BG275" s="197"/>
      <c r="BH275" s="197"/>
      <c r="BI275" s="197"/>
      <c r="BJ275" s="197"/>
      <c r="BK275" s="197"/>
      <c r="BL275" s="197"/>
      <c r="BM275" s="197"/>
      <c r="BN275" s="197"/>
      <c r="BO275" s="197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  <c r="EG275" s="197"/>
      <c r="EH275" s="197"/>
      <c r="EI275" s="197"/>
      <c r="EJ275" s="197"/>
      <c r="EK275" s="197"/>
      <c r="EL275" s="197"/>
      <c r="EM275" s="197"/>
    </row>
    <row r="276" spans="3:143" x14ac:dyDescent="0.2"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7"/>
      <c r="BN276" s="197"/>
      <c r="BO276" s="197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197"/>
      <c r="DZ276" s="197"/>
      <c r="EA276" s="197"/>
      <c r="EB276" s="197"/>
      <c r="EC276" s="197"/>
      <c r="ED276" s="197"/>
      <c r="EE276" s="197"/>
      <c r="EF276" s="197"/>
      <c r="EG276" s="197"/>
      <c r="EH276" s="197"/>
      <c r="EI276" s="197"/>
      <c r="EJ276" s="197"/>
      <c r="EK276" s="197"/>
      <c r="EL276" s="197"/>
      <c r="EM276" s="197"/>
    </row>
    <row r="277" spans="3:143" x14ac:dyDescent="0.2"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7"/>
      <c r="AT277" s="197"/>
      <c r="AU277" s="197"/>
      <c r="AV277" s="197"/>
      <c r="AW277" s="197"/>
      <c r="AX277" s="197"/>
      <c r="AY277" s="197"/>
      <c r="AZ277" s="197"/>
      <c r="BA277" s="197"/>
      <c r="BB277" s="197"/>
      <c r="BC277" s="197"/>
      <c r="BD277" s="197"/>
      <c r="BE277" s="197"/>
      <c r="BF277" s="197"/>
      <c r="BG277" s="197"/>
      <c r="BH277" s="197"/>
      <c r="BI277" s="197"/>
      <c r="BJ277" s="197"/>
      <c r="BK277" s="197"/>
      <c r="BL277" s="197"/>
      <c r="BM277" s="197"/>
      <c r="BN277" s="197"/>
      <c r="BO277" s="197"/>
      <c r="BP277" s="197"/>
      <c r="BQ277" s="197"/>
      <c r="BR277" s="197"/>
      <c r="BS277" s="197"/>
      <c r="BT277" s="197"/>
      <c r="BU277" s="197"/>
      <c r="BV277" s="197"/>
      <c r="BW277" s="197"/>
      <c r="BX277" s="197"/>
      <c r="BY277" s="197"/>
      <c r="BZ277" s="197"/>
      <c r="CA277" s="197"/>
      <c r="CB277" s="197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7"/>
      <c r="CM277" s="197"/>
      <c r="CN277" s="197"/>
      <c r="CO277" s="197"/>
      <c r="CP277" s="197"/>
      <c r="CQ277" s="197"/>
      <c r="CR277" s="197"/>
      <c r="CS277" s="197"/>
      <c r="CT277" s="197"/>
      <c r="CU277" s="197"/>
      <c r="CV277" s="197"/>
      <c r="CW277" s="197"/>
      <c r="CX277" s="197"/>
      <c r="CY277" s="197"/>
      <c r="CZ277" s="197"/>
      <c r="DA277" s="197"/>
      <c r="DB277" s="197"/>
      <c r="DC277" s="197"/>
      <c r="DD277" s="197"/>
      <c r="DE277" s="197"/>
      <c r="DF277" s="197"/>
      <c r="DG277" s="197"/>
      <c r="DH277" s="197"/>
      <c r="DI277" s="197"/>
      <c r="DJ277" s="197"/>
      <c r="DK277" s="197"/>
      <c r="DL277" s="197"/>
      <c r="DM277" s="197"/>
      <c r="DN277" s="197"/>
      <c r="DO277" s="197"/>
      <c r="DP277" s="197"/>
      <c r="DQ277" s="197"/>
      <c r="DR277" s="197"/>
      <c r="DS277" s="197"/>
      <c r="DT277" s="197"/>
      <c r="DU277" s="197"/>
      <c r="DV277" s="197"/>
      <c r="DW277" s="197"/>
      <c r="DX277" s="197"/>
      <c r="DY277" s="197"/>
      <c r="DZ277" s="197"/>
      <c r="EA277" s="197"/>
      <c r="EB277" s="197"/>
      <c r="EC277" s="197"/>
      <c r="ED277" s="197"/>
      <c r="EE277" s="197"/>
      <c r="EF277" s="197"/>
      <c r="EG277" s="197"/>
      <c r="EH277" s="197"/>
      <c r="EI277" s="197"/>
      <c r="EJ277" s="197"/>
      <c r="EK277" s="197"/>
      <c r="EL277" s="197"/>
      <c r="EM277" s="197"/>
    </row>
    <row r="278" spans="3:143" x14ac:dyDescent="0.2"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  <c r="EG278" s="197"/>
      <c r="EH278" s="197"/>
      <c r="EI278" s="197"/>
      <c r="EJ278" s="197"/>
      <c r="EK278" s="197"/>
      <c r="EL278" s="197"/>
      <c r="EM278" s="197"/>
    </row>
    <row r="279" spans="3:143" x14ac:dyDescent="0.2"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7"/>
      <c r="BA279" s="197"/>
      <c r="BB279" s="197"/>
      <c r="BC279" s="197"/>
      <c r="BD279" s="197"/>
      <c r="BE279" s="197"/>
      <c r="BF279" s="197"/>
      <c r="BG279" s="197"/>
      <c r="BH279" s="197"/>
      <c r="BI279" s="197"/>
      <c r="BJ279" s="197"/>
      <c r="BK279" s="197"/>
      <c r="BL279" s="197"/>
      <c r="BM279" s="197"/>
      <c r="BN279" s="197"/>
      <c r="BO279" s="197"/>
      <c r="BP279" s="197"/>
      <c r="BQ279" s="197"/>
      <c r="BR279" s="197"/>
      <c r="BS279" s="197"/>
      <c r="BT279" s="197"/>
      <c r="BU279" s="197"/>
      <c r="BV279" s="197"/>
      <c r="BW279" s="197"/>
      <c r="BX279" s="197"/>
      <c r="BY279" s="197"/>
      <c r="BZ279" s="197"/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  <c r="DC279" s="197"/>
      <c r="DD279" s="197"/>
      <c r="DE279" s="197"/>
      <c r="DF279" s="197"/>
      <c r="DG279" s="197"/>
      <c r="DH279" s="197"/>
      <c r="DI279" s="197"/>
      <c r="DJ279" s="197"/>
      <c r="DK279" s="197"/>
      <c r="DL279" s="197"/>
      <c r="DM279" s="197"/>
      <c r="DN279" s="197"/>
      <c r="DO279" s="197"/>
      <c r="DP279" s="197"/>
      <c r="DQ279" s="197"/>
      <c r="DR279" s="197"/>
      <c r="DS279" s="197"/>
      <c r="DT279" s="197"/>
      <c r="DU279" s="197"/>
      <c r="DV279" s="197"/>
      <c r="DW279" s="197"/>
      <c r="DX279" s="197"/>
      <c r="DY279" s="197"/>
      <c r="DZ279" s="197"/>
      <c r="EA279" s="197"/>
      <c r="EB279" s="197"/>
      <c r="EC279" s="197"/>
      <c r="ED279" s="197"/>
      <c r="EE279" s="197"/>
      <c r="EF279" s="197"/>
      <c r="EG279" s="197"/>
      <c r="EH279" s="197"/>
      <c r="EI279" s="197"/>
      <c r="EJ279" s="197"/>
      <c r="EK279" s="197"/>
      <c r="EL279" s="197"/>
      <c r="EM279" s="197"/>
    </row>
    <row r="280" spans="3:143" x14ac:dyDescent="0.2"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7"/>
      <c r="BA280" s="197"/>
      <c r="BB280" s="197"/>
      <c r="BC280" s="197"/>
      <c r="BD280" s="197"/>
      <c r="BE280" s="197"/>
      <c r="BF280" s="197"/>
      <c r="BG280" s="197"/>
      <c r="BH280" s="197"/>
      <c r="BI280" s="197"/>
      <c r="BJ280" s="197"/>
      <c r="BK280" s="197"/>
      <c r="BL280" s="197"/>
      <c r="BM280" s="197"/>
      <c r="BN280" s="197"/>
      <c r="BO280" s="197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  <c r="EG280" s="197"/>
      <c r="EH280" s="197"/>
      <c r="EI280" s="197"/>
      <c r="EJ280" s="197"/>
      <c r="EK280" s="197"/>
      <c r="EL280" s="197"/>
      <c r="EM280" s="197"/>
    </row>
    <row r="281" spans="3:143" x14ac:dyDescent="0.2"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7"/>
      <c r="BB281" s="197"/>
      <c r="BC281" s="197"/>
      <c r="BD281" s="197"/>
      <c r="BE281" s="197"/>
      <c r="BF281" s="197"/>
      <c r="BG281" s="197"/>
      <c r="BH281" s="197"/>
      <c r="BI281" s="197"/>
      <c r="BJ281" s="197"/>
      <c r="BK281" s="197"/>
      <c r="BL281" s="197"/>
      <c r="BM281" s="197"/>
      <c r="BN281" s="197"/>
      <c r="BO281" s="197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  <c r="EG281" s="197"/>
      <c r="EH281" s="197"/>
      <c r="EI281" s="197"/>
      <c r="EJ281" s="197"/>
      <c r="EK281" s="197"/>
      <c r="EL281" s="197"/>
      <c r="EM281" s="197"/>
    </row>
    <row r="282" spans="3:143" x14ac:dyDescent="0.2"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7"/>
      <c r="BB282" s="197"/>
      <c r="BC282" s="197"/>
      <c r="BD282" s="197"/>
      <c r="BE282" s="197"/>
      <c r="BF282" s="197"/>
      <c r="BG282" s="197"/>
      <c r="BH282" s="197"/>
      <c r="BI282" s="197"/>
      <c r="BJ282" s="197"/>
      <c r="BK282" s="197"/>
      <c r="BL282" s="197"/>
      <c r="BM282" s="197"/>
      <c r="BN282" s="197"/>
      <c r="BO282" s="197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  <c r="EG282" s="197"/>
      <c r="EH282" s="197"/>
      <c r="EI282" s="197"/>
      <c r="EJ282" s="197"/>
      <c r="EK282" s="197"/>
      <c r="EL282" s="197"/>
      <c r="EM282" s="197"/>
    </row>
    <row r="283" spans="3:143" x14ac:dyDescent="0.2"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197"/>
      <c r="BB283" s="197"/>
      <c r="BC283" s="197"/>
      <c r="BD283" s="197"/>
      <c r="BE283" s="197"/>
      <c r="BF283" s="197"/>
      <c r="BG283" s="197"/>
      <c r="BH283" s="197"/>
      <c r="BI283" s="197"/>
      <c r="BJ283" s="197"/>
      <c r="BK283" s="197"/>
      <c r="BL283" s="197"/>
      <c r="BM283" s="197"/>
      <c r="BN283" s="197"/>
      <c r="BO283" s="197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  <c r="EG283" s="197"/>
      <c r="EH283" s="197"/>
      <c r="EI283" s="197"/>
      <c r="EJ283" s="197"/>
      <c r="EK283" s="197"/>
      <c r="EL283" s="197"/>
      <c r="EM283" s="197"/>
    </row>
    <row r="284" spans="3:143" x14ac:dyDescent="0.2"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/>
      <c r="BJ284" s="197"/>
      <c r="BK284" s="197"/>
      <c r="BL284" s="197"/>
      <c r="BM284" s="197"/>
      <c r="BN284" s="197"/>
      <c r="BO284" s="197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  <c r="EG284" s="197"/>
      <c r="EH284" s="197"/>
      <c r="EI284" s="197"/>
      <c r="EJ284" s="197"/>
      <c r="EK284" s="197"/>
      <c r="EL284" s="197"/>
      <c r="EM284" s="197"/>
    </row>
    <row r="285" spans="3:143" x14ac:dyDescent="0.2"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7"/>
      <c r="BB285" s="197"/>
      <c r="BC285" s="197"/>
      <c r="BD285" s="197"/>
      <c r="BE285" s="197"/>
      <c r="BF285" s="197"/>
      <c r="BG285" s="197"/>
      <c r="BH285" s="197"/>
      <c r="BI285" s="197"/>
      <c r="BJ285" s="197"/>
      <c r="BK285" s="197"/>
      <c r="BL285" s="197"/>
      <c r="BM285" s="197"/>
      <c r="BN285" s="197"/>
      <c r="BO285" s="197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  <c r="EG285" s="197"/>
      <c r="EH285" s="197"/>
      <c r="EI285" s="197"/>
      <c r="EJ285" s="197"/>
      <c r="EK285" s="197"/>
      <c r="EL285" s="197"/>
      <c r="EM285" s="197"/>
    </row>
    <row r="286" spans="3:143" x14ac:dyDescent="0.2"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197"/>
      <c r="BB286" s="197"/>
      <c r="BC286" s="197"/>
      <c r="BD286" s="197"/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  <c r="EG286" s="197"/>
      <c r="EH286" s="197"/>
      <c r="EI286" s="197"/>
      <c r="EJ286" s="197"/>
      <c r="EK286" s="197"/>
      <c r="EL286" s="197"/>
      <c r="EM286" s="197"/>
    </row>
    <row r="287" spans="3:143" x14ac:dyDescent="0.2"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197"/>
      <c r="BB287" s="197"/>
      <c r="BC287" s="197"/>
      <c r="BD287" s="197"/>
      <c r="BE287" s="197"/>
      <c r="BF287" s="197"/>
      <c r="BG287" s="197"/>
      <c r="BH287" s="197"/>
      <c r="BI287" s="197"/>
      <c r="BJ287" s="197"/>
      <c r="BK287" s="197"/>
      <c r="BL287" s="197"/>
      <c r="BM287" s="197"/>
      <c r="BN287" s="197"/>
      <c r="BO287" s="197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  <c r="EG287" s="197"/>
      <c r="EH287" s="197"/>
      <c r="EI287" s="197"/>
      <c r="EJ287" s="197"/>
      <c r="EK287" s="197"/>
      <c r="EL287" s="197"/>
      <c r="EM287" s="197"/>
    </row>
    <row r="288" spans="3:143" x14ac:dyDescent="0.2"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197"/>
      <c r="BB288" s="197"/>
      <c r="BC288" s="197"/>
      <c r="BD288" s="197"/>
      <c r="BE288" s="197"/>
      <c r="BF288" s="197"/>
      <c r="BG288" s="197"/>
      <c r="BH288" s="197"/>
      <c r="BI288" s="197"/>
      <c r="BJ288" s="197"/>
      <c r="BK288" s="197"/>
      <c r="BL288" s="197"/>
      <c r="BM288" s="197"/>
      <c r="BN288" s="197"/>
      <c r="BO288" s="197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/>
      <c r="DX288" s="197"/>
      <c r="DY288" s="197"/>
      <c r="DZ288" s="197"/>
      <c r="EA288" s="197"/>
      <c r="EB288" s="197"/>
      <c r="EC288" s="197"/>
      <c r="ED288" s="197"/>
      <c r="EE288" s="197"/>
      <c r="EF288" s="197"/>
      <c r="EG288" s="197"/>
      <c r="EH288" s="197"/>
      <c r="EI288" s="197"/>
      <c r="EJ288" s="197"/>
      <c r="EK288" s="197"/>
      <c r="EL288" s="197"/>
      <c r="EM288" s="197"/>
    </row>
    <row r="289" spans="3:143" x14ac:dyDescent="0.2"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  <c r="AR289" s="197"/>
      <c r="AS289" s="197"/>
      <c r="AT289" s="197"/>
      <c r="AU289" s="197"/>
      <c r="AV289" s="197"/>
      <c r="AW289" s="197"/>
      <c r="AX289" s="197"/>
      <c r="AY289" s="197"/>
      <c r="AZ289" s="197"/>
      <c r="BA289" s="197"/>
      <c r="BB289" s="197"/>
      <c r="BC289" s="197"/>
      <c r="BD289" s="197"/>
      <c r="BE289" s="197"/>
      <c r="BF289" s="197"/>
      <c r="BG289" s="197"/>
      <c r="BH289" s="197"/>
      <c r="BI289" s="197"/>
      <c r="BJ289" s="197"/>
      <c r="BK289" s="197"/>
      <c r="BL289" s="197"/>
      <c r="BM289" s="197"/>
      <c r="BN289" s="197"/>
      <c r="BO289" s="197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  <c r="EG289" s="197"/>
      <c r="EH289" s="197"/>
      <c r="EI289" s="197"/>
      <c r="EJ289" s="197"/>
      <c r="EK289" s="197"/>
      <c r="EL289" s="197"/>
      <c r="EM289" s="197"/>
    </row>
    <row r="290" spans="3:143" x14ac:dyDescent="0.2"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  <c r="EG290" s="197"/>
      <c r="EH290" s="197"/>
      <c r="EI290" s="197"/>
      <c r="EJ290" s="197"/>
      <c r="EK290" s="197"/>
      <c r="EL290" s="197"/>
      <c r="EM290" s="197"/>
    </row>
    <row r="291" spans="3:143" x14ac:dyDescent="0.2"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97"/>
      <c r="BH291" s="197"/>
      <c r="BI291" s="197"/>
      <c r="BJ291" s="197"/>
      <c r="BK291" s="197"/>
      <c r="BL291" s="197"/>
      <c r="BM291" s="197"/>
      <c r="BN291" s="197"/>
      <c r="BO291" s="197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  <c r="EG291" s="197"/>
      <c r="EH291" s="197"/>
      <c r="EI291" s="197"/>
      <c r="EJ291" s="197"/>
      <c r="EK291" s="197"/>
      <c r="EL291" s="197"/>
      <c r="EM291" s="197"/>
    </row>
    <row r="292" spans="3:143" x14ac:dyDescent="0.2"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97"/>
      <c r="BH292" s="197"/>
      <c r="BI292" s="197"/>
      <c r="BJ292" s="197"/>
      <c r="BK292" s="197"/>
      <c r="BL292" s="197"/>
      <c r="BM292" s="197"/>
      <c r="BN292" s="197"/>
      <c r="BO292" s="197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  <c r="EG292" s="197"/>
      <c r="EH292" s="197"/>
      <c r="EI292" s="197"/>
      <c r="EJ292" s="197"/>
      <c r="EK292" s="197"/>
      <c r="EL292" s="197"/>
      <c r="EM292" s="197"/>
    </row>
    <row r="293" spans="3:143" x14ac:dyDescent="0.2"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7"/>
      <c r="BB293" s="197"/>
      <c r="BC293" s="197"/>
      <c r="BD293" s="197"/>
      <c r="BE293" s="197"/>
      <c r="BF293" s="197"/>
      <c r="BG293" s="197"/>
      <c r="BH293" s="197"/>
      <c r="BI293" s="197"/>
      <c r="BJ293" s="197"/>
      <c r="BK293" s="197"/>
      <c r="BL293" s="197"/>
      <c r="BM293" s="197"/>
      <c r="BN293" s="197"/>
      <c r="BO293" s="197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  <c r="EG293" s="197"/>
      <c r="EH293" s="197"/>
      <c r="EI293" s="197"/>
      <c r="EJ293" s="197"/>
      <c r="EK293" s="197"/>
      <c r="EL293" s="197"/>
      <c r="EM293" s="197"/>
    </row>
    <row r="294" spans="3:143" x14ac:dyDescent="0.2"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  <c r="EG294" s="197"/>
      <c r="EH294" s="197"/>
      <c r="EI294" s="197"/>
      <c r="EJ294" s="197"/>
      <c r="EK294" s="197"/>
      <c r="EL294" s="197"/>
      <c r="EM294" s="197"/>
    </row>
    <row r="295" spans="3:143" x14ac:dyDescent="0.2"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  <c r="EG295" s="197"/>
      <c r="EH295" s="197"/>
      <c r="EI295" s="197"/>
      <c r="EJ295" s="197"/>
      <c r="EK295" s="197"/>
      <c r="EL295" s="197"/>
      <c r="EM295" s="197"/>
    </row>
    <row r="296" spans="3:143" x14ac:dyDescent="0.2"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197"/>
      <c r="EJ296" s="197"/>
      <c r="EK296" s="197"/>
      <c r="EL296" s="197"/>
      <c r="EM296" s="197"/>
    </row>
    <row r="297" spans="3:143" x14ac:dyDescent="0.2"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  <c r="EG297" s="197"/>
      <c r="EH297" s="197"/>
      <c r="EI297" s="197"/>
      <c r="EJ297" s="197"/>
      <c r="EK297" s="197"/>
      <c r="EL297" s="197"/>
      <c r="EM297" s="197"/>
    </row>
    <row r="298" spans="3:143" x14ac:dyDescent="0.2"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  <c r="EG298" s="197"/>
      <c r="EH298" s="197"/>
      <c r="EI298" s="197"/>
      <c r="EJ298" s="197"/>
      <c r="EK298" s="197"/>
      <c r="EL298" s="197"/>
      <c r="EM298" s="197"/>
    </row>
    <row r="299" spans="3:143" x14ac:dyDescent="0.2"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  <c r="CF299" s="197"/>
      <c r="CG299" s="197"/>
      <c r="CH299" s="197"/>
      <c r="CI299" s="197"/>
      <c r="CJ299" s="197"/>
      <c r="CK299" s="197"/>
      <c r="CL299" s="197"/>
      <c r="CM299" s="197"/>
      <c r="CN299" s="197"/>
      <c r="CO299" s="197"/>
      <c r="CP299" s="197"/>
      <c r="CQ299" s="197"/>
      <c r="CR299" s="197"/>
      <c r="CS299" s="197"/>
      <c r="CT299" s="197"/>
      <c r="CU299" s="197"/>
      <c r="CV299" s="197"/>
      <c r="CW299" s="197"/>
      <c r="CX299" s="197"/>
      <c r="CY299" s="197"/>
      <c r="CZ299" s="197"/>
      <c r="DA299" s="197"/>
      <c r="DB299" s="197"/>
      <c r="DC299" s="197"/>
      <c r="DD299" s="197"/>
      <c r="DE299" s="197"/>
      <c r="DF299" s="197"/>
      <c r="DG299" s="197"/>
      <c r="DH299" s="197"/>
      <c r="DI299" s="197"/>
      <c r="DJ299" s="197"/>
      <c r="DK299" s="197"/>
      <c r="DL299" s="197"/>
      <c r="DM299" s="197"/>
      <c r="DN299" s="197"/>
      <c r="DO299" s="197"/>
      <c r="DP299" s="197"/>
      <c r="DQ299" s="197"/>
      <c r="DR299" s="197"/>
      <c r="DS299" s="197"/>
      <c r="DT299" s="197"/>
      <c r="DU299" s="197"/>
      <c r="DV299" s="197"/>
      <c r="DW299" s="197"/>
      <c r="DX299" s="197"/>
      <c r="DY299" s="197"/>
      <c r="DZ299" s="197"/>
      <c r="EA299" s="197"/>
      <c r="EB299" s="197"/>
      <c r="EC299" s="197"/>
      <c r="ED299" s="197"/>
      <c r="EE299" s="197"/>
      <c r="EF299" s="197"/>
      <c r="EG299" s="197"/>
      <c r="EH299" s="197"/>
      <c r="EI299" s="197"/>
      <c r="EJ299" s="197"/>
      <c r="EK299" s="197"/>
      <c r="EL299" s="197"/>
      <c r="EM299" s="197"/>
    </row>
    <row r="300" spans="3:143" x14ac:dyDescent="0.2"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  <c r="BT300" s="197"/>
      <c r="BU300" s="197"/>
      <c r="BV300" s="197"/>
      <c r="BW300" s="197"/>
      <c r="BX300" s="197"/>
      <c r="BY300" s="197"/>
      <c r="BZ300" s="197"/>
      <c r="CA300" s="197"/>
      <c r="CB300" s="197"/>
      <c r="CC300" s="197"/>
      <c r="CD300" s="197"/>
      <c r="CE300" s="197"/>
      <c r="CF300" s="197"/>
      <c r="CG300" s="197"/>
      <c r="CH300" s="197"/>
      <c r="CI300" s="197"/>
      <c r="CJ300" s="197"/>
      <c r="CK300" s="197"/>
      <c r="CL300" s="197"/>
      <c r="CM300" s="197"/>
      <c r="CN300" s="197"/>
      <c r="CO300" s="197"/>
      <c r="CP300" s="197"/>
      <c r="CQ300" s="197"/>
      <c r="CR300" s="197"/>
      <c r="CS300" s="197"/>
      <c r="CT300" s="197"/>
      <c r="CU300" s="197"/>
      <c r="CV300" s="197"/>
      <c r="CW300" s="197"/>
      <c r="CX300" s="197"/>
      <c r="CY300" s="197"/>
      <c r="CZ300" s="197"/>
      <c r="DA300" s="197"/>
      <c r="DB300" s="197"/>
      <c r="DC300" s="197"/>
      <c r="DD300" s="197"/>
      <c r="DE300" s="197"/>
      <c r="DF300" s="197"/>
      <c r="DG300" s="197"/>
      <c r="DH300" s="197"/>
      <c r="DI300" s="197"/>
      <c r="DJ300" s="197"/>
      <c r="DK300" s="197"/>
      <c r="DL300" s="197"/>
      <c r="DM300" s="197"/>
      <c r="DN300" s="197"/>
      <c r="DO300" s="197"/>
      <c r="DP300" s="197"/>
      <c r="DQ300" s="197"/>
      <c r="DR300" s="197"/>
      <c r="DS300" s="197"/>
      <c r="DT300" s="197"/>
      <c r="DU300" s="197"/>
      <c r="DV300" s="197"/>
      <c r="DW300" s="197"/>
      <c r="DX300" s="197"/>
      <c r="DY300" s="197"/>
      <c r="DZ300" s="197"/>
      <c r="EA300" s="197"/>
      <c r="EB300" s="197"/>
      <c r="EC300" s="197"/>
      <c r="ED300" s="197"/>
      <c r="EE300" s="197"/>
      <c r="EF300" s="197"/>
      <c r="EG300" s="197"/>
      <c r="EH300" s="197"/>
      <c r="EI300" s="197"/>
      <c r="EJ300" s="197"/>
      <c r="EK300" s="197"/>
      <c r="EL300" s="197"/>
      <c r="EM300" s="197"/>
    </row>
    <row r="301" spans="3:143" x14ac:dyDescent="0.2"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197"/>
      <c r="BN301" s="197"/>
      <c r="BO301" s="197"/>
      <c r="BP301" s="197"/>
      <c r="BQ301" s="197"/>
      <c r="BR301" s="197"/>
      <c r="BS301" s="197"/>
      <c r="BT301" s="197"/>
      <c r="BU301" s="197"/>
      <c r="BV301" s="197"/>
      <c r="BW301" s="197"/>
      <c r="BX301" s="197"/>
      <c r="BY301" s="197"/>
      <c r="BZ301" s="197"/>
      <c r="CA301" s="197"/>
      <c r="CB301" s="197"/>
      <c r="CC301" s="197"/>
      <c r="CD301" s="197"/>
      <c r="CE301" s="197"/>
      <c r="CF301" s="197"/>
      <c r="CG301" s="197"/>
      <c r="CH301" s="197"/>
      <c r="CI301" s="197"/>
      <c r="CJ301" s="197"/>
      <c r="CK301" s="197"/>
      <c r="CL301" s="197"/>
      <c r="CM301" s="197"/>
      <c r="CN301" s="197"/>
      <c r="CO301" s="197"/>
      <c r="CP301" s="197"/>
      <c r="CQ301" s="197"/>
      <c r="CR301" s="197"/>
      <c r="CS301" s="197"/>
      <c r="CT301" s="197"/>
      <c r="CU301" s="197"/>
      <c r="CV301" s="197"/>
      <c r="CW301" s="197"/>
      <c r="CX301" s="197"/>
      <c r="CY301" s="197"/>
      <c r="CZ301" s="197"/>
      <c r="DA301" s="197"/>
      <c r="DB301" s="197"/>
      <c r="DC301" s="197"/>
      <c r="DD301" s="197"/>
      <c r="DE301" s="197"/>
      <c r="DF301" s="197"/>
      <c r="DG301" s="197"/>
      <c r="DH301" s="197"/>
      <c r="DI301" s="197"/>
      <c r="DJ301" s="197"/>
      <c r="DK301" s="197"/>
      <c r="DL301" s="197"/>
      <c r="DM301" s="197"/>
      <c r="DN301" s="197"/>
      <c r="DO301" s="197"/>
      <c r="DP301" s="197"/>
      <c r="DQ301" s="197"/>
      <c r="DR301" s="197"/>
      <c r="DS301" s="197"/>
      <c r="DT301" s="197"/>
      <c r="DU301" s="197"/>
      <c r="DV301" s="197"/>
      <c r="DW301" s="197"/>
      <c r="DX301" s="197"/>
      <c r="DY301" s="197"/>
      <c r="DZ301" s="197"/>
      <c r="EA301" s="197"/>
      <c r="EB301" s="197"/>
      <c r="EC301" s="197"/>
      <c r="ED301" s="197"/>
      <c r="EE301" s="197"/>
      <c r="EF301" s="197"/>
      <c r="EG301" s="197"/>
      <c r="EH301" s="197"/>
      <c r="EI301" s="197"/>
      <c r="EJ301" s="197"/>
      <c r="EK301" s="197"/>
      <c r="EL301" s="197"/>
      <c r="EM301" s="197"/>
    </row>
    <row r="302" spans="3:143" x14ac:dyDescent="0.2"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197"/>
      <c r="BN302" s="197"/>
      <c r="BO302" s="197"/>
      <c r="BP302" s="197"/>
      <c r="BQ302" s="197"/>
      <c r="BR302" s="197"/>
      <c r="BS302" s="197"/>
      <c r="BT302" s="197"/>
      <c r="BU302" s="197"/>
      <c r="BV302" s="197"/>
      <c r="BW302" s="197"/>
      <c r="BX302" s="197"/>
      <c r="BY302" s="197"/>
      <c r="BZ302" s="197"/>
      <c r="CA302" s="197"/>
      <c r="CB302" s="197"/>
      <c r="CC302" s="197"/>
      <c r="CD302" s="197"/>
      <c r="CE302" s="197"/>
      <c r="CF302" s="197"/>
      <c r="CG302" s="197"/>
      <c r="CH302" s="197"/>
      <c r="CI302" s="197"/>
      <c r="CJ302" s="197"/>
      <c r="CK302" s="197"/>
      <c r="CL302" s="197"/>
      <c r="CM302" s="197"/>
      <c r="CN302" s="197"/>
      <c r="CO302" s="197"/>
      <c r="CP302" s="197"/>
      <c r="CQ302" s="197"/>
      <c r="CR302" s="197"/>
      <c r="CS302" s="197"/>
      <c r="CT302" s="197"/>
      <c r="CU302" s="197"/>
      <c r="CV302" s="197"/>
      <c r="CW302" s="197"/>
      <c r="CX302" s="197"/>
      <c r="CY302" s="197"/>
      <c r="CZ302" s="197"/>
      <c r="DA302" s="197"/>
      <c r="DB302" s="197"/>
      <c r="DC302" s="197"/>
      <c r="DD302" s="197"/>
      <c r="DE302" s="197"/>
      <c r="DF302" s="197"/>
      <c r="DG302" s="197"/>
      <c r="DH302" s="197"/>
      <c r="DI302" s="197"/>
      <c r="DJ302" s="197"/>
      <c r="DK302" s="197"/>
      <c r="DL302" s="197"/>
      <c r="DM302" s="197"/>
      <c r="DN302" s="197"/>
      <c r="DO302" s="197"/>
      <c r="DP302" s="197"/>
      <c r="DQ302" s="197"/>
      <c r="DR302" s="197"/>
      <c r="DS302" s="197"/>
      <c r="DT302" s="197"/>
      <c r="DU302" s="197"/>
      <c r="DV302" s="197"/>
      <c r="DW302" s="197"/>
      <c r="DX302" s="197"/>
      <c r="DY302" s="197"/>
      <c r="DZ302" s="197"/>
      <c r="EA302" s="197"/>
      <c r="EB302" s="197"/>
      <c r="EC302" s="197"/>
      <c r="ED302" s="197"/>
      <c r="EE302" s="197"/>
      <c r="EF302" s="197"/>
      <c r="EG302" s="197"/>
      <c r="EH302" s="197"/>
      <c r="EI302" s="197"/>
      <c r="EJ302" s="197"/>
      <c r="EK302" s="197"/>
      <c r="EL302" s="197"/>
      <c r="EM302" s="197"/>
    </row>
    <row r="303" spans="3:143" x14ac:dyDescent="0.2"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  <c r="CF303" s="197"/>
      <c r="CG303" s="197"/>
      <c r="CH303" s="197"/>
      <c r="CI303" s="197"/>
      <c r="CJ303" s="197"/>
      <c r="CK303" s="197"/>
      <c r="CL303" s="197"/>
      <c r="CM303" s="197"/>
      <c r="CN303" s="197"/>
      <c r="CO303" s="197"/>
      <c r="CP303" s="197"/>
      <c r="CQ303" s="197"/>
      <c r="CR303" s="197"/>
      <c r="CS303" s="197"/>
      <c r="CT303" s="197"/>
      <c r="CU303" s="197"/>
      <c r="CV303" s="197"/>
      <c r="CW303" s="197"/>
      <c r="CX303" s="197"/>
      <c r="CY303" s="197"/>
      <c r="CZ303" s="197"/>
      <c r="DA303" s="197"/>
      <c r="DB303" s="197"/>
      <c r="DC303" s="197"/>
      <c r="DD303" s="197"/>
      <c r="DE303" s="197"/>
      <c r="DF303" s="197"/>
      <c r="DG303" s="197"/>
      <c r="DH303" s="197"/>
      <c r="DI303" s="197"/>
      <c r="DJ303" s="197"/>
      <c r="DK303" s="197"/>
      <c r="DL303" s="197"/>
      <c r="DM303" s="197"/>
      <c r="DN303" s="197"/>
      <c r="DO303" s="197"/>
      <c r="DP303" s="197"/>
      <c r="DQ303" s="197"/>
      <c r="DR303" s="197"/>
      <c r="DS303" s="197"/>
      <c r="DT303" s="197"/>
      <c r="DU303" s="197"/>
      <c r="DV303" s="197"/>
      <c r="DW303" s="197"/>
      <c r="DX303" s="197"/>
      <c r="DY303" s="197"/>
      <c r="DZ303" s="197"/>
      <c r="EA303" s="197"/>
      <c r="EB303" s="197"/>
      <c r="EC303" s="197"/>
      <c r="ED303" s="197"/>
      <c r="EE303" s="197"/>
      <c r="EF303" s="197"/>
      <c r="EG303" s="197"/>
      <c r="EH303" s="197"/>
      <c r="EI303" s="197"/>
      <c r="EJ303" s="197"/>
      <c r="EK303" s="197"/>
      <c r="EL303" s="197"/>
      <c r="EM303" s="197"/>
    </row>
    <row r="304" spans="3:143" x14ac:dyDescent="0.2"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97"/>
      <c r="AY304" s="197"/>
      <c r="AZ304" s="197"/>
      <c r="BA304" s="197"/>
      <c r="BB304" s="197"/>
      <c r="BC304" s="197"/>
      <c r="BD304" s="197"/>
      <c r="BE304" s="197"/>
      <c r="BF304" s="197"/>
      <c r="BG304" s="197"/>
      <c r="BH304" s="197"/>
      <c r="BI304" s="197"/>
      <c r="BJ304" s="197"/>
      <c r="BK304" s="197"/>
      <c r="BL304" s="197"/>
      <c r="BM304" s="197"/>
      <c r="BN304" s="197"/>
      <c r="BO304" s="197"/>
      <c r="BP304" s="197"/>
      <c r="BQ304" s="197"/>
      <c r="BR304" s="197"/>
      <c r="BS304" s="197"/>
      <c r="BT304" s="197"/>
      <c r="BU304" s="197"/>
      <c r="BV304" s="197"/>
      <c r="BW304" s="197"/>
      <c r="BX304" s="197"/>
      <c r="BY304" s="197"/>
      <c r="BZ304" s="197"/>
      <c r="CA304" s="197"/>
      <c r="CB304" s="197"/>
      <c r="CC304" s="197"/>
      <c r="CD304" s="197"/>
      <c r="CE304" s="197"/>
      <c r="CF304" s="197"/>
      <c r="CG304" s="197"/>
      <c r="CH304" s="197"/>
      <c r="CI304" s="197"/>
      <c r="CJ304" s="197"/>
      <c r="CK304" s="197"/>
      <c r="CL304" s="197"/>
      <c r="CM304" s="197"/>
      <c r="CN304" s="197"/>
      <c r="CO304" s="197"/>
      <c r="CP304" s="197"/>
      <c r="CQ304" s="197"/>
      <c r="CR304" s="197"/>
      <c r="CS304" s="197"/>
      <c r="CT304" s="197"/>
      <c r="CU304" s="197"/>
      <c r="CV304" s="197"/>
      <c r="CW304" s="197"/>
      <c r="CX304" s="197"/>
      <c r="CY304" s="197"/>
      <c r="CZ304" s="197"/>
      <c r="DA304" s="197"/>
      <c r="DB304" s="197"/>
      <c r="DC304" s="197"/>
      <c r="DD304" s="197"/>
      <c r="DE304" s="197"/>
      <c r="DF304" s="197"/>
      <c r="DG304" s="197"/>
      <c r="DH304" s="197"/>
      <c r="DI304" s="197"/>
      <c r="DJ304" s="197"/>
      <c r="DK304" s="197"/>
      <c r="DL304" s="197"/>
      <c r="DM304" s="197"/>
      <c r="DN304" s="197"/>
      <c r="DO304" s="197"/>
      <c r="DP304" s="197"/>
      <c r="DQ304" s="197"/>
      <c r="DR304" s="197"/>
      <c r="DS304" s="197"/>
      <c r="DT304" s="197"/>
      <c r="DU304" s="197"/>
      <c r="DV304" s="197"/>
      <c r="DW304" s="197"/>
      <c r="DX304" s="197"/>
      <c r="DY304" s="197"/>
      <c r="DZ304" s="197"/>
      <c r="EA304" s="197"/>
      <c r="EB304" s="197"/>
      <c r="EC304" s="197"/>
      <c r="ED304" s="197"/>
      <c r="EE304" s="197"/>
      <c r="EF304" s="197"/>
      <c r="EG304" s="197"/>
      <c r="EH304" s="197"/>
      <c r="EI304" s="197"/>
      <c r="EJ304" s="197"/>
      <c r="EK304" s="197"/>
      <c r="EL304" s="197"/>
      <c r="EM304" s="197"/>
    </row>
    <row r="305" spans="3:143" x14ac:dyDescent="0.2"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7"/>
      <c r="BZ305" s="197"/>
      <c r="CA305" s="197"/>
      <c r="CB305" s="197"/>
      <c r="CC305" s="197"/>
      <c r="CD305" s="197"/>
      <c r="CE305" s="197"/>
      <c r="CF305" s="197"/>
      <c r="CG305" s="197"/>
      <c r="CH305" s="197"/>
      <c r="CI305" s="197"/>
      <c r="CJ305" s="197"/>
      <c r="CK305" s="197"/>
      <c r="CL305" s="197"/>
      <c r="CM305" s="197"/>
      <c r="CN305" s="197"/>
      <c r="CO305" s="197"/>
      <c r="CP305" s="197"/>
      <c r="CQ305" s="197"/>
      <c r="CR305" s="197"/>
      <c r="CS305" s="197"/>
      <c r="CT305" s="197"/>
      <c r="CU305" s="197"/>
      <c r="CV305" s="197"/>
      <c r="CW305" s="197"/>
      <c r="CX305" s="197"/>
      <c r="CY305" s="197"/>
      <c r="CZ305" s="197"/>
      <c r="DA305" s="197"/>
      <c r="DB305" s="197"/>
      <c r="DC305" s="197"/>
      <c r="DD305" s="197"/>
      <c r="DE305" s="197"/>
      <c r="DF305" s="197"/>
      <c r="DG305" s="197"/>
      <c r="DH305" s="197"/>
      <c r="DI305" s="197"/>
      <c r="DJ305" s="197"/>
      <c r="DK305" s="197"/>
      <c r="DL305" s="197"/>
      <c r="DM305" s="197"/>
      <c r="DN305" s="197"/>
      <c r="DO305" s="197"/>
      <c r="DP305" s="197"/>
      <c r="DQ305" s="197"/>
      <c r="DR305" s="197"/>
      <c r="DS305" s="197"/>
      <c r="DT305" s="197"/>
      <c r="DU305" s="197"/>
      <c r="DV305" s="197"/>
      <c r="DW305" s="197"/>
      <c r="DX305" s="197"/>
      <c r="DY305" s="197"/>
      <c r="DZ305" s="197"/>
      <c r="EA305" s="197"/>
      <c r="EB305" s="197"/>
      <c r="EC305" s="197"/>
      <c r="ED305" s="197"/>
      <c r="EE305" s="197"/>
      <c r="EF305" s="197"/>
      <c r="EG305" s="197"/>
      <c r="EH305" s="197"/>
      <c r="EI305" s="197"/>
      <c r="EJ305" s="197"/>
      <c r="EK305" s="197"/>
      <c r="EL305" s="197"/>
      <c r="EM305" s="197"/>
    </row>
    <row r="306" spans="3:143" x14ac:dyDescent="0.2"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  <c r="CF306" s="197"/>
      <c r="CG306" s="197"/>
      <c r="CH306" s="197"/>
      <c r="CI306" s="197"/>
      <c r="CJ306" s="197"/>
      <c r="CK306" s="197"/>
      <c r="CL306" s="197"/>
      <c r="CM306" s="197"/>
      <c r="CN306" s="197"/>
      <c r="CO306" s="197"/>
      <c r="CP306" s="197"/>
      <c r="CQ306" s="197"/>
      <c r="CR306" s="197"/>
      <c r="CS306" s="197"/>
      <c r="CT306" s="197"/>
      <c r="CU306" s="197"/>
      <c r="CV306" s="197"/>
      <c r="CW306" s="197"/>
      <c r="CX306" s="197"/>
      <c r="CY306" s="197"/>
      <c r="CZ306" s="197"/>
      <c r="DA306" s="197"/>
      <c r="DB306" s="197"/>
      <c r="DC306" s="197"/>
      <c r="DD306" s="197"/>
      <c r="DE306" s="197"/>
      <c r="DF306" s="197"/>
      <c r="DG306" s="197"/>
      <c r="DH306" s="197"/>
      <c r="DI306" s="197"/>
      <c r="DJ306" s="197"/>
      <c r="DK306" s="197"/>
      <c r="DL306" s="197"/>
      <c r="DM306" s="197"/>
      <c r="DN306" s="197"/>
      <c r="DO306" s="197"/>
      <c r="DP306" s="197"/>
      <c r="DQ306" s="197"/>
      <c r="DR306" s="197"/>
      <c r="DS306" s="197"/>
      <c r="DT306" s="197"/>
      <c r="DU306" s="197"/>
      <c r="DV306" s="197"/>
      <c r="DW306" s="197"/>
      <c r="DX306" s="197"/>
      <c r="DY306" s="197"/>
      <c r="DZ306" s="197"/>
      <c r="EA306" s="197"/>
      <c r="EB306" s="197"/>
      <c r="EC306" s="197"/>
      <c r="ED306" s="197"/>
      <c r="EE306" s="197"/>
      <c r="EF306" s="197"/>
      <c r="EG306" s="197"/>
      <c r="EH306" s="197"/>
      <c r="EI306" s="197"/>
      <c r="EJ306" s="197"/>
      <c r="EK306" s="197"/>
      <c r="EL306" s="197"/>
      <c r="EM306" s="197"/>
    </row>
    <row r="307" spans="3:143" x14ac:dyDescent="0.2"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197"/>
      <c r="BO307" s="197"/>
      <c r="BP307" s="197"/>
      <c r="BQ307" s="197"/>
      <c r="BR307" s="197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97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197"/>
      <c r="CP307" s="197"/>
      <c r="CQ307" s="197"/>
      <c r="CR307" s="197"/>
      <c r="CS307" s="197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97"/>
      <c r="DE307" s="197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197"/>
      <c r="DQ307" s="197"/>
      <c r="DR307" s="197"/>
      <c r="DS307" s="197"/>
      <c r="DT307" s="197"/>
      <c r="DU307" s="197"/>
      <c r="DV307" s="197"/>
      <c r="DW307" s="197"/>
      <c r="DX307" s="197"/>
      <c r="DY307" s="197"/>
      <c r="DZ307" s="197"/>
      <c r="EA307" s="197"/>
      <c r="EB307" s="197"/>
      <c r="EC307" s="197"/>
      <c r="ED307" s="197"/>
      <c r="EE307" s="197"/>
      <c r="EF307" s="197"/>
      <c r="EG307" s="197"/>
      <c r="EH307" s="197"/>
      <c r="EI307" s="197"/>
      <c r="EJ307" s="197"/>
      <c r="EK307" s="197"/>
      <c r="EL307" s="197"/>
      <c r="EM307" s="197"/>
    </row>
    <row r="308" spans="3:143" x14ac:dyDescent="0.2"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  <c r="AR308" s="197"/>
      <c r="AS308" s="197"/>
      <c r="AT308" s="197"/>
      <c r="AU308" s="197"/>
      <c r="AV308" s="197"/>
      <c r="AW308" s="197"/>
      <c r="AX308" s="197"/>
      <c r="AY308" s="197"/>
      <c r="AZ308" s="197"/>
      <c r="BA308" s="197"/>
      <c r="BB308" s="197"/>
      <c r="BC308" s="197"/>
      <c r="BD308" s="197"/>
      <c r="BE308" s="197"/>
      <c r="BF308" s="197"/>
      <c r="BG308" s="197"/>
      <c r="BH308" s="197"/>
      <c r="BI308" s="197"/>
      <c r="BJ308" s="197"/>
      <c r="BK308" s="197"/>
      <c r="BL308" s="197"/>
      <c r="BM308" s="197"/>
      <c r="BN308" s="197"/>
      <c r="BO308" s="197"/>
      <c r="BP308" s="197"/>
      <c r="BQ308" s="197"/>
      <c r="BR308" s="197"/>
      <c r="BS308" s="197"/>
      <c r="BT308" s="197"/>
      <c r="BU308" s="197"/>
      <c r="BV308" s="197"/>
      <c r="BW308" s="197"/>
      <c r="BX308" s="197"/>
      <c r="BY308" s="197"/>
      <c r="BZ308" s="197"/>
      <c r="CA308" s="197"/>
      <c r="CB308" s="197"/>
      <c r="CC308" s="197"/>
      <c r="CD308" s="197"/>
      <c r="CE308" s="197"/>
      <c r="CF308" s="197"/>
      <c r="CG308" s="197"/>
      <c r="CH308" s="197"/>
      <c r="CI308" s="197"/>
      <c r="CJ308" s="197"/>
      <c r="CK308" s="197"/>
      <c r="CL308" s="197"/>
      <c r="CM308" s="197"/>
      <c r="CN308" s="197"/>
      <c r="CO308" s="197"/>
      <c r="CP308" s="197"/>
      <c r="CQ308" s="197"/>
      <c r="CR308" s="197"/>
      <c r="CS308" s="197"/>
      <c r="CT308" s="197"/>
      <c r="CU308" s="197"/>
      <c r="CV308" s="197"/>
      <c r="CW308" s="197"/>
      <c r="CX308" s="197"/>
      <c r="CY308" s="197"/>
      <c r="CZ308" s="197"/>
      <c r="DA308" s="197"/>
      <c r="DB308" s="197"/>
      <c r="DC308" s="197"/>
      <c r="DD308" s="197"/>
      <c r="DE308" s="197"/>
      <c r="DF308" s="197"/>
      <c r="DG308" s="197"/>
      <c r="DH308" s="197"/>
      <c r="DI308" s="197"/>
      <c r="DJ308" s="197"/>
      <c r="DK308" s="197"/>
      <c r="DL308" s="197"/>
      <c r="DM308" s="197"/>
      <c r="DN308" s="197"/>
      <c r="DO308" s="197"/>
      <c r="DP308" s="197"/>
      <c r="DQ308" s="197"/>
      <c r="DR308" s="197"/>
      <c r="DS308" s="197"/>
      <c r="DT308" s="197"/>
      <c r="DU308" s="197"/>
      <c r="DV308" s="197"/>
      <c r="DW308" s="197"/>
      <c r="DX308" s="197"/>
      <c r="DY308" s="197"/>
      <c r="DZ308" s="197"/>
      <c r="EA308" s="197"/>
      <c r="EB308" s="197"/>
      <c r="EC308" s="197"/>
      <c r="ED308" s="197"/>
      <c r="EE308" s="197"/>
      <c r="EF308" s="197"/>
      <c r="EG308" s="197"/>
      <c r="EH308" s="197"/>
      <c r="EI308" s="197"/>
      <c r="EJ308" s="197"/>
      <c r="EK308" s="197"/>
      <c r="EL308" s="197"/>
      <c r="EM308" s="197"/>
    </row>
    <row r="309" spans="3:143" x14ac:dyDescent="0.2"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  <c r="CF309" s="197"/>
      <c r="CG309" s="197"/>
      <c r="CH309" s="197"/>
      <c r="CI309" s="197"/>
      <c r="CJ309" s="197"/>
      <c r="CK309" s="197"/>
      <c r="CL309" s="197"/>
      <c r="CM309" s="197"/>
      <c r="CN309" s="197"/>
      <c r="CO309" s="197"/>
      <c r="CP309" s="197"/>
      <c r="CQ309" s="197"/>
      <c r="CR309" s="197"/>
      <c r="CS309" s="197"/>
      <c r="CT309" s="197"/>
      <c r="CU309" s="197"/>
      <c r="CV309" s="197"/>
      <c r="CW309" s="197"/>
      <c r="CX309" s="197"/>
      <c r="CY309" s="197"/>
      <c r="CZ309" s="197"/>
      <c r="DA309" s="197"/>
      <c r="DB309" s="197"/>
      <c r="DC309" s="197"/>
      <c r="DD309" s="197"/>
      <c r="DE309" s="197"/>
      <c r="DF309" s="197"/>
      <c r="DG309" s="197"/>
      <c r="DH309" s="197"/>
      <c r="DI309" s="197"/>
      <c r="DJ309" s="197"/>
      <c r="DK309" s="197"/>
      <c r="DL309" s="197"/>
      <c r="DM309" s="197"/>
      <c r="DN309" s="197"/>
      <c r="DO309" s="197"/>
      <c r="DP309" s="197"/>
      <c r="DQ309" s="197"/>
      <c r="DR309" s="197"/>
      <c r="DS309" s="197"/>
      <c r="DT309" s="197"/>
      <c r="DU309" s="197"/>
      <c r="DV309" s="197"/>
      <c r="DW309" s="197"/>
      <c r="DX309" s="197"/>
      <c r="DY309" s="197"/>
      <c r="DZ309" s="197"/>
      <c r="EA309" s="197"/>
      <c r="EB309" s="197"/>
      <c r="EC309" s="197"/>
      <c r="ED309" s="197"/>
      <c r="EE309" s="197"/>
      <c r="EF309" s="197"/>
      <c r="EG309" s="197"/>
      <c r="EH309" s="197"/>
      <c r="EI309" s="197"/>
      <c r="EJ309" s="197"/>
      <c r="EK309" s="197"/>
      <c r="EL309" s="197"/>
      <c r="EM309" s="197"/>
    </row>
    <row r="310" spans="3:143" x14ac:dyDescent="0.2"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  <c r="AR310" s="197"/>
      <c r="AS310" s="197"/>
      <c r="AT310" s="197"/>
      <c r="AU310" s="197"/>
      <c r="AV310" s="197"/>
      <c r="AW310" s="197"/>
      <c r="AX310" s="197"/>
      <c r="AY310" s="197"/>
      <c r="AZ310" s="197"/>
      <c r="BA310" s="197"/>
      <c r="BB310" s="197"/>
      <c r="BC310" s="197"/>
      <c r="BD310" s="197"/>
      <c r="BE310" s="197"/>
      <c r="BF310" s="197"/>
      <c r="BG310" s="197"/>
      <c r="BH310" s="197"/>
      <c r="BI310" s="197"/>
      <c r="BJ310" s="197"/>
      <c r="BK310" s="197"/>
      <c r="BL310" s="197"/>
      <c r="BM310" s="197"/>
      <c r="BN310" s="197"/>
      <c r="BO310" s="197"/>
      <c r="BP310" s="197"/>
      <c r="BQ310" s="197"/>
      <c r="BR310" s="197"/>
      <c r="BS310" s="197"/>
      <c r="BT310" s="197"/>
      <c r="BU310" s="197"/>
      <c r="BV310" s="197"/>
      <c r="BW310" s="197"/>
      <c r="BX310" s="197"/>
      <c r="BY310" s="197"/>
      <c r="BZ310" s="197"/>
      <c r="CA310" s="197"/>
      <c r="CB310" s="197"/>
      <c r="CC310" s="197"/>
      <c r="CD310" s="197"/>
      <c r="CE310" s="197"/>
      <c r="CF310" s="197"/>
      <c r="CG310" s="197"/>
      <c r="CH310" s="197"/>
      <c r="CI310" s="197"/>
      <c r="CJ310" s="197"/>
      <c r="CK310" s="197"/>
      <c r="CL310" s="197"/>
      <c r="CM310" s="197"/>
      <c r="CN310" s="197"/>
      <c r="CO310" s="197"/>
      <c r="CP310" s="197"/>
      <c r="CQ310" s="197"/>
      <c r="CR310" s="197"/>
      <c r="CS310" s="197"/>
      <c r="CT310" s="197"/>
      <c r="CU310" s="197"/>
      <c r="CV310" s="197"/>
      <c r="CW310" s="197"/>
      <c r="CX310" s="197"/>
      <c r="CY310" s="197"/>
      <c r="CZ310" s="197"/>
      <c r="DA310" s="197"/>
      <c r="DB310" s="197"/>
      <c r="DC310" s="197"/>
      <c r="DD310" s="197"/>
      <c r="DE310" s="197"/>
      <c r="DF310" s="197"/>
      <c r="DG310" s="197"/>
      <c r="DH310" s="197"/>
      <c r="DI310" s="197"/>
      <c r="DJ310" s="197"/>
      <c r="DK310" s="197"/>
      <c r="DL310" s="197"/>
      <c r="DM310" s="197"/>
      <c r="DN310" s="197"/>
      <c r="DO310" s="197"/>
      <c r="DP310" s="197"/>
      <c r="DQ310" s="197"/>
      <c r="DR310" s="197"/>
      <c r="DS310" s="197"/>
      <c r="DT310" s="197"/>
      <c r="DU310" s="197"/>
      <c r="DV310" s="197"/>
      <c r="DW310" s="197"/>
      <c r="DX310" s="197"/>
      <c r="DY310" s="197"/>
      <c r="DZ310" s="197"/>
      <c r="EA310" s="197"/>
      <c r="EB310" s="197"/>
      <c r="EC310" s="197"/>
      <c r="ED310" s="197"/>
      <c r="EE310" s="197"/>
      <c r="EF310" s="197"/>
      <c r="EG310" s="197"/>
      <c r="EH310" s="197"/>
      <c r="EI310" s="197"/>
      <c r="EJ310" s="197"/>
      <c r="EK310" s="197"/>
      <c r="EL310" s="197"/>
      <c r="EM310" s="197"/>
    </row>
    <row r="311" spans="3:143" x14ac:dyDescent="0.2"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  <c r="AR311" s="197"/>
      <c r="AS311" s="197"/>
      <c r="AT311" s="197"/>
      <c r="AU311" s="197"/>
      <c r="AV311" s="197"/>
      <c r="AW311" s="197"/>
      <c r="AX311" s="197"/>
      <c r="AY311" s="197"/>
      <c r="AZ311" s="197"/>
      <c r="BA311" s="197"/>
      <c r="BB311" s="197"/>
      <c r="BC311" s="197"/>
      <c r="BD311" s="197"/>
      <c r="BE311" s="197"/>
      <c r="BF311" s="197"/>
      <c r="BG311" s="197"/>
      <c r="BH311" s="197"/>
      <c r="BI311" s="197"/>
      <c r="BJ311" s="197"/>
      <c r="BK311" s="197"/>
      <c r="BL311" s="197"/>
      <c r="BM311" s="197"/>
      <c r="BN311" s="197"/>
      <c r="BO311" s="197"/>
      <c r="BP311" s="197"/>
      <c r="BQ311" s="197"/>
      <c r="BR311" s="197"/>
      <c r="BS311" s="197"/>
      <c r="BT311" s="197"/>
      <c r="BU311" s="197"/>
      <c r="BV311" s="197"/>
      <c r="BW311" s="197"/>
      <c r="BX311" s="197"/>
      <c r="BY311" s="197"/>
      <c r="BZ311" s="197"/>
      <c r="CA311" s="197"/>
      <c r="CB311" s="197"/>
      <c r="CC311" s="197"/>
      <c r="CD311" s="197"/>
      <c r="CE311" s="197"/>
      <c r="CF311" s="197"/>
      <c r="CG311" s="197"/>
      <c r="CH311" s="197"/>
      <c r="CI311" s="197"/>
      <c r="CJ311" s="197"/>
      <c r="CK311" s="197"/>
      <c r="CL311" s="197"/>
      <c r="CM311" s="197"/>
      <c r="CN311" s="197"/>
      <c r="CO311" s="197"/>
      <c r="CP311" s="197"/>
      <c r="CQ311" s="197"/>
      <c r="CR311" s="197"/>
      <c r="CS311" s="197"/>
      <c r="CT311" s="197"/>
      <c r="CU311" s="197"/>
      <c r="CV311" s="197"/>
      <c r="CW311" s="197"/>
      <c r="CX311" s="197"/>
      <c r="CY311" s="197"/>
      <c r="CZ311" s="197"/>
      <c r="DA311" s="197"/>
      <c r="DB311" s="197"/>
      <c r="DC311" s="197"/>
      <c r="DD311" s="197"/>
      <c r="DE311" s="197"/>
      <c r="DF311" s="197"/>
      <c r="DG311" s="197"/>
      <c r="DH311" s="197"/>
      <c r="DI311" s="197"/>
      <c r="DJ311" s="197"/>
      <c r="DK311" s="197"/>
      <c r="DL311" s="197"/>
      <c r="DM311" s="197"/>
      <c r="DN311" s="197"/>
      <c r="DO311" s="197"/>
      <c r="DP311" s="197"/>
      <c r="DQ311" s="197"/>
      <c r="DR311" s="197"/>
      <c r="DS311" s="197"/>
      <c r="DT311" s="197"/>
      <c r="DU311" s="197"/>
      <c r="DV311" s="197"/>
      <c r="DW311" s="197"/>
      <c r="DX311" s="197"/>
      <c r="DY311" s="197"/>
      <c r="DZ311" s="197"/>
      <c r="EA311" s="197"/>
      <c r="EB311" s="197"/>
      <c r="EC311" s="197"/>
      <c r="ED311" s="197"/>
      <c r="EE311" s="197"/>
      <c r="EF311" s="197"/>
      <c r="EG311" s="197"/>
      <c r="EH311" s="197"/>
      <c r="EI311" s="197"/>
      <c r="EJ311" s="197"/>
      <c r="EK311" s="197"/>
      <c r="EL311" s="197"/>
      <c r="EM311" s="197"/>
    </row>
    <row r="312" spans="3:143" x14ac:dyDescent="0.2"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7"/>
      <c r="AT312" s="197"/>
      <c r="AU312" s="197"/>
      <c r="AV312" s="197"/>
      <c r="AW312" s="197"/>
      <c r="AX312" s="197"/>
      <c r="AY312" s="197"/>
      <c r="AZ312" s="197"/>
      <c r="BA312" s="197"/>
      <c r="BB312" s="197"/>
      <c r="BC312" s="197"/>
      <c r="BD312" s="197"/>
      <c r="BE312" s="197"/>
      <c r="BF312" s="197"/>
      <c r="BG312" s="197"/>
      <c r="BH312" s="197"/>
      <c r="BI312" s="197"/>
      <c r="BJ312" s="197"/>
      <c r="BK312" s="197"/>
      <c r="BL312" s="197"/>
      <c r="BM312" s="197"/>
      <c r="BN312" s="197"/>
      <c r="BO312" s="197"/>
      <c r="BP312" s="197"/>
      <c r="BQ312" s="197"/>
      <c r="BR312" s="197"/>
      <c r="BS312" s="197"/>
      <c r="BT312" s="197"/>
      <c r="BU312" s="197"/>
      <c r="BV312" s="197"/>
      <c r="BW312" s="197"/>
      <c r="BX312" s="197"/>
      <c r="BY312" s="197"/>
      <c r="BZ312" s="197"/>
      <c r="CA312" s="197"/>
      <c r="CB312" s="197"/>
      <c r="CC312" s="197"/>
      <c r="CD312" s="197"/>
      <c r="CE312" s="197"/>
      <c r="CF312" s="197"/>
      <c r="CG312" s="197"/>
      <c r="CH312" s="197"/>
      <c r="CI312" s="197"/>
      <c r="CJ312" s="197"/>
      <c r="CK312" s="197"/>
      <c r="CL312" s="197"/>
      <c r="CM312" s="197"/>
      <c r="CN312" s="197"/>
      <c r="CO312" s="197"/>
      <c r="CP312" s="197"/>
      <c r="CQ312" s="197"/>
      <c r="CR312" s="197"/>
      <c r="CS312" s="197"/>
      <c r="CT312" s="197"/>
      <c r="CU312" s="197"/>
      <c r="CV312" s="197"/>
      <c r="CW312" s="197"/>
      <c r="CX312" s="197"/>
      <c r="CY312" s="197"/>
      <c r="CZ312" s="197"/>
      <c r="DA312" s="197"/>
      <c r="DB312" s="197"/>
      <c r="DC312" s="197"/>
      <c r="DD312" s="197"/>
      <c r="DE312" s="197"/>
      <c r="DF312" s="197"/>
      <c r="DG312" s="197"/>
      <c r="DH312" s="197"/>
      <c r="DI312" s="197"/>
      <c r="DJ312" s="197"/>
      <c r="DK312" s="197"/>
      <c r="DL312" s="197"/>
      <c r="DM312" s="197"/>
      <c r="DN312" s="197"/>
      <c r="DO312" s="197"/>
      <c r="DP312" s="197"/>
      <c r="DQ312" s="197"/>
      <c r="DR312" s="197"/>
      <c r="DS312" s="197"/>
      <c r="DT312" s="197"/>
      <c r="DU312" s="197"/>
      <c r="DV312" s="197"/>
      <c r="DW312" s="197"/>
      <c r="DX312" s="197"/>
      <c r="DY312" s="197"/>
      <c r="DZ312" s="197"/>
      <c r="EA312" s="197"/>
      <c r="EB312" s="197"/>
      <c r="EC312" s="197"/>
      <c r="ED312" s="197"/>
      <c r="EE312" s="197"/>
      <c r="EF312" s="197"/>
      <c r="EG312" s="197"/>
      <c r="EH312" s="197"/>
      <c r="EI312" s="197"/>
      <c r="EJ312" s="197"/>
      <c r="EK312" s="197"/>
      <c r="EL312" s="197"/>
      <c r="EM312" s="197"/>
    </row>
    <row r="313" spans="3:143" x14ac:dyDescent="0.2"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7"/>
      <c r="AT313" s="197"/>
      <c r="AU313" s="197"/>
      <c r="AV313" s="197"/>
      <c r="AW313" s="197"/>
      <c r="AX313" s="197"/>
      <c r="AY313" s="197"/>
      <c r="AZ313" s="197"/>
      <c r="BA313" s="197"/>
      <c r="BB313" s="197"/>
      <c r="BC313" s="197"/>
      <c r="BD313" s="197"/>
      <c r="BE313" s="197"/>
      <c r="BF313" s="197"/>
      <c r="BG313" s="197"/>
      <c r="BH313" s="197"/>
      <c r="BI313" s="197"/>
      <c r="BJ313" s="197"/>
      <c r="BK313" s="197"/>
      <c r="BL313" s="197"/>
      <c r="BM313" s="197"/>
      <c r="BN313" s="197"/>
      <c r="BO313" s="197"/>
      <c r="BP313" s="197"/>
      <c r="BQ313" s="197"/>
      <c r="BR313" s="197"/>
      <c r="BS313" s="197"/>
      <c r="BT313" s="197"/>
      <c r="BU313" s="197"/>
      <c r="BV313" s="197"/>
      <c r="BW313" s="197"/>
      <c r="BX313" s="197"/>
      <c r="BY313" s="197"/>
      <c r="BZ313" s="197"/>
      <c r="CA313" s="197"/>
      <c r="CB313" s="197"/>
      <c r="CC313" s="197"/>
      <c r="CD313" s="197"/>
      <c r="CE313" s="197"/>
      <c r="CF313" s="197"/>
      <c r="CG313" s="197"/>
      <c r="CH313" s="197"/>
      <c r="CI313" s="197"/>
      <c r="CJ313" s="197"/>
      <c r="CK313" s="197"/>
      <c r="CL313" s="197"/>
      <c r="CM313" s="197"/>
      <c r="CN313" s="197"/>
      <c r="CO313" s="197"/>
      <c r="CP313" s="197"/>
      <c r="CQ313" s="197"/>
      <c r="CR313" s="197"/>
      <c r="CS313" s="197"/>
      <c r="CT313" s="197"/>
      <c r="CU313" s="197"/>
      <c r="CV313" s="197"/>
      <c r="CW313" s="197"/>
      <c r="CX313" s="197"/>
      <c r="CY313" s="197"/>
      <c r="CZ313" s="197"/>
      <c r="DA313" s="197"/>
      <c r="DB313" s="197"/>
      <c r="DC313" s="197"/>
      <c r="DD313" s="197"/>
      <c r="DE313" s="197"/>
      <c r="DF313" s="197"/>
      <c r="DG313" s="197"/>
      <c r="DH313" s="197"/>
      <c r="DI313" s="197"/>
      <c r="DJ313" s="197"/>
      <c r="DK313" s="197"/>
      <c r="DL313" s="197"/>
      <c r="DM313" s="197"/>
      <c r="DN313" s="197"/>
      <c r="DO313" s="197"/>
      <c r="DP313" s="197"/>
      <c r="DQ313" s="197"/>
      <c r="DR313" s="197"/>
      <c r="DS313" s="197"/>
      <c r="DT313" s="197"/>
      <c r="DU313" s="197"/>
      <c r="DV313" s="197"/>
      <c r="DW313" s="197"/>
      <c r="DX313" s="197"/>
      <c r="DY313" s="197"/>
      <c r="DZ313" s="197"/>
      <c r="EA313" s="197"/>
      <c r="EB313" s="197"/>
      <c r="EC313" s="197"/>
      <c r="ED313" s="197"/>
      <c r="EE313" s="197"/>
      <c r="EF313" s="197"/>
      <c r="EG313" s="197"/>
      <c r="EH313" s="197"/>
      <c r="EI313" s="197"/>
      <c r="EJ313" s="197"/>
      <c r="EK313" s="197"/>
      <c r="EL313" s="197"/>
      <c r="EM313" s="197"/>
    </row>
    <row r="314" spans="3:143" x14ac:dyDescent="0.2"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97"/>
      <c r="AY314" s="197"/>
      <c r="AZ314" s="197"/>
      <c r="BA314" s="197"/>
      <c r="BB314" s="197"/>
      <c r="BC314" s="197"/>
      <c r="BD314" s="197"/>
      <c r="BE314" s="197"/>
      <c r="BF314" s="197"/>
      <c r="BG314" s="197"/>
      <c r="BH314" s="197"/>
      <c r="BI314" s="197"/>
      <c r="BJ314" s="197"/>
      <c r="BK314" s="197"/>
      <c r="BL314" s="197"/>
      <c r="BM314" s="197"/>
      <c r="BN314" s="197"/>
      <c r="BO314" s="197"/>
      <c r="BP314" s="197"/>
      <c r="BQ314" s="197"/>
      <c r="BR314" s="197"/>
      <c r="BS314" s="197"/>
      <c r="BT314" s="197"/>
      <c r="BU314" s="197"/>
      <c r="BV314" s="197"/>
      <c r="BW314" s="197"/>
      <c r="BX314" s="197"/>
      <c r="BY314" s="197"/>
      <c r="BZ314" s="197"/>
      <c r="CA314" s="197"/>
      <c r="CB314" s="197"/>
      <c r="CC314" s="197"/>
      <c r="CD314" s="197"/>
      <c r="CE314" s="197"/>
      <c r="CF314" s="197"/>
      <c r="CG314" s="197"/>
      <c r="CH314" s="197"/>
      <c r="CI314" s="197"/>
      <c r="CJ314" s="197"/>
      <c r="CK314" s="197"/>
      <c r="CL314" s="197"/>
      <c r="CM314" s="197"/>
      <c r="CN314" s="197"/>
      <c r="CO314" s="197"/>
      <c r="CP314" s="197"/>
      <c r="CQ314" s="197"/>
      <c r="CR314" s="197"/>
      <c r="CS314" s="197"/>
      <c r="CT314" s="197"/>
      <c r="CU314" s="197"/>
      <c r="CV314" s="197"/>
      <c r="CW314" s="197"/>
      <c r="CX314" s="197"/>
      <c r="CY314" s="197"/>
      <c r="CZ314" s="197"/>
      <c r="DA314" s="197"/>
      <c r="DB314" s="197"/>
      <c r="DC314" s="197"/>
      <c r="DD314" s="197"/>
      <c r="DE314" s="197"/>
      <c r="DF314" s="197"/>
      <c r="DG314" s="197"/>
      <c r="DH314" s="197"/>
      <c r="DI314" s="197"/>
      <c r="DJ314" s="197"/>
      <c r="DK314" s="197"/>
      <c r="DL314" s="197"/>
      <c r="DM314" s="197"/>
      <c r="DN314" s="197"/>
      <c r="DO314" s="197"/>
      <c r="DP314" s="197"/>
      <c r="DQ314" s="197"/>
      <c r="DR314" s="197"/>
      <c r="DS314" s="197"/>
      <c r="DT314" s="197"/>
      <c r="DU314" s="197"/>
      <c r="DV314" s="197"/>
      <c r="DW314" s="197"/>
      <c r="DX314" s="197"/>
      <c r="DY314" s="197"/>
      <c r="DZ314" s="197"/>
      <c r="EA314" s="197"/>
      <c r="EB314" s="197"/>
      <c r="EC314" s="197"/>
      <c r="ED314" s="197"/>
      <c r="EE314" s="197"/>
      <c r="EF314" s="197"/>
      <c r="EG314" s="197"/>
      <c r="EH314" s="197"/>
      <c r="EI314" s="197"/>
      <c r="EJ314" s="197"/>
      <c r="EK314" s="197"/>
      <c r="EL314" s="197"/>
      <c r="EM314" s="197"/>
    </row>
    <row r="315" spans="3:143" x14ac:dyDescent="0.2"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197"/>
      <c r="BC315" s="197"/>
      <c r="BD315" s="197"/>
      <c r="BE315" s="197"/>
      <c r="BF315" s="197"/>
      <c r="BG315" s="197"/>
      <c r="BH315" s="197"/>
      <c r="BI315" s="197"/>
      <c r="BJ315" s="197"/>
      <c r="BK315" s="197"/>
      <c r="BL315" s="197"/>
      <c r="BM315" s="197"/>
      <c r="BN315" s="197"/>
      <c r="BO315" s="197"/>
      <c r="BP315" s="197"/>
      <c r="BQ315" s="197"/>
      <c r="BR315" s="197"/>
      <c r="BS315" s="197"/>
      <c r="BT315" s="197"/>
      <c r="BU315" s="197"/>
      <c r="BV315" s="197"/>
      <c r="BW315" s="197"/>
      <c r="BX315" s="197"/>
      <c r="BY315" s="197"/>
      <c r="BZ315" s="197"/>
      <c r="CA315" s="197"/>
      <c r="CB315" s="197"/>
      <c r="CC315" s="197"/>
      <c r="CD315" s="197"/>
      <c r="CE315" s="197"/>
      <c r="CF315" s="197"/>
      <c r="CG315" s="197"/>
      <c r="CH315" s="197"/>
      <c r="CI315" s="197"/>
      <c r="CJ315" s="197"/>
      <c r="CK315" s="197"/>
      <c r="CL315" s="197"/>
      <c r="CM315" s="197"/>
      <c r="CN315" s="197"/>
      <c r="CO315" s="197"/>
      <c r="CP315" s="197"/>
      <c r="CQ315" s="197"/>
      <c r="CR315" s="197"/>
      <c r="CS315" s="197"/>
      <c r="CT315" s="197"/>
      <c r="CU315" s="197"/>
      <c r="CV315" s="197"/>
      <c r="CW315" s="197"/>
      <c r="CX315" s="197"/>
      <c r="CY315" s="197"/>
      <c r="CZ315" s="197"/>
      <c r="DA315" s="197"/>
      <c r="DB315" s="197"/>
      <c r="DC315" s="197"/>
      <c r="DD315" s="197"/>
      <c r="DE315" s="197"/>
      <c r="DF315" s="197"/>
      <c r="DG315" s="197"/>
      <c r="DH315" s="197"/>
      <c r="DI315" s="197"/>
      <c r="DJ315" s="197"/>
      <c r="DK315" s="197"/>
      <c r="DL315" s="197"/>
      <c r="DM315" s="197"/>
      <c r="DN315" s="197"/>
      <c r="DO315" s="197"/>
      <c r="DP315" s="197"/>
      <c r="DQ315" s="197"/>
      <c r="DR315" s="197"/>
      <c r="DS315" s="197"/>
      <c r="DT315" s="197"/>
      <c r="DU315" s="197"/>
      <c r="DV315" s="197"/>
      <c r="DW315" s="197"/>
      <c r="DX315" s="197"/>
      <c r="DY315" s="197"/>
      <c r="DZ315" s="197"/>
      <c r="EA315" s="197"/>
      <c r="EB315" s="197"/>
      <c r="EC315" s="197"/>
      <c r="ED315" s="197"/>
      <c r="EE315" s="197"/>
      <c r="EF315" s="197"/>
      <c r="EG315" s="197"/>
      <c r="EH315" s="197"/>
      <c r="EI315" s="197"/>
      <c r="EJ315" s="197"/>
      <c r="EK315" s="197"/>
      <c r="EL315" s="197"/>
      <c r="EM315" s="197"/>
    </row>
    <row r="316" spans="3:143" x14ac:dyDescent="0.2"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197"/>
      <c r="BC316" s="197"/>
      <c r="BD316" s="197"/>
      <c r="BE316" s="197"/>
      <c r="BF316" s="197"/>
      <c r="BG316" s="197"/>
      <c r="BH316" s="197"/>
      <c r="BI316" s="197"/>
      <c r="BJ316" s="197"/>
      <c r="BK316" s="197"/>
      <c r="BL316" s="197"/>
      <c r="BM316" s="197"/>
      <c r="BN316" s="197"/>
      <c r="BO316" s="197"/>
      <c r="BP316" s="197"/>
      <c r="BQ316" s="197"/>
      <c r="BR316" s="197"/>
      <c r="BS316" s="197"/>
      <c r="BT316" s="197"/>
      <c r="BU316" s="197"/>
      <c r="BV316" s="197"/>
      <c r="BW316" s="197"/>
      <c r="BX316" s="197"/>
      <c r="BY316" s="197"/>
      <c r="BZ316" s="197"/>
      <c r="CA316" s="197"/>
      <c r="CB316" s="197"/>
      <c r="CC316" s="197"/>
      <c r="CD316" s="197"/>
      <c r="CE316" s="197"/>
      <c r="CF316" s="197"/>
      <c r="CG316" s="197"/>
      <c r="CH316" s="197"/>
      <c r="CI316" s="197"/>
      <c r="CJ316" s="197"/>
      <c r="CK316" s="197"/>
      <c r="CL316" s="197"/>
      <c r="CM316" s="197"/>
      <c r="CN316" s="197"/>
      <c r="CO316" s="197"/>
      <c r="CP316" s="197"/>
      <c r="CQ316" s="197"/>
      <c r="CR316" s="197"/>
      <c r="CS316" s="197"/>
      <c r="CT316" s="197"/>
      <c r="CU316" s="197"/>
      <c r="CV316" s="197"/>
      <c r="CW316" s="197"/>
      <c r="CX316" s="197"/>
      <c r="CY316" s="197"/>
      <c r="CZ316" s="197"/>
      <c r="DA316" s="197"/>
      <c r="DB316" s="197"/>
      <c r="DC316" s="197"/>
      <c r="DD316" s="197"/>
      <c r="DE316" s="197"/>
      <c r="DF316" s="197"/>
      <c r="DG316" s="197"/>
      <c r="DH316" s="197"/>
      <c r="DI316" s="197"/>
      <c r="DJ316" s="197"/>
      <c r="DK316" s="197"/>
      <c r="DL316" s="197"/>
      <c r="DM316" s="197"/>
      <c r="DN316" s="197"/>
      <c r="DO316" s="197"/>
      <c r="DP316" s="197"/>
      <c r="DQ316" s="197"/>
      <c r="DR316" s="197"/>
      <c r="DS316" s="197"/>
      <c r="DT316" s="197"/>
      <c r="DU316" s="197"/>
      <c r="DV316" s="197"/>
      <c r="DW316" s="197"/>
      <c r="DX316" s="197"/>
      <c r="DY316" s="197"/>
      <c r="DZ316" s="197"/>
      <c r="EA316" s="197"/>
      <c r="EB316" s="197"/>
      <c r="EC316" s="197"/>
      <c r="ED316" s="197"/>
      <c r="EE316" s="197"/>
      <c r="EF316" s="197"/>
      <c r="EG316" s="197"/>
      <c r="EH316" s="197"/>
      <c r="EI316" s="197"/>
      <c r="EJ316" s="197"/>
      <c r="EK316" s="197"/>
      <c r="EL316" s="197"/>
      <c r="EM316" s="197"/>
    </row>
    <row r="317" spans="3:143" x14ac:dyDescent="0.2"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97"/>
      <c r="AY317" s="197"/>
      <c r="AZ317" s="197"/>
      <c r="BA317" s="197"/>
      <c r="BB317" s="197"/>
      <c r="BC317" s="197"/>
      <c r="BD317" s="197"/>
      <c r="BE317" s="197"/>
      <c r="BF317" s="197"/>
      <c r="BG317" s="197"/>
      <c r="BH317" s="197"/>
      <c r="BI317" s="197"/>
      <c r="BJ317" s="197"/>
      <c r="BK317" s="197"/>
      <c r="BL317" s="197"/>
      <c r="BM317" s="197"/>
      <c r="BN317" s="197"/>
      <c r="BO317" s="197"/>
      <c r="BP317" s="197"/>
      <c r="BQ317" s="197"/>
      <c r="BR317" s="197"/>
      <c r="BS317" s="197"/>
      <c r="BT317" s="197"/>
      <c r="BU317" s="197"/>
      <c r="BV317" s="197"/>
      <c r="BW317" s="197"/>
      <c r="BX317" s="197"/>
      <c r="BY317" s="197"/>
      <c r="BZ317" s="197"/>
      <c r="CA317" s="197"/>
      <c r="CB317" s="197"/>
      <c r="CC317" s="197"/>
      <c r="CD317" s="197"/>
      <c r="CE317" s="197"/>
      <c r="CF317" s="197"/>
      <c r="CG317" s="197"/>
      <c r="CH317" s="197"/>
      <c r="CI317" s="197"/>
      <c r="CJ317" s="197"/>
      <c r="CK317" s="197"/>
      <c r="CL317" s="197"/>
      <c r="CM317" s="197"/>
      <c r="CN317" s="197"/>
      <c r="CO317" s="197"/>
      <c r="CP317" s="197"/>
      <c r="CQ317" s="197"/>
      <c r="CR317" s="197"/>
      <c r="CS317" s="197"/>
      <c r="CT317" s="197"/>
      <c r="CU317" s="197"/>
      <c r="CV317" s="197"/>
      <c r="CW317" s="197"/>
      <c r="CX317" s="197"/>
      <c r="CY317" s="197"/>
      <c r="CZ317" s="197"/>
      <c r="DA317" s="197"/>
      <c r="DB317" s="197"/>
      <c r="DC317" s="197"/>
      <c r="DD317" s="197"/>
      <c r="DE317" s="197"/>
      <c r="DF317" s="197"/>
      <c r="DG317" s="197"/>
      <c r="DH317" s="197"/>
      <c r="DI317" s="197"/>
      <c r="DJ317" s="197"/>
      <c r="DK317" s="197"/>
      <c r="DL317" s="197"/>
      <c r="DM317" s="197"/>
      <c r="DN317" s="197"/>
      <c r="DO317" s="197"/>
      <c r="DP317" s="197"/>
      <c r="DQ317" s="197"/>
      <c r="DR317" s="197"/>
      <c r="DS317" s="197"/>
      <c r="DT317" s="197"/>
      <c r="DU317" s="197"/>
      <c r="DV317" s="197"/>
      <c r="DW317" s="197"/>
      <c r="DX317" s="197"/>
      <c r="DY317" s="197"/>
      <c r="DZ317" s="197"/>
      <c r="EA317" s="197"/>
      <c r="EB317" s="197"/>
      <c r="EC317" s="197"/>
      <c r="ED317" s="197"/>
      <c r="EE317" s="197"/>
      <c r="EF317" s="197"/>
      <c r="EG317" s="197"/>
      <c r="EH317" s="197"/>
      <c r="EI317" s="197"/>
      <c r="EJ317" s="197"/>
      <c r="EK317" s="197"/>
      <c r="EL317" s="197"/>
      <c r="EM317" s="197"/>
    </row>
    <row r="318" spans="3:143" x14ac:dyDescent="0.2"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197"/>
      <c r="BN318" s="197"/>
      <c r="BO318" s="197"/>
      <c r="BP318" s="197"/>
      <c r="BQ318" s="197"/>
      <c r="BR318" s="197"/>
      <c r="BS318" s="197"/>
      <c r="BT318" s="197"/>
      <c r="BU318" s="197"/>
      <c r="BV318" s="197"/>
      <c r="BW318" s="197"/>
      <c r="BX318" s="197"/>
      <c r="BY318" s="197"/>
      <c r="BZ318" s="197"/>
      <c r="CA318" s="197"/>
      <c r="CB318" s="197"/>
      <c r="CC318" s="197"/>
      <c r="CD318" s="197"/>
      <c r="CE318" s="197"/>
      <c r="CF318" s="197"/>
      <c r="CG318" s="197"/>
      <c r="CH318" s="197"/>
      <c r="CI318" s="197"/>
      <c r="CJ318" s="197"/>
      <c r="CK318" s="197"/>
      <c r="CL318" s="197"/>
      <c r="CM318" s="197"/>
      <c r="CN318" s="197"/>
      <c r="CO318" s="197"/>
      <c r="CP318" s="197"/>
      <c r="CQ318" s="197"/>
      <c r="CR318" s="197"/>
      <c r="CS318" s="197"/>
      <c r="CT318" s="197"/>
      <c r="CU318" s="197"/>
      <c r="CV318" s="197"/>
      <c r="CW318" s="197"/>
      <c r="CX318" s="197"/>
      <c r="CY318" s="197"/>
      <c r="CZ318" s="197"/>
      <c r="DA318" s="197"/>
      <c r="DB318" s="197"/>
      <c r="DC318" s="197"/>
      <c r="DD318" s="197"/>
      <c r="DE318" s="197"/>
      <c r="DF318" s="197"/>
      <c r="DG318" s="197"/>
      <c r="DH318" s="197"/>
      <c r="DI318" s="197"/>
      <c r="DJ318" s="197"/>
      <c r="DK318" s="197"/>
      <c r="DL318" s="197"/>
      <c r="DM318" s="197"/>
      <c r="DN318" s="197"/>
      <c r="DO318" s="197"/>
      <c r="DP318" s="197"/>
      <c r="DQ318" s="197"/>
      <c r="DR318" s="197"/>
      <c r="DS318" s="197"/>
      <c r="DT318" s="197"/>
      <c r="DU318" s="197"/>
      <c r="DV318" s="197"/>
      <c r="DW318" s="197"/>
      <c r="DX318" s="197"/>
      <c r="DY318" s="197"/>
      <c r="DZ318" s="197"/>
      <c r="EA318" s="197"/>
      <c r="EB318" s="197"/>
      <c r="EC318" s="197"/>
      <c r="ED318" s="197"/>
      <c r="EE318" s="197"/>
      <c r="EF318" s="197"/>
      <c r="EG318" s="197"/>
      <c r="EH318" s="197"/>
      <c r="EI318" s="197"/>
      <c r="EJ318" s="197"/>
      <c r="EK318" s="197"/>
      <c r="EL318" s="197"/>
      <c r="EM318" s="197"/>
    </row>
    <row r="319" spans="3:143" x14ac:dyDescent="0.2"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197"/>
      <c r="BL319" s="197"/>
      <c r="BM319" s="197"/>
      <c r="BN319" s="197"/>
      <c r="BO319" s="197"/>
      <c r="BP319" s="197"/>
      <c r="BQ319" s="197"/>
      <c r="BR319" s="197"/>
      <c r="BS319" s="197"/>
      <c r="BT319" s="197"/>
      <c r="BU319" s="197"/>
      <c r="BV319" s="197"/>
      <c r="BW319" s="197"/>
      <c r="BX319" s="197"/>
      <c r="BY319" s="197"/>
      <c r="BZ319" s="197"/>
      <c r="CA319" s="197"/>
      <c r="CB319" s="197"/>
      <c r="CC319" s="197"/>
      <c r="CD319" s="197"/>
      <c r="CE319" s="197"/>
      <c r="CF319" s="197"/>
      <c r="CG319" s="197"/>
      <c r="CH319" s="197"/>
      <c r="CI319" s="197"/>
      <c r="CJ319" s="197"/>
      <c r="CK319" s="197"/>
      <c r="CL319" s="197"/>
      <c r="CM319" s="197"/>
      <c r="CN319" s="197"/>
      <c r="CO319" s="197"/>
      <c r="CP319" s="197"/>
      <c r="CQ319" s="197"/>
      <c r="CR319" s="197"/>
      <c r="CS319" s="197"/>
      <c r="CT319" s="197"/>
      <c r="CU319" s="197"/>
      <c r="CV319" s="197"/>
      <c r="CW319" s="197"/>
      <c r="CX319" s="197"/>
      <c r="CY319" s="197"/>
      <c r="CZ319" s="197"/>
      <c r="DA319" s="197"/>
      <c r="DB319" s="197"/>
      <c r="DC319" s="197"/>
      <c r="DD319" s="197"/>
      <c r="DE319" s="197"/>
      <c r="DF319" s="197"/>
      <c r="DG319" s="197"/>
      <c r="DH319" s="197"/>
      <c r="DI319" s="197"/>
      <c r="DJ319" s="197"/>
      <c r="DK319" s="197"/>
      <c r="DL319" s="197"/>
      <c r="DM319" s="197"/>
      <c r="DN319" s="197"/>
      <c r="DO319" s="197"/>
      <c r="DP319" s="197"/>
      <c r="DQ319" s="197"/>
      <c r="DR319" s="197"/>
      <c r="DS319" s="197"/>
      <c r="DT319" s="197"/>
      <c r="DU319" s="197"/>
      <c r="DV319" s="197"/>
      <c r="DW319" s="197"/>
      <c r="DX319" s="197"/>
      <c r="DY319" s="197"/>
      <c r="DZ319" s="197"/>
      <c r="EA319" s="197"/>
      <c r="EB319" s="197"/>
      <c r="EC319" s="197"/>
      <c r="ED319" s="197"/>
      <c r="EE319" s="197"/>
      <c r="EF319" s="197"/>
      <c r="EG319" s="197"/>
      <c r="EH319" s="197"/>
      <c r="EI319" s="197"/>
      <c r="EJ319" s="197"/>
      <c r="EK319" s="197"/>
      <c r="EL319" s="197"/>
      <c r="EM319" s="197"/>
    </row>
    <row r="320" spans="3:143" x14ac:dyDescent="0.2"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97"/>
      <c r="AT320" s="197"/>
      <c r="AU320" s="197"/>
      <c r="AV320" s="197"/>
      <c r="AW320" s="197"/>
      <c r="AX320" s="197"/>
      <c r="AY320" s="197"/>
      <c r="AZ320" s="197"/>
      <c r="BA320" s="197"/>
      <c r="BB320" s="197"/>
      <c r="BC320" s="197"/>
      <c r="BD320" s="197"/>
      <c r="BE320" s="197"/>
      <c r="BF320" s="197"/>
      <c r="BG320" s="197"/>
      <c r="BH320" s="197"/>
      <c r="BI320" s="197"/>
      <c r="BJ320" s="197"/>
      <c r="BK320" s="197"/>
      <c r="BL320" s="197"/>
      <c r="BM320" s="197"/>
      <c r="BN320" s="197"/>
      <c r="BO320" s="197"/>
      <c r="BP320" s="197"/>
      <c r="BQ320" s="197"/>
      <c r="BR320" s="197"/>
      <c r="BS320" s="197"/>
      <c r="BT320" s="197"/>
      <c r="BU320" s="197"/>
      <c r="BV320" s="197"/>
      <c r="BW320" s="197"/>
      <c r="BX320" s="197"/>
      <c r="BY320" s="197"/>
      <c r="BZ320" s="197"/>
      <c r="CA320" s="197"/>
      <c r="CB320" s="197"/>
      <c r="CC320" s="197"/>
      <c r="CD320" s="197"/>
      <c r="CE320" s="197"/>
      <c r="CF320" s="197"/>
      <c r="CG320" s="197"/>
      <c r="CH320" s="197"/>
      <c r="CI320" s="197"/>
      <c r="CJ320" s="197"/>
      <c r="CK320" s="197"/>
      <c r="CL320" s="197"/>
      <c r="CM320" s="197"/>
      <c r="CN320" s="197"/>
      <c r="CO320" s="197"/>
      <c r="CP320" s="197"/>
      <c r="CQ320" s="197"/>
      <c r="CR320" s="197"/>
      <c r="CS320" s="197"/>
      <c r="CT320" s="197"/>
      <c r="CU320" s="197"/>
      <c r="CV320" s="197"/>
      <c r="CW320" s="197"/>
      <c r="CX320" s="197"/>
      <c r="CY320" s="197"/>
      <c r="CZ320" s="197"/>
      <c r="DA320" s="197"/>
      <c r="DB320" s="197"/>
      <c r="DC320" s="197"/>
      <c r="DD320" s="197"/>
      <c r="DE320" s="197"/>
      <c r="DF320" s="197"/>
      <c r="DG320" s="197"/>
      <c r="DH320" s="197"/>
      <c r="DI320" s="197"/>
      <c r="DJ320" s="197"/>
      <c r="DK320" s="197"/>
      <c r="DL320" s="197"/>
      <c r="DM320" s="197"/>
      <c r="DN320" s="197"/>
      <c r="DO320" s="197"/>
      <c r="DP320" s="197"/>
      <c r="DQ320" s="197"/>
      <c r="DR320" s="197"/>
      <c r="DS320" s="197"/>
      <c r="DT320" s="197"/>
      <c r="DU320" s="197"/>
      <c r="DV320" s="197"/>
      <c r="DW320" s="197"/>
      <c r="DX320" s="197"/>
      <c r="DY320" s="197"/>
      <c r="DZ320" s="197"/>
      <c r="EA320" s="197"/>
      <c r="EB320" s="197"/>
      <c r="EC320" s="197"/>
      <c r="ED320" s="197"/>
      <c r="EE320" s="197"/>
      <c r="EF320" s="197"/>
      <c r="EG320" s="197"/>
      <c r="EH320" s="197"/>
      <c r="EI320" s="197"/>
      <c r="EJ320" s="197"/>
      <c r="EK320" s="197"/>
      <c r="EL320" s="197"/>
      <c r="EM320" s="197"/>
    </row>
    <row r="321" spans="3:143" x14ac:dyDescent="0.2"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  <c r="AR321" s="197"/>
      <c r="AS321" s="197"/>
      <c r="AT321" s="197"/>
      <c r="AU321" s="197"/>
      <c r="AV321" s="197"/>
      <c r="AW321" s="197"/>
      <c r="AX321" s="197"/>
      <c r="AY321" s="197"/>
      <c r="AZ321" s="197"/>
      <c r="BA321" s="197"/>
      <c r="BB321" s="197"/>
      <c r="BC321" s="197"/>
      <c r="BD321" s="197"/>
      <c r="BE321" s="197"/>
      <c r="BF321" s="197"/>
      <c r="BG321" s="197"/>
      <c r="BH321" s="197"/>
      <c r="BI321" s="197"/>
      <c r="BJ321" s="197"/>
      <c r="BK321" s="197"/>
      <c r="BL321" s="197"/>
      <c r="BM321" s="197"/>
      <c r="BN321" s="197"/>
      <c r="BO321" s="197"/>
      <c r="BP321" s="197"/>
      <c r="BQ321" s="197"/>
      <c r="BR321" s="197"/>
      <c r="BS321" s="197"/>
      <c r="BT321" s="197"/>
      <c r="BU321" s="197"/>
      <c r="BV321" s="197"/>
      <c r="BW321" s="197"/>
      <c r="BX321" s="197"/>
      <c r="BY321" s="197"/>
      <c r="BZ321" s="197"/>
      <c r="CA321" s="197"/>
      <c r="CB321" s="197"/>
      <c r="CC321" s="197"/>
      <c r="CD321" s="197"/>
      <c r="CE321" s="197"/>
      <c r="CF321" s="197"/>
      <c r="CG321" s="197"/>
      <c r="CH321" s="197"/>
      <c r="CI321" s="197"/>
      <c r="CJ321" s="197"/>
      <c r="CK321" s="197"/>
      <c r="CL321" s="197"/>
      <c r="CM321" s="197"/>
      <c r="CN321" s="197"/>
      <c r="CO321" s="197"/>
      <c r="CP321" s="197"/>
      <c r="CQ321" s="197"/>
      <c r="CR321" s="197"/>
      <c r="CS321" s="197"/>
      <c r="CT321" s="197"/>
      <c r="CU321" s="197"/>
      <c r="CV321" s="197"/>
      <c r="CW321" s="197"/>
      <c r="CX321" s="197"/>
      <c r="CY321" s="197"/>
      <c r="CZ321" s="197"/>
      <c r="DA321" s="197"/>
      <c r="DB321" s="197"/>
      <c r="DC321" s="197"/>
      <c r="DD321" s="197"/>
      <c r="DE321" s="197"/>
      <c r="DF321" s="197"/>
      <c r="DG321" s="197"/>
      <c r="DH321" s="197"/>
      <c r="DI321" s="197"/>
      <c r="DJ321" s="197"/>
      <c r="DK321" s="197"/>
      <c r="DL321" s="197"/>
      <c r="DM321" s="197"/>
      <c r="DN321" s="197"/>
      <c r="DO321" s="197"/>
      <c r="DP321" s="197"/>
      <c r="DQ321" s="197"/>
      <c r="DR321" s="197"/>
      <c r="DS321" s="197"/>
      <c r="DT321" s="197"/>
      <c r="DU321" s="197"/>
      <c r="DV321" s="197"/>
      <c r="DW321" s="197"/>
      <c r="DX321" s="197"/>
      <c r="DY321" s="197"/>
      <c r="DZ321" s="197"/>
      <c r="EA321" s="197"/>
      <c r="EB321" s="197"/>
      <c r="EC321" s="197"/>
      <c r="ED321" s="197"/>
      <c r="EE321" s="197"/>
      <c r="EF321" s="197"/>
      <c r="EG321" s="197"/>
      <c r="EH321" s="197"/>
      <c r="EI321" s="197"/>
      <c r="EJ321" s="197"/>
      <c r="EK321" s="197"/>
      <c r="EL321" s="197"/>
      <c r="EM321" s="197"/>
    </row>
    <row r="322" spans="3:143" x14ac:dyDescent="0.2"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  <c r="AR322" s="197"/>
      <c r="AS322" s="197"/>
      <c r="AT322" s="197"/>
      <c r="AU322" s="197"/>
      <c r="AV322" s="197"/>
      <c r="AW322" s="197"/>
      <c r="AX322" s="197"/>
      <c r="AY322" s="197"/>
      <c r="AZ322" s="197"/>
      <c r="BA322" s="197"/>
      <c r="BB322" s="197"/>
      <c r="BC322" s="197"/>
      <c r="BD322" s="197"/>
      <c r="BE322" s="197"/>
      <c r="BF322" s="197"/>
      <c r="BG322" s="197"/>
      <c r="BH322" s="197"/>
      <c r="BI322" s="197"/>
      <c r="BJ322" s="197"/>
      <c r="BK322" s="197"/>
      <c r="BL322" s="197"/>
      <c r="BM322" s="197"/>
      <c r="BN322" s="197"/>
      <c r="BO322" s="197"/>
      <c r="BP322" s="197"/>
      <c r="BQ322" s="197"/>
      <c r="BR322" s="197"/>
      <c r="BS322" s="197"/>
      <c r="BT322" s="197"/>
      <c r="BU322" s="197"/>
      <c r="BV322" s="197"/>
      <c r="BW322" s="197"/>
      <c r="BX322" s="197"/>
      <c r="BY322" s="197"/>
      <c r="BZ322" s="197"/>
      <c r="CA322" s="197"/>
      <c r="CB322" s="197"/>
      <c r="CC322" s="197"/>
      <c r="CD322" s="197"/>
      <c r="CE322" s="197"/>
      <c r="CF322" s="197"/>
      <c r="CG322" s="197"/>
      <c r="CH322" s="197"/>
      <c r="CI322" s="197"/>
      <c r="CJ322" s="197"/>
      <c r="CK322" s="197"/>
      <c r="CL322" s="197"/>
      <c r="CM322" s="197"/>
      <c r="CN322" s="197"/>
      <c r="CO322" s="197"/>
      <c r="CP322" s="197"/>
      <c r="CQ322" s="197"/>
      <c r="CR322" s="197"/>
      <c r="CS322" s="197"/>
      <c r="CT322" s="197"/>
      <c r="CU322" s="197"/>
      <c r="CV322" s="197"/>
      <c r="CW322" s="197"/>
      <c r="CX322" s="197"/>
      <c r="CY322" s="197"/>
      <c r="CZ322" s="197"/>
      <c r="DA322" s="197"/>
      <c r="DB322" s="197"/>
      <c r="DC322" s="197"/>
      <c r="DD322" s="197"/>
      <c r="DE322" s="197"/>
      <c r="DF322" s="197"/>
      <c r="DG322" s="197"/>
      <c r="DH322" s="197"/>
      <c r="DI322" s="197"/>
      <c r="DJ322" s="197"/>
      <c r="DK322" s="197"/>
      <c r="DL322" s="197"/>
      <c r="DM322" s="197"/>
      <c r="DN322" s="197"/>
      <c r="DO322" s="197"/>
      <c r="DP322" s="197"/>
      <c r="DQ322" s="197"/>
      <c r="DR322" s="197"/>
      <c r="DS322" s="197"/>
      <c r="DT322" s="197"/>
      <c r="DU322" s="197"/>
      <c r="DV322" s="197"/>
      <c r="DW322" s="197"/>
      <c r="DX322" s="197"/>
      <c r="DY322" s="197"/>
      <c r="DZ322" s="197"/>
      <c r="EA322" s="197"/>
      <c r="EB322" s="197"/>
      <c r="EC322" s="197"/>
      <c r="ED322" s="197"/>
      <c r="EE322" s="197"/>
      <c r="EF322" s="197"/>
      <c r="EG322" s="197"/>
      <c r="EH322" s="197"/>
      <c r="EI322" s="197"/>
      <c r="EJ322" s="197"/>
      <c r="EK322" s="197"/>
      <c r="EL322" s="197"/>
      <c r="EM322" s="197"/>
    </row>
    <row r="323" spans="3:143" x14ac:dyDescent="0.2"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97"/>
      <c r="AY323" s="197"/>
      <c r="AZ323" s="197"/>
      <c r="BA323" s="197"/>
      <c r="BB323" s="197"/>
      <c r="BC323" s="197"/>
      <c r="BD323" s="197"/>
      <c r="BE323" s="197"/>
      <c r="BF323" s="197"/>
      <c r="BG323" s="197"/>
      <c r="BH323" s="197"/>
      <c r="BI323" s="197"/>
      <c r="BJ323" s="197"/>
      <c r="BK323" s="197"/>
      <c r="BL323" s="197"/>
      <c r="BM323" s="197"/>
      <c r="BN323" s="197"/>
      <c r="BO323" s="197"/>
      <c r="BP323" s="197"/>
      <c r="BQ323" s="197"/>
      <c r="BR323" s="197"/>
      <c r="BS323" s="197"/>
      <c r="BT323" s="197"/>
      <c r="BU323" s="197"/>
      <c r="BV323" s="197"/>
      <c r="BW323" s="197"/>
      <c r="BX323" s="197"/>
      <c r="BY323" s="197"/>
      <c r="BZ323" s="197"/>
      <c r="CA323" s="197"/>
      <c r="CB323" s="197"/>
      <c r="CC323" s="197"/>
      <c r="CD323" s="197"/>
      <c r="CE323" s="197"/>
      <c r="CF323" s="197"/>
      <c r="CG323" s="197"/>
      <c r="CH323" s="197"/>
      <c r="CI323" s="197"/>
      <c r="CJ323" s="197"/>
      <c r="CK323" s="197"/>
      <c r="CL323" s="197"/>
      <c r="CM323" s="197"/>
      <c r="CN323" s="197"/>
      <c r="CO323" s="197"/>
      <c r="CP323" s="197"/>
      <c r="CQ323" s="197"/>
      <c r="CR323" s="197"/>
      <c r="CS323" s="197"/>
      <c r="CT323" s="197"/>
      <c r="CU323" s="197"/>
      <c r="CV323" s="197"/>
      <c r="CW323" s="197"/>
      <c r="CX323" s="197"/>
      <c r="CY323" s="197"/>
      <c r="CZ323" s="197"/>
      <c r="DA323" s="197"/>
      <c r="DB323" s="197"/>
      <c r="DC323" s="197"/>
      <c r="DD323" s="197"/>
      <c r="DE323" s="197"/>
      <c r="DF323" s="197"/>
      <c r="DG323" s="197"/>
      <c r="DH323" s="197"/>
      <c r="DI323" s="197"/>
      <c r="DJ323" s="197"/>
      <c r="DK323" s="197"/>
      <c r="DL323" s="197"/>
      <c r="DM323" s="197"/>
      <c r="DN323" s="197"/>
      <c r="DO323" s="197"/>
      <c r="DP323" s="197"/>
      <c r="DQ323" s="197"/>
      <c r="DR323" s="197"/>
      <c r="DS323" s="197"/>
      <c r="DT323" s="197"/>
      <c r="DU323" s="197"/>
      <c r="DV323" s="197"/>
      <c r="DW323" s="197"/>
      <c r="DX323" s="197"/>
      <c r="DY323" s="197"/>
      <c r="DZ323" s="197"/>
      <c r="EA323" s="197"/>
      <c r="EB323" s="197"/>
      <c r="EC323" s="197"/>
      <c r="ED323" s="197"/>
      <c r="EE323" s="197"/>
      <c r="EF323" s="197"/>
      <c r="EG323" s="197"/>
      <c r="EH323" s="197"/>
      <c r="EI323" s="197"/>
      <c r="EJ323" s="197"/>
      <c r="EK323" s="197"/>
      <c r="EL323" s="197"/>
      <c r="EM323" s="197"/>
    </row>
    <row r="324" spans="3:143" x14ac:dyDescent="0.2"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97"/>
      <c r="AY324" s="197"/>
      <c r="AZ324" s="197"/>
      <c r="BA324" s="197"/>
      <c r="BB324" s="197"/>
      <c r="BC324" s="197"/>
      <c r="BD324" s="197"/>
      <c r="BE324" s="197"/>
      <c r="BF324" s="197"/>
      <c r="BG324" s="197"/>
      <c r="BH324" s="197"/>
      <c r="BI324" s="197"/>
      <c r="BJ324" s="197"/>
      <c r="BK324" s="197"/>
      <c r="BL324" s="197"/>
      <c r="BM324" s="197"/>
      <c r="BN324" s="197"/>
      <c r="BO324" s="197"/>
      <c r="BP324" s="197"/>
      <c r="BQ324" s="197"/>
      <c r="BR324" s="197"/>
      <c r="BS324" s="197"/>
      <c r="BT324" s="197"/>
      <c r="BU324" s="197"/>
      <c r="BV324" s="197"/>
      <c r="BW324" s="197"/>
      <c r="BX324" s="197"/>
      <c r="BY324" s="197"/>
      <c r="BZ324" s="197"/>
      <c r="CA324" s="197"/>
      <c r="CB324" s="197"/>
      <c r="CC324" s="197"/>
      <c r="CD324" s="197"/>
      <c r="CE324" s="197"/>
      <c r="CF324" s="197"/>
      <c r="CG324" s="197"/>
      <c r="CH324" s="197"/>
      <c r="CI324" s="197"/>
      <c r="CJ324" s="197"/>
      <c r="CK324" s="197"/>
      <c r="CL324" s="197"/>
      <c r="CM324" s="197"/>
      <c r="CN324" s="197"/>
      <c r="CO324" s="197"/>
      <c r="CP324" s="197"/>
      <c r="CQ324" s="197"/>
      <c r="CR324" s="197"/>
      <c r="CS324" s="197"/>
      <c r="CT324" s="197"/>
      <c r="CU324" s="197"/>
      <c r="CV324" s="197"/>
      <c r="CW324" s="197"/>
      <c r="CX324" s="197"/>
      <c r="CY324" s="197"/>
      <c r="CZ324" s="197"/>
      <c r="DA324" s="197"/>
      <c r="DB324" s="197"/>
      <c r="DC324" s="197"/>
      <c r="DD324" s="197"/>
      <c r="DE324" s="197"/>
      <c r="DF324" s="197"/>
      <c r="DG324" s="197"/>
      <c r="DH324" s="197"/>
      <c r="DI324" s="197"/>
      <c r="DJ324" s="197"/>
      <c r="DK324" s="197"/>
      <c r="DL324" s="197"/>
      <c r="DM324" s="197"/>
      <c r="DN324" s="197"/>
      <c r="DO324" s="197"/>
      <c r="DP324" s="197"/>
      <c r="DQ324" s="197"/>
      <c r="DR324" s="197"/>
      <c r="DS324" s="197"/>
      <c r="DT324" s="197"/>
      <c r="DU324" s="197"/>
      <c r="DV324" s="197"/>
      <c r="DW324" s="197"/>
      <c r="DX324" s="197"/>
      <c r="DY324" s="197"/>
      <c r="DZ324" s="197"/>
      <c r="EA324" s="197"/>
      <c r="EB324" s="197"/>
      <c r="EC324" s="197"/>
      <c r="ED324" s="197"/>
      <c r="EE324" s="197"/>
      <c r="EF324" s="197"/>
      <c r="EG324" s="197"/>
      <c r="EH324" s="197"/>
      <c r="EI324" s="197"/>
      <c r="EJ324" s="197"/>
      <c r="EK324" s="197"/>
      <c r="EL324" s="197"/>
      <c r="EM324" s="197"/>
    </row>
    <row r="325" spans="3:143" x14ac:dyDescent="0.2"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197"/>
      <c r="BB325" s="197"/>
      <c r="BC325" s="197"/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197"/>
      <c r="BN325" s="197"/>
      <c r="BO325" s="197"/>
      <c r="BP325" s="197"/>
      <c r="BQ325" s="197"/>
      <c r="BR325" s="197"/>
      <c r="BS325" s="197"/>
      <c r="BT325" s="197"/>
      <c r="BU325" s="197"/>
      <c r="BV325" s="197"/>
      <c r="BW325" s="197"/>
      <c r="BX325" s="197"/>
      <c r="BY325" s="197"/>
      <c r="BZ325" s="197"/>
      <c r="CA325" s="197"/>
      <c r="CB325" s="197"/>
      <c r="CC325" s="197"/>
      <c r="CD325" s="197"/>
      <c r="CE325" s="197"/>
      <c r="CF325" s="197"/>
      <c r="CG325" s="197"/>
      <c r="CH325" s="197"/>
      <c r="CI325" s="197"/>
      <c r="CJ325" s="197"/>
      <c r="CK325" s="197"/>
      <c r="CL325" s="197"/>
      <c r="CM325" s="197"/>
      <c r="CN325" s="197"/>
      <c r="CO325" s="197"/>
      <c r="CP325" s="197"/>
      <c r="CQ325" s="197"/>
      <c r="CR325" s="197"/>
      <c r="CS325" s="197"/>
      <c r="CT325" s="197"/>
      <c r="CU325" s="197"/>
      <c r="CV325" s="197"/>
      <c r="CW325" s="197"/>
      <c r="CX325" s="197"/>
      <c r="CY325" s="197"/>
      <c r="CZ325" s="197"/>
      <c r="DA325" s="197"/>
      <c r="DB325" s="197"/>
      <c r="DC325" s="197"/>
      <c r="DD325" s="197"/>
      <c r="DE325" s="197"/>
      <c r="DF325" s="197"/>
      <c r="DG325" s="197"/>
      <c r="DH325" s="197"/>
      <c r="DI325" s="197"/>
      <c r="DJ325" s="197"/>
      <c r="DK325" s="197"/>
      <c r="DL325" s="197"/>
      <c r="DM325" s="197"/>
      <c r="DN325" s="197"/>
      <c r="DO325" s="197"/>
      <c r="DP325" s="197"/>
      <c r="DQ325" s="197"/>
      <c r="DR325" s="197"/>
      <c r="DS325" s="197"/>
      <c r="DT325" s="197"/>
      <c r="DU325" s="197"/>
      <c r="DV325" s="197"/>
      <c r="DW325" s="197"/>
      <c r="DX325" s="197"/>
      <c r="DY325" s="197"/>
      <c r="DZ325" s="197"/>
      <c r="EA325" s="197"/>
      <c r="EB325" s="197"/>
      <c r="EC325" s="197"/>
      <c r="ED325" s="197"/>
      <c r="EE325" s="197"/>
      <c r="EF325" s="197"/>
      <c r="EG325" s="197"/>
      <c r="EH325" s="197"/>
      <c r="EI325" s="197"/>
      <c r="EJ325" s="197"/>
      <c r="EK325" s="197"/>
      <c r="EL325" s="197"/>
      <c r="EM325" s="197"/>
    </row>
    <row r="326" spans="3:143" x14ac:dyDescent="0.2"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97"/>
      <c r="AY326" s="197"/>
      <c r="AZ326" s="197"/>
      <c r="BA326" s="197"/>
      <c r="BB326" s="197"/>
      <c r="BC326" s="197"/>
      <c r="BD326" s="197"/>
      <c r="BE326" s="197"/>
      <c r="BF326" s="197"/>
      <c r="BG326" s="197"/>
      <c r="BH326" s="197"/>
      <c r="BI326" s="197"/>
      <c r="BJ326" s="197"/>
      <c r="BK326" s="197"/>
      <c r="BL326" s="197"/>
      <c r="BM326" s="197"/>
      <c r="BN326" s="197"/>
      <c r="BO326" s="197"/>
      <c r="BP326" s="197"/>
      <c r="BQ326" s="197"/>
      <c r="BR326" s="197"/>
      <c r="BS326" s="197"/>
      <c r="BT326" s="197"/>
      <c r="BU326" s="197"/>
      <c r="BV326" s="197"/>
      <c r="BW326" s="197"/>
      <c r="BX326" s="197"/>
      <c r="BY326" s="197"/>
      <c r="BZ326" s="197"/>
      <c r="CA326" s="197"/>
      <c r="CB326" s="197"/>
      <c r="CC326" s="197"/>
      <c r="CD326" s="197"/>
      <c r="CE326" s="197"/>
      <c r="CF326" s="197"/>
      <c r="CG326" s="197"/>
      <c r="CH326" s="197"/>
      <c r="CI326" s="197"/>
      <c r="CJ326" s="197"/>
      <c r="CK326" s="197"/>
      <c r="CL326" s="197"/>
      <c r="CM326" s="197"/>
      <c r="CN326" s="197"/>
      <c r="CO326" s="197"/>
      <c r="CP326" s="197"/>
      <c r="CQ326" s="197"/>
      <c r="CR326" s="197"/>
      <c r="CS326" s="197"/>
      <c r="CT326" s="197"/>
      <c r="CU326" s="197"/>
      <c r="CV326" s="197"/>
      <c r="CW326" s="197"/>
      <c r="CX326" s="197"/>
      <c r="CY326" s="197"/>
      <c r="CZ326" s="197"/>
      <c r="DA326" s="197"/>
      <c r="DB326" s="197"/>
      <c r="DC326" s="197"/>
      <c r="DD326" s="197"/>
      <c r="DE326" s="197"/>
      <c r="DF326" s="197"/>
      <c r="DG326" s="197"/>
      <c r="DH326" s="197"/>
      <c r="DI326" s="197"/>
      <c r="DJ326" s="197"/>
      <c r="DK326" s="197"/>
      <c r="DL326" s="197"/>
      <c r="DM326" s="197"/>
      <c r="DN326" s="197"/>
      <c r="DO326" s="197"/>
      <c r="DP326" s="197"/>
      <c r="DQ326" s="197"/>
      <c r="DR326" s="197"/>
      <c r="DS326" s="197"/>
      <c r="DT326" s="197"/>
      <c r="DU326" s="197"/>
      <c r="DV326" s="197"/>
      <c r="DW326" s="197"/>
      <c r="DX326" s="197"/>
      <c r="DY326" s="197"/>
      <c r="DZ326" s="197"/>
      <c r="EA326" s="197"/>
      <c r="EB326" s="197"/>
      <c r="EC326" s="197"/>
      <c r="ED326" s="197"/>
      <c r="EE326" s="197"/>
      <c r="EF326" s="197"/>
      <c r="EG326" s="197"/>
      <c r="EH326" s="197"/>
      <c r="EI326" s="197"/>
      <c r="EJ326" s="197"/>
      <c r="EK326" s="197"/>
      <c r="EL326" s="197"/>
      <c r="EM326" s="197"/>
    </row>
    <row r="327" spans="3:143" x14ac:dyDescent="0.2"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97"/>
      <c r="AY327" s="197"/>
      <c r="AZ327" s="197"/>
      <c r="BA327" s="197"/>
      <c r="BB327" s="197"/>
      <c r="BC327" s="197"/>
      <c r="BD327" s="197"/>
      <c r="BE327" s="197"/>
      <c r="BF327" s="197"/>
      <c r="BG327" s="197"/>
      <c r="BH327" s="197"/>
      <c r="BI327" s="197"/>
      <c r="BJ327" s="197"/>
      <c r="BK327" s="197"/>
      <c r="BL327" s="197"/>
      <c r="BM327" s="197"/>
      <c r="BN327" s="197"/>
      <c r="BO327" s="197"/>
      <c r="BP327" s="197"/>
      <c r="BQ327" s="197"/>
      <c r="BR327" s="197"/>
      <c r="BS327" s="197"/>
      <c r="BT327" s="197"/>
      <c r="BU327" s="197"/>
      <c r="BV327" s="197"/>
      <c r="BW327" s="197"/>
      <c r="BX327" s="197"/>
      <c r="BY327" s="197"/>
      <c r="BZ327" s="197"/>
      <c r="CA327" s="197"/>
      <c r="CB327" s="197"/>
      <c r="CC327" s="197"/>
      <c r="CD327" s="197"/>
      <c r="CE327" s="197"/>
      <c r="CF327" s="197"/>
      <c r="CG327" s="197"/>
      <c r="CH327" s="197"/>
      <c r="CI327" s="197"/>
      <c r="CJ327" s="197"/>
      <c r="CK327" s="197"/>
      <c r="CL327" s="197"/>
      <c r="CM327" s="197"/>
      <c r="CN327" s="197"/>
      <c r="CO327" s="197"/>
      <c r="CP327" s="197"/>
      <c r="CQ327" s="197"/>
      <c r="CR327" s="197"/>
      <c r="CS327" s="197"/>
      <c r="CT327" s="197"/>
      <c r="CU327" s="197"/>
      <c r="CV327" s="197"/>
      <c r="CW327" s="197"/>
      <c r="CX327" s="197"/>
      <c r="CY327" s="197"/>
      <c r="CZ327" s="197"/>
      <c r="DA327" s="197"/>
      <c r="DB327" s="197"/>
      <c r="DC327" s="197"/>
      <c r="DD327" s="197"/>
      <c r="DE327" s="197"/>
      <c r="DF327" s="197"/>
      <c r="DG327" s="197"/>
      <c r="DH327" s="197"/>
      <c r="DI327" s="197"/>
      <c r="DJ327" s="197"/>
      <c r="DK327" s="197"/>
      <c r="DL327" s="197"/>
      <c r="DM327" s="197"/>
      <c r="DN327" s="197"/>
      <c r="DO327" s="197"/>
      <c r="DP327" s="197"/>
      <c r="DQ327" s="197"/>
      <c r="DR327" s="197"/>
      <c r="DS327" s="197"/>
      <c r="DT327" s="197"/>
      <c r="DU327" s="197"/>
      <c r="DV327" s="197"/>
      <c r="DW327" s="197"/>
      <c r="DX327" s="197"/>
      <c r="DY327" s="197"/>
      <c r="DZ327" s="197"/>
      <c r="EA327" s="197"/>
      <c r="EB327" s="197"/>
      <c r="EC327" s="197"/>
      <c r="ED327" s="197"/>
      <c r="EE327" s="197"/>
      <c r="EF327" s="197"/>
      <c r="EG327" s="197"/>
      <c r="EH327" s="197"/>
      <c r="EI327" s="197"/>
      <c r="EJ327" s="197"/>
      <c r="EK327" s="197"/>
      <c r="EL327" s="197"/>
      <c r="EM327" s="197"/>
    </row>
    <row r="328" spans="3:143" x14ac:dyDescent="0.2"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  <c r="AR328" s="197"/>
      <c r="AS328" s="197"/>
      <c r="AT328" s="197"/>
      <c r="AU328" s="197"/>
      <c r="AV328" s="197"/>
      <c r="AW328" s="197"/>
      <c r="AX328" s="197"/>
      <c r="AY328" s="197"/>
      <c r="AZ328" s="197"/>
      <c r="BA328" s="197"/>
      <c r="BB328" s="197"/>
      <c r="BC328" s="197"/>
      <c r="BD328" s="197"/>
      <c r="BE328" s="197"/>
      <c r="BF328" s="197"/>
      <c r="BG328" s="197"/>
      <c r="BH328" s="197"/>
      <c r="BI328" s="197"/>
      <c r="BJ328" s="197"/>
      <c r="BK328" s="197"/>
      <c r="BL328" s="197"/>
      <c r="BM328" s="197"/>
      <c r="BN328" s="197"/>
      <c r="BO328" s="197"/>
      <c r="BP328" s="197"/>
      <c r="BQ328" s="197"/>
      <c r="BR328" s="197"/>
      <c r="BS328" s="197"/>
      <c r="BT328" s="197"/>
      <c r="BU328" s="197"/>
      <c r="BV328" s="197"/>
      <c r="BW328" s="197"/>
      <c r="BX328" s="197"/>
      <c r="BY328" s="197"/>
      <c r="BZ328" s="197"/>
      <c r="CA328" s="197"/>
      <c r="CB328" s="197"/>
      <c r="CC328" s="197"/>
      <c r="CD328" s="197"/>
      <c r="CE328" s="197"/>
      <c r="CF328" s="197"/>
      <c r="CG328" s="197"/>
      <c r="CH328" s="197"/>
      <c r="CI328" s="197"/>
      <c r="CJ328" s="197"/>
      <c r="CK328" s="197"/>
      <c r="CL328" s="197"/>
      <c r="CM328" s="197"/>
      <c r="CN328" s="197"/>
      <c r="CO328" s="197"/>
      <c r="CP328" s="197"/>
      <c r="CQ328" s="197"/>
      <c r="CR328" s="197"/>
      <c r="CS328" s="197"/>
      <c r="CT328" s="197"/>
      <c r="CU328" s="197"/>
      <c r="CV328" s="197"/>
      <c r="CW328" s="197"/>
      <c r="CX328" s="197"/>
      <c r="CY328" s="197"/>
      <c r="CZ328" s="197"/>
      <c r="DA328" s="197"/>
      <c r="DB328" s="197"/>
      <c r="DC328" s="197"/>
      <c r="DD328" s="197"/>
      <c r="DE328" s="197"/>
      <c r="DF328" s="197"/>
      <c r="DG328" s="197"/>
      <c r="DH328" s="197"/>
      <c r="DI328" s="197"/>
      <c r="DJ328" s="197"/>
      <c r="DK328" s="197"/>
      <c r="DL328" s="197"/>
      <c r="DM328" s="197"/>
      <c r="DN328" s="197"/>
      <c r="DO328" s="197"/>
      <c r="DP328" s="197"/>
      <c r="DQ328" s="197"/>
      <c r="DR328" s="197"/>
      <c r="DS328" s="197"/>
      <c r="DT328" s="197"/>
      <c r="DU328" s="197"/>
      <c r="DV328" s="197"/>
      <c r="DW328" s="197"/>
      <c r="DX328" s="197"/>
      <c r="DY328" s="197"/>
      <c r="DZ328" s="197"/>
      <c r="EA328" s="197"/>
      <c r="EB328" s="197"/>
      <c r="EC328" s="197"/>
      <c r="ED328" s="197"/>
      <c r="EE328" s="197"/>
      <c r="EF328" s="197"/>
      <c r="EG328" s="197"/>
      <c r="EH328" s="197"/>
      <c r="EI328" s="197"/>
      <c r="EJ328" s="197"/>
      <c r="EK328" s="197"/>
      <c r="EL328" s="197"/>
      <c r="EM328" s="197"/>
    </row>
    <row r="329" spans="3:143" x14ac:dyDescent="0.2"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  <c r="AR329" s="197"/>
      <c r="AS329" s="197"/>
      <c r="AT329" s="197"/>
      <c r="AU329" s="197"/>
      <c r="AV329" s="197"/>
      <c r="AW329" s="197"/>
      <c r="AX329" s="197"/>
      <c r="AY329" s="197"/>
      <c r="AZ329" s="197"/>
      <c r="BA329" s="197"/>
      <c r="BB329" s="197"/>
      <c r="BC329" s="197"/>
      <c r="BD329" s="197"/>
      <c r="BE329" s="197"/>
      <c r="BF329" s="197"/>
      <c r="BG329" s="197"/>
      <c r="BH329" s="197"/>
      <c r="BI329" s="197"/>
      <c r="BJ329" s="197"/>
      <c r="BK329" s="197"/>
      <c r="BL329" s="197"/>
      <c r="BM329" s="197"/>
      <c r="BN329" s="197"/>
      <c r="BO329" s="197"/>
      <c r="BP329" s="197"/>
      <c r="BQ329" s="197"/>
      <c r="BR329" s="197"/>
      <c r="BS329" s="197"/>
      <c r="BT329" s="197"/>
      <c r="BU329" s="197"/>
      <c r="BV329" s="197"/>
      <c r="BW329" s="197"/>
      <c r="BX329" s="197"/>
      <c r="BY329" s="197"/>
      <c r="BZ329" s="197"/>
      <c r="CA329" s="197"/>
      <c r="CB329" s="197"/>
      <c r="CC329" s="197"/>
      <c r="CD329" s="197"/>
      <c r="CE329" s="197"/>
      <c r="CF329" s="197"/>
      <c r="CG329" s="197"/>
      <c r="CH329" s="197"/>
      <c r="CI329" s="197"/>
      <c r="CJ329" s="197"/>
      <c r="CK329" s="197"/>
      <c r="CL329" s="197"/>
      <c r="CM329" s="197"/>
      <c r="CN329" s="197"/>
      <c r="CO329" s="197"/>
      <c r="CP329" s="197"/>
      <c r="CQ329" s="197"/>
      <c r="CR329" s="197"/>
      <c r="CS329" s="197"/>
      <c r="CT329" s="197"/>
      <c r="CU329" s="197"/>
      <c r="CV329" s="197"/>
      <c r="CW329" s="197"/>
      <c r="CX329" s="197"/>
      <c r="CY329" s="197"/>
      <c r="CZ329" s="197"/>
      <c r="DA329" s="197"/>
      <c r="DB329" s="197"/>
      <c r="DC329" s="197"/>
      <c r="DD329" s="197"/>
      <c r="DE329" s="197"/>
      <c r="DF329" s="197"/>
      <c r="DG329" s="197"/>
      <c r="DH329" s="197"/>
      <c r="DI329" s="197"/>
      <c r="DJ329" s="197"/>
      <c r="DK329" s="197"/>
      <c r="DL329" s="197"/>
      <c r="DM329" s="197"/>
      <c r="DN329" s="197"/>
      <c r="DO329" s="197"/>
      <c r="DP329" s="197"/>
      <c r="DQ329" s="197"/>
      <c r="DR329" s="197"/>
      <c r="DS329" s="197"/>
      <c r="DT329" s="197"/>
      <c r="DU329" s="197"/>
      <c r="DV329" s="197"/>
      <c r="DW329" s="197"/>
      <c r="DX329" s="197"/>
      <c r="DY329" s="197"/>
      <c r="DZ329" s="197"/>
      <c r="EA329" s="197"/>
      <c r="EB329" s="197"/>
      <c r="EC329" s="197"/>
      <c r="ED329" s="197"/>
      <c r="EE329" s="197"/>
      <c r="EF329" s="197"/>
      <c r="EG329" s="197"/>
      <c r="EH329" s="197"/>
      <c r="EI329" s="197"/>
      <c r="EJ329" s="197"/>
      <c r="EK329" s="197"/>
      <c r="EL329" s="197"/>
      <c r="EM329" s="197"/>
    </row>
    <row r="330" spans="3:143" x14ac:dyDescent="0.2"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  <c r="AR330" s="197"/>
      <c r="AS330" s="197"/>
      <c r="AT330" s="197"/>
      <c r="AU330" s="197"/>
      <c r="AV330" s="197"/>
      <c r="AW330" s="197"/>
      <c r="AX330" s="197"/>
      <c r="AY330" s="197"/>
      <c r="AZ330" s="197"/>
      <c r="BA330" s="197"/>
      <c r="BB330" s="197"/>
      <c r="BC330" s="197"/>
      <c r="BD330" s="197"/>
      <c r="BE330" s="197"/>
      <c r="BF330" s="197"/>
      <c r="BG330" s="197"/>
      <c r="BH330" s="197"/>
      <c r="BI330" s="197"/>
      <c r="BJ330" s="197"/>
      <c r="BK330" s="197"/>
      <c r="BL330" s="197"/>
      <c r="BM330" s="197"/>
      <c r="BN330" s="197"/>
      <c r="BO330" s="197"/>
      <c r="BP330" s="197"/>
      <c r="BQ330" s="197"/>
      <c r="BR330" s="197"/>
      <c r="BS330" s="197"/>
      <c r="BT330" s="197"/>
      <c r="BU330" s="197"/>
      <c r="BV330" s="197"/>
      <c r="BW330" s="197"/>
      <c r="BX330" s="197"/>
      <c r="BY330" s="197"/>
      <c r="BZ330" s="197"/>
      <c r="CA330" s="197"/>
      <c r="CB330" s="197"/>
      <c r="CC330" s="197"/>
      <c r="CD330" s="197"/>
      <c r="CE330" s="197"/>
      <c r="CF330" s="197"/>
      <c r="CG330" s="197"/>
      <c r="CH330" s="197"/>
      <c r="CI330" s="197"/>
      <c r="CJ330" s="197"/>
      <c r="CK330" s="197"/>
      <c r="CL330" s="197"/>
      <c r="CM330" s="197"/>
      <c r="CN330" s="197"/>
      <c r="CO330" s="197"/>
      <c r="CP330" s="197"/>
      <c r="CQ330" s="197"/>
      <c r="CR330" s="197"/>
      <c r="CS330" s="197"/>
      <c r="CT330" s="197"/>
      <c r="CU330" s="197"/>
      <c r="CV330" s="197"/>
      <c r="CW330" s="197"/>
      <c r="CX330" s="197"/>
      <c r="CY330" s="197"/>
      <c r="CZ330" s="197"/>
      <c r="DA330" s="197"/>
      <c r="DB330" s="197"/>
      <c r="DC330" s="197"/>
      <c r="DD330" s="197"/>
      <c r="DE330" s="197"/>
      <c r="DF330" s="197"/>
      <c r="DG330" s="197"/>
      <c r="DH330" s="197"/>
      <c r="DI330" s="197"/>
      <c r="DJ330" s="197"/>
      <c r="DK330" s="197"/>
      <c r="DL330" s="197"/>
      <c r="DM330" s="197"/>
      <c r="DN330" s="197"/>
      <c r="DO330" s="197"/>
      <c r="DP330" s="197"/>
      <c r="DQ330" s="197"/>
      <c r="DR330" s="197"/>
      <c r="DS330" s="197"/>
      <c r="DT330" s="197"/>
      <c r="DU330" s="197"/>
      <c r="DV330" s="197"/>
      <c r="DW330" s="197"/>
      <c r="DX330" s="197"/>
      <c r="DY330" s="197"/>
      <c r="DZ330" s="197"/>
      <c r="EA330" s="197"/>
      <c r="EB330" s="197"/>
      <c r="EC330" s="197"/>
      <c r="ED330" s="197"/>
      <c r="EE330" s="197"/>
      <c r="EF330" s="197"/>
      <c r="EG330" s="197"/>
      <c r="EH330" s="197"/>
      <c r="EI330" s="197"/>
      <c r="EJ330" s="197"/>
      <c r="EK330" s="197"/>
      <c r="EL330" s="197"/>
      <c r="EM330" s="197"/>
    </row>
    <row r="331" spans="3:143" x14ac:dyDescent="0.2"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  <c r="AR331" s="197"/>
      <c r="AS331" s="197"/>
      <c r="AT331" s="197"/>
      <c r="AU331" s="197"/>
      <c r="AV331" s="197"/>
      <c r="AW331" s="197"/>
      <c r="AX331" s="197"/>
      <c r="AY331" s="197"/>
      <c r="AZ331" s="197"/>
      <c r="BA331" s="197"/>
      <c r="BB331" s="197"/>
      <c r="BC331" s="197"/>
      <c r="BD331" s="197"/>
      <c r="BE331" s="197"/>
      <c r="BF331" s="197"/>
      <c r="BG331" s="197"/>
      <c r="BH331" s="197"/>
      <c r="BI331" s="197"/>
      <c r="BJ331" s="197"/>
      <c r="BK331" s="197"/>
      <c r="BL331" s="197"/>
      <c r="BM331" s="197"/>
      <c r="BN331" s="197"/>
      <c r="BO331" s="197"/>
      <c r="BP331" s="197"/>
      <c r="BQ331" s="197"/>
      <c r="BR331" s="197"/>
      <c r="BS331" s="197"/>
      <c r="BT331" s="197"/>
      <c r="BU331" s="197"/>
      <c r="BV331" s="197"/>
      <c r="BW331" s="197"/>
      <c r="BX331" s="197"/>
      <c r="BY331" s="197"/>
      <c r="BZ331" s="197"/>
      <c r="CA331" s="197"/>
      <c r="CB331" s="197"/>
      <c r="CC331" s="197"/>
      <c r="CD331" s="197"/>
      <c r="CE331" s="197"/>
      <c r="CF331" s="197"/>
      <c r="CG331" s="197"/>
      <c r="CH331" s="197"/>
      <c r="CI331" s="197"/>
      <c r="CJ331" s="197"/>
      <c r="CK331" s="197"/>
      <c r="CL331" s="197"/>
      <c r="CM331" s="197"/>
      <c r="CN331" s="197"/>
      <c r="CO331" s="197"/>
      <c r="CP331" s="197"/>
      <c r="CQ331" s="197"/>
      <c r="CR331" s="197"/>
      <c r="CS331" s="197"/>
      <c r="CT331" s="197"/>
      <c r="CU331" s="197"/>
      <c r="CV331" s="197"/>
      <c r="CW331" s="197"/>
      <c r="CX331" s="197"/>
      <c r="CY331" s="197"/>
      <c r="CZ331" s="197"/>
      <c r="DA331" s="197"/>
      <c r="DB331" s="197"/>
      <c r="DC331" s="197"/>
      <c r="DD331" s="197"/>
      <c r="DE331" s="197"/>
      <c r="DF331" s="197"/>
      <c r="DG331" s="197"/>
      <c r="DH331" s="197"/>
      <c r="DI331" s="197"/>
      <c r="DJ331" s="197"/>
      <c r="DK331" s="197"/>
      <c r="DL331" s="197"/>
      <c r="DM331" s="197"/>
      <c r="DN331" s="197"/>
      <c r="DO331" s="197"/>
      <c r="DP331" s="197"/>
      <c r="DQ331" s="197"/>
      <c r="DR331" s="197"/>
      <c r="DS331" s="197"/>
      <c r="DT331" s="197"/>
      <c r="DU331" s="197"/>
      <c r="DV331" s="197"/>
      <c r="DW331" s="197"/>
      <c r="DX331" s="197"/>
      <c r="DY331" s="197"/>
      <c r="DZ331" s="197"/>
      <c r="EA331" s="197"/>
      <c r="EB331" s="197"/>
      <c r="EC331" s="197"/>
      <c r="ED331" s="197"/>
      <c r="EE331" s="197"/>
      <c r="EF331" s="197"/>
      <c r="EG331" s="197"/>
      <c r="EH331" s="197"/>
      <c r="EI331" s="197"/>
      <c r="EJ331" s="197"/>
      <c r="EK331" s="197"/>
      <c r="EL331" s="197"/>
      <c r="EM331" s="197"/>
    </row>
    <row r="332" spans="3:143" x14ac:dyDescent="0.2"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  <c r="AR332" s="197"/>
      <c r="AS332" s="197"/>
      <c r="AT332" s="197"/>
      <c r="AU332" s="197"/>
      <c r="AV332" s="197"/>
      <c r="AW332" s="197"/>
      <c r="AX332" s="197"/>
      <c r="AY332" s="197"/>
      <c r="AZ332" s="197"/>
      <c r="BA332" s="197"/>
      <c r="BB332" s="197"/>
      <c r="BC332" s="197"/>
      <c r="BD332" s="197"/>
      <c r="BE332" s="197"/>
      <c r="BF332" s="197"/>
      <c r="BG332" s="197"/>
      <c r="BH332" s="197"/>
      <c r="BI332" s="197"/>
      <c r="BJ332" s="197"/>
      <c r="BK332" s="197"/>
      <c r="BL332" s="197"/>
      <c r="BM332" s="197"/>
      <c r="BN332" s="197"/>
      <c r="BO332" s="197"/>
      <c r="BP332" s="197"/>
      <c r="BQ332" s="197"/>
      <c r="BR332" s="197"/>
      <c r="BS332" s="197"/>
      <c r="BT332" s="197"/>
      <c r="BU332" s="197"/>
      <c r="BV332" s="197"/>
      <c r="BW332" s="197"/>
      <c r="BX332" s="197"/>
      <c r="BY332" s="197"/>
      <c r="BZ332" s="197"/>
      <c r="CA332" s="197"/>
      <c r="CB332" s="197"/>
      <c r="CC332" s="197"/>
      <c r="CD332" s="197"/>
      <c r="CE332" s="197"/>
      <c r="CF332" s="197"/>
      <c r="CG332" s="197"/>
      <c r="CH332" s="197"/>
      <c r="CI332" s="197"/>
      <c r="CJ332" s="197"/>
      <c r="CK332" s="197"/>
      <c r="CL332" s="197"/>
      <c r="CM332" s="197"/>
      <c r="CN332" s="197"/>
      <c r="CO332" s="197"/>
      <c r="CP332" s="197"/>
      <c r="CQ332" s="197"/>
      <c r="CR332" s="197"/>
      <c r="CS332" s="197"/>
      <c r="CT332" s="197"/>
      <c r="CU332" s="197"/>
      <c r="CV332" s="197"/>
      <c r="CW332" s="197"/>
      <c r="CX332" s="197"/>
      <c r="CY332" s="197"/>
      <c r="CZ332" s="197"/>
      <c r="DA332" s="197"/>
      <c r="DB332" s="197"/>
      <c r="DC332" s="197"/>
      <c r="DD332" s="197"/>
      <c r="DE332" s="197"/>
      <c r="DF332" s="197"/>
      <c r="DG332" s="197"/>
      <c r="DH332" s="197"/>
      <c r="DI332" s="197"/>
      <c r="DJ332" s="197"/>
      <c r="DK332" s="197"/>
      <c r="DL332" s="197"/>
      <c r="DM332" s="197"/>
      <c r="DN332" s="197"/>
      <c r="DO332" s="197"/>
      <c r="DP332" s="197"/>
      <c r="DQ332" s="197"/>
      <c r="DR332" s="197"/>
      <c r="DS332" s="197"/>
      <c r="DT332" s="197"/>
      <c r="DU332" s="197"/>
      <c r="DV332" s="197"/>
      <c r="DW332" s="197"/>
      <c r="DX332" s="197"/>
      <c r="DY332" s="197"/>
      <c r="DZ332" s="197"/>
      <c r="EA332" s="197"/>
      <c r="EB332" s="197"/>
      <c r="EC332" s="197"/>
      <c r="ED332" s="197"/>
      <c r="EE332" s="197"/>
      <c r="EF332" s="197"/>
      <c r="EG332" s="197"/>
      <c r="EH332" s="197"/>
      <c r="EI332" s="197"/>
      <c r="EJ332" s="197"/>
      <c r="EK332" s="197"/>
      <c r="EL332" s="197"/>
      <c r="EM332" s="197"/>
    </row>
    <row r="333" spans="3:143" x14ac:dyDescent="0.2"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  <c r="AR333" s="197"/>
      <c r="AS333" s="197"/>
      <c r="AT333" s="197"/>
      <c r="AU333" s="197"/>
      <c r="AV333" s="197"/>
      <c r="AW333" s="197"/>
      <c r="AX333" s="197"/>
      <c r="AY333" s="197"/>
      <c r="AZ333" s="197"/>
      <c r="BA333" s="197"/>
      <c r="BB333" s="197"/>
      <c r="BC333" s="197"/>
      <c r="BD333" s="197"/>
      <c r="BE333" s="197"/>
      <c r="BF333" s="197"/>
      <c r="BG333" s="197"/>
      <c r="BH333" s="197"/>
      <c r="BI333" s="197"/>
      <c r="BJ333" s="197"/>
      <c r="BK333" s="197"/>
      <c r="BL333" s="197"/>
      <c r="BM333" s="197"/>
      <c r="BN333" s="197"/>
      <c r="BO333" s="197"/>
      <c r="BP333" s="197"/>
      <c r="BQ333" s="197"/>
      <c r="BR333" s="197"/>
      <c r="BS333" s="197"/>
      <c r="BT333" s="197"/>
      <c r="BU333" s="197"/>
      <c r="BV333" s="197"/>
      <c r="BW333" s="197"/>
      <c r="BX333" s="197"/>
      <c r="BY333" s="197"/>
      <c r="BZ333" s="197"/>
      <c r="CA333" s="197"/>
      <c r="CB333" s="197"/>
      <c r="CC333" s="197"/>
      <c r="CD333" s="197"/>
      <c r="CE333" s="197"/>
      <c r="CF333" s="197"/>
      <c r="CG333" s="197"/>
      <c r="CH333" s="197"/>
      <c r="CI333" s="197"/>
      <c r="CJ333" s="197"/>
      <c r="CK333" s="197"/>
      <c r="CL333" s="197"/>
      <c r="CM333" s="197"/>
      <c r="CN333" s="197"/>
      <c r="CO333" s="197"/>
      <c r="CP333" s="197"/>
      <c r="CQ333" s="197"/>
      <c r="CR333" s="197"/>
      <c r="CS333" s="197"/>
      <c r="CT333" s="197"/>
      <c r="CU333" s="197"/>
      <c r="CV333" s="197"/>
      <c r="CW333" s="197"/>
      <c r="CX333" s="197"/>
      <c r="CY333" s="197"/>
      <c r="CZ333" s="197"/>
      <c r="DA333" s="197"/>
      <c r="DB333" s="197"/>
      <c r="DC333" s="197"/>
      <c r="DD333" s="197"/>
      <c r="DE333" s="197"/>
      <c r="DF333" s="197"/>
      <c r="DG333" s="197"/>
      <c r="DH333" s="197"/>
      <c r="DI333" s="197"/>
      <c r="DJ333" s="197"/>
      <c r="DK333" s="197"/>
      <c r="DL333" s="197"/>
      <c r="DM333" s="197"/>
      <c r="DN333" s="197"/>
      <c r="DO333" s="197"/>
      <c r="DP333" s="197"/>
      <c r="DQ333" s="197"/>
      <c r="DR333" s="197"/>
      <c r="DS333" s="197"/>
      <c r="DT333" s="197"/>
      <c r="DU333" s="197"/>
      <c r="DV333" s="197"/>
      <c r="DW333" s="197"/>
      <c r="DX333" s="197"/>
      <c r="DY333" s="197"/>
      <c r="DZ333" s="197"/>
      <c r="EA333" s="197"/>
      <c r="EB333" s="197"/>
      <c r="EC333" s="197"/>
      <c r="ED333" s="197"/>
      <c r="EE333" s="197"/>
      <c r="EF333" s="197"/>
      <c r="EG333" s="197"/>
      <c r="EH333" s="197"/>
      <c r="EI333" s="197"/>
      <c r="EJ333" s="197"/>
      <c r="EK333" s="197"/>
      <c r="EL333" s="197"/>
      <c r="EM333" s="197"/>
    </row>
    <row r="334" spans="3:143" x14ac:dyDescent="0.2"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  <c r="AR334" s="197"/>
      <c r="AS334" s="197"/>
      <c r="AT334" s="197"/>
      <c r="AU334" s="197"/>
      <c r="AV334" s="197"/>
      <c r="AW334" s="197"/>
      <c r="AX334" s="197"/>
      <c r="AY334" s="197"/>
      <c r="AZ334" s="197"/>
      <c r="BA334" s="197"/>
      <c r="BB334" s="197"/>
      <c r="BC334" s="197"/>
      <c r="BD334" s="197"/>
      <c r="BE334" s="197"/>
      <c r="BF334" s="197"/>
      <c r="BG334" s="197"/>
      <c r="BH334" s="197"/>
      <c r="BI334" s="197"/>
      <c r="BJ334" s="197"/>
      <c r="BK334" s="197"/>
      <c r="BL334" s="197"/>
      <c r="BM334" s="197"/>
      <c r="BN334" s="197"/>
      <c r="BO334" s="197"/>
      <c r="BP334" s="197"/>
      <c r="BQ334" s="197"/>
      <c r="BR334" s="197"/>
      <c r="BS334" s="197"/>
      <c r="BT334" s="197"/>
      <c r="BU334" s="197"/>
      <c r="BV334" s="197"/>
      <c r="BW334" s="197"/>
      <c r="BX334" s="197"/>
      <c r="BY334" s="197"/>
      <c r="BZ334" s="197"/>
      <c r="CA334" s="197"/>
      <c r="CB334" s="197"/>
      <c r="CC334" s="197"/>
      <c r="CD334" s="197"/>
      <c r="CE334" s="197"/>
      <c r="CF334" s="197"/>
      <c r="CG334" s="197"/>
      <c r="CH334" s="197"/>
      <c r="CI334" s="197"/>
      <c r="CJ334" s="197"/>
      <c r="CK334" s="197"/>
      <c r="CL334" s="197"/>
      <c r="CM334" s="197"/>
      <c r="CN334" s="197"/>
      <c r="CO334" s="197"/>
      <c r="CP334" s="197"/>
      <c r="CQ334" s="197"/>
      <c r="CR334" s="197"/>
      <c r="CS334" s="197"/>
      <c r="CT334" s="197"/>
      <c r="CU334" s="197"/>
      <c r="CV334" s="197"/>
      <c r="CW334" s="197"/>
      <c r="CX334" s="197"/>
      <c r="CY334" s="197"/>
      <c r="CZ334" s="197"/>
      <c r="DA334" s="197"/>
      <c r="DB334" s="197"/>
      <c r="DC334" s="197"/>
      <c r="DD334" s="197"/>
      <c r="DE334" s="197"/>
      <c r="DF334" s="197"/>
      <c r="DG334" s="197"/>
      <c r="DH334" s="197"/>
      <c r="DI334" s="197"/>
      <c r="DJ334" s="197"/>
      <c r="DK334" s="197"/>
      <c r="DL334" s="197"/>
      <c r="DM334" s="197"/>
      <c r="DN334" s="197"/>
      <c r="DO334" s="197"/>
      <c r="DP334" s="197"/>
      <c r="DQ334" s="197"/>
      <c r="DR334" s="197"/>
      <c r="DS334" s="197"/>
      <c r="DT334" s="197"/>
      <c r="DU334" s="197"/>
      <c r="DV334" s="197"/>
      <c r="DW334" s="197"/>
      <c r="DX334" s="197"/>
      <c r="DY334" s="197"/>
      <c r="DZ334" s="197"/>
      <c r="EA334" s="197"/>
      <c r="EB334" s="197"/>
      <c r="EC334" s="197"/>
      <c r="ED334" s="197"/>
      <c r="EE334" s="197"/>
      <c r="EF334" s="197"/>
      <c r="EG334" s="197"/>
      <c r="EH334" s="197"/>
      <c r="EI334" s="197"/>
      <c r="EJ334" s="197"/>
      <c r="EK334" s="197"/>
      <c r="EL334" s="197"/>
      <c r="EM334" s="197"/>
    </row>
    <row r="335" spans="3:143" x14ac:dyDescent="0.2"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  <c r="BA335" s="197"/>
      <c r="BB335" s="197"/>
      <c r="BC335" s="197"/>
      <c r="BD335" s="197"/>
      <c r="BE335" s="197"/>
      <c r="BF335" s="197"/>
      <c r="BG335" s="197"/>
      <c r="BH335" s="197"/>
      <c r="BI335" s="197"/>
      <c r="BJ335" s="197"/>
      <c r="BK335" s="197"/>
      <c r="BL335" s="197"/>
      <c r="BM335" s="197"/>
      <c r="BN335" s="197"/>
      <c r="BO335" s="197"/>
      <c r="BP335" s="197"/>
      <c r="BQ335" s="197"/>
      <c r="BR335" s="197"/>
      <c r="BS335" s="197"/>
      <c r="BT335" s="197"/>
      <c r="BU335" s="197"/>
      <c r="BV335" s="197"/>
      <c r="BW335" s="197"/>
      <c r="BX335" s="197"/>
      <c r="BY335" s="197"/>
      <c r="BZ335" s="197"/>
      <c r="CA335" s="197"/>
      <c r="CB335" s="197"/>
      <c r="CC335" s="197"/>
      <c r="CD335" s="197"/>
      <c r="CE335" s="197"/>
      <c r="CF335" s="197"/>
      <c r="CG335" s="197"/>
      <c r="CH335" s="197"/>
      <c r="CI335" s="197"/>
      <c r="CJ335" s="197"/>
      <c r="CK335" s="197"/>
      <c r="CL335" s="197"/>
      <c r="CM335" s="197"/>
      <c r="CN335" s="197"/>
      <c r="CO335" s="197"/>
      <c r="CP335" s="197"/>
      <c r="CQ335" s="197"/>
      <c r="CR335" s="197"/>
      <c r="CS335" s="197"/>
      <c r="CT335" s="197"/>
      <c r="CU335" s="197"/>
      <c r="CV335" s="197"/>
      <c r="CW335" s="197"/>
      <c r="CX335" s="197"/>
      <c r="CY335" s="197"/>
      <c r="CZ335" s="197"/>
      <c r="DA335" s="197"/>
      <c r="DB335" s="197"/>
      <c r="DC335" s="197"/>
      <c r="DD335" s="197"/>
      <c r="DE335" s="197"/>
      <c r="DF335" s="197"/>
      <c r="DG335" s="197"/>
      <c r="DH335" s="197"/>
      <c r="DI335" s="197"/>
      <c r="DJ335" s="197"/>
      <c r="DK335" s="197"/>
      <c r="DL335" s="197"/>
      <c r="DM335" s="197"/>
      <c r="DN335" s="197"/>
      <c r="DO335" s="197"/>
      <c r="DP335" s="197"/>
      <c r="DQ335" s="197"/>
      <c r="DR335" s="197"/>
      <c r="DS335" s="197"/>
      <c r="DT335" s="197"/>
      <c r="DU335" s="197"/>
      <c r="DV335" s="197"/>
      <c r="DW335" s="197"/>
      <c r="DX335" s="197"/>
      <c r="DY335" s="197"/>
      <c r="DZ335" s="197"/>
      <c r="EA335" s="197"/>
      <c r="EB335" s="197"/>
      <c r="EC335" s="197"/>
      <c r="ED335" s="197"/>
      <c r="EE335" s="197"/>
      <c r="EF335" s="197"/>
      <c r="EG335" s="197"/>
      <c r="EH335" s="197"/>
      <c r="EI335" s="197"/>
      <c r="EJ335" s="197"/>
      <c r="EK335" s="197"/>
      <c r="EL335" s="197"/>
      <c r="EM335" s="197"/>
    </row>
    <row r="336" spans="3:143" x14ac:dyDescent="0.2"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197"/>
      <c r="BJ336" s="197"/>
      <c r="BK336" s="197"/>
      <c r="BL336" s="197"/>
      <c r="BM336" s="197"/>
      <c r="BN336" s="197"/>
      <c r="BO336" s="197"/>
      <c r="BP336" s="197"/>
      <c r="BQ336" s="197"/>
      <c r="BR336" s="197"/>
      <c r="BS336" s="197"/>
      <c r="BT336" s="197"/>
      <c r="BU336" s="197"/>
      <c r="BV336" s="197"/>
      <c r="BW336" s="197"/>
      <c r="BX336" s="197"/>
      <c r="BY336" s="197"/>
      <c r="BZ336" s="197"/>
      <c r="CA336" s="197"/>
      <c r="CB336" s="197"/>
      <c r="CC336" s="197"/>
      <c r="CD336" s="197"/>
      <c r="CE336" s="197"/>
      <c r="CF336" s="197"/>
      <c r="CG336" s="197"/>
      <c r="CH336" s="197"/>
      <c r="CI336" s="197"/>
      <c r="CJ336" s="197"/>
      <c r="CK336" s="197"/>
      <c r="CL336" s="197"/>
      <c r="CM336" s="197"/>
      <c r="CN336" s="197"/>
      <c r="CO336" s="197"/>
      <c r="CP336" s="197"/>
      <c r="CQ336" s="197"/>
      <c r="CR336" s="197"/>
      <c r="CS336" s="197"/>
      <c r="CT336" s="197"/>
      <c r="CU336" s="197"/>
      <c r="CV336" s="197"/>
      <c r="CW336" s="197"/>
      <c r="CX336" s="197"/>
      <c r="CY336" s="197"/>
      <c r="CZ336" s="197"/>
      <c r="DA336" s="197"/>
      <c r="DB336" s="197"/>
      <c r="DC336" s="197"/>
      <c r="DD336" s="197"/>
      <c r="DE336" s="197"/>
      <c r="DF336" s="197"/>
      <c r="DG336" s="197"/>
      <c r="DH336" s="197"/>
      <c r="DI336" s="197"/>
      <c r="DJ336" s="197"/>
      <c r="DK336" s="197"/>
      <c r="DL336" s="197"/>
      <c r="DM336" s="197"/>
      <c r="DN336" s="197"/>
      <c r="DO336" s="197"/>
      <c r="DP336" s="197"/>
      <c r="DQ336" s="197"/>
      <c r="DR336" s="197"/>
      <c r="DS336" s="197"/>
      <c r="DT336" s="197"/>
      <c r="DU336" s="197"/>
      <c r="DV336" s="197"/>
      <c r="DW336" s="197"/>
      <c r="DX336" s="197"/>
      <c r="DY336" s="197"/>
      <c r="DZ336" s="197"/>
      <c r="EA336" s="197"/>
      <c r="EB336" s="197"/>
      <c r="EC336" s="197"/>
      <c r="ED336" s="197"/>
      <c r="EE336" s="197"/>
      <c r="EF336" s="197"/>
      <c r="EG336" s="197"/>
      <c r="EH336" s="197"/>
      <c r="EI336" s="197"/>
      <c r="EJ336" s="197"/>
      <c r="EK336" s="197"/>
      <c r="EL336" s="197"/>
      <c r="EM336" s="197"/>
    </row>
    <row r="337" spans="3:143" x14ac:dyDescent="0.2"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  <c r="BA337" s="197"/>
      <c r="BB337" s="197"/>
      <c r="BC337" s="197"/>
      <c r="BD337" s="197"/>
      <c r="BE337" s="197"/>
      <c r="BF337" s="197"/>
      <c r="BG337" s="197"/>
      <c r="BH337" s="197"/>
      <c r="BI337" s="197"/>
      <c r="BJ337" s="197"/>
      <c r="BK337" s="197"/>
      <c r="BL337" s="197"/>
      <c r="BM337" s="197"/>
      <c r="BN337" s="197"/>
      <c r="BO337" s="197"/>
      <c r="BP337" s="197"/>
      <c r="BQ337" s="197"/>
      <c r="BR337" s="197"/>
      <c r="BS337" s="197"/>
      <c r="BT337" s="197"/>
      <c r="BU337" s="197"/>
      <c r="BV337" s="197"/>
      <c r="BW337" s="197"/>
      <c r="BX337" s="197"/>
      <c r="BY337" s="197"/>
      <c r="BZ337" s="197"/>
      <c r="CA337" s="197"/>
      <c r="CB337" s="197"/>
      <c r="CC337" s="197"/>
      <c r="CD337" s="197"/>
      <c r="CE337" s="197"/>
      <c r="CF337" s="197"/>
      <c r="CG337" s="197"/>
      <c r="CH337" s="197"/>
      <c r="CI337" s="197"/>
      <c r="CJ337" s="197"/>
      <c r="CK337" s="197"/>
      <c r="CL337" s="197"/>
      <c r="CM337" s="197"/>
      <c r="CN337" s="197"/>
      <c r="CO337" s="197"/>
      <c r="CP337" s="197"/>
      <c r="CQ337" s="197"/>
      <c r="CR337" s="197"/>
      <c r="CS337" s="197"/>
      <c r="CT337" s="197"/>
      <c r="CU337" s="197"/>
      <c r="CV337" s="197"/>
      <c r="CW337" s="197"/>
      <c r="CX337" s="197"/>
      <c r="CY337" s="197"/>
      <c r="CZ337" s="197"/>
      <c r="DA337" s="197"/>
      <c r="DB337" s="197"/>
      <c r="DC337" s="197"/>
      <c r="DD337" s="197"/>
      <c r="DE337" s="197"/>
      <c r="DF337" s="197"/>
      <c r="DG337" s="197"/>
      <c r="DH337" s="197"/>
      <c r="DI337" s="197"/>
      <c r="DJ337" s="197"/>
      <c r="DK337" s="197"/>
      <c r="DL337" s="197"/>
      <c r="DM337" s="197"/>
      <c r="DN337" s="197"/>
      <c r="DO337" s="197"/>
      <c r="DP337" s="197"/>
      <c r="DQ337" s="197"/>
      <c r="DR337" s="197"/>
      <c r="DS337" s="197"/>
      <c r="DT337" s="197"/>
      <c r="DU337" s="197"/>
      <c r="DV337" s="197"/>
      <c r="DW337" s="197"/>
      <c r="DX337" s="197"/>
      <c r="DY337" s="197"/>
      <c r="DZ337" s="197"/>
      <c r="EA337" s="197"/>
      <c r="EB337" s="197"/>
      <c r="EC337" s="197"/>
      <c r="ED337" s="197"/>
      <c r="EE337" s="197"/>
      <c r="EF337" s="197"/>
      <c r="EG337" s="197"/>
      <c r="EH337" s="197"/>
      <c r="EI337" s="197"/>
      <c r="EJ337" s="197"/>
      <c r="EK337" s="197"/>
      <c r="EL337" s="197"/>
      <c r="EM337" s="197"/>
    </row>
    <row r="338" spans="3:143" x14ac:dyDescent="0.2"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197"/>
      <c r="BJ338" s="197"/>
      <c r="BK338" s="197"/>
      <c r="BL338" s="197"/>
      <c r="BM338" s="197"/>
      <c r="BN338" s="197"/>
      <c r="BO338" s="197"/>
      <c r="BP338" s="197"/>
      <c r="BQ338" s="197"/>
      <c r="BR338" s="197"/>
      <c r="BS338" s="197"/>
      <c r="BT338" s="197"/>
      <c r="BU338" s="197"/>
      <c r="BV338" s="197"/>
      <c r="BW338" s="197"/>
      <c r="BX338" s="197"/>
      <c r="BY338" s="197"/>
      <c r="BZ338" s="197"/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7"/>
      <c r="CM338" s="197"/>
      <c r="CN338" s="197"/>
      <c r="CO338" s="197"/>
      <c r="CP338" s="197"/>
      <c r="CQ338" s="197"/>
      <c r="CR338" s="197"/>
      <c r="CS338" s="197"/>
      <c r="CT338" s="197"/>
      <c r="CU338" s="197"/>
      <c r="CV338" s="197"/>
      <c r="CW338" s="197"/>
      <c r="CX338" s="197"/>
      <c r="CY338" s="197"/>
      <c r="CZ338" s="197"/>
      <c r="DA338" s="197"/>
      <c r="DB338" s="197"/>
      <c r="DC338" s="197"/>
      <c r="DD338" s="197"/>
      <c r="DE338" s="197"/>
      <c r="DF338" s="197"/>
      <c r="DG338" s="197"/>
      <c r="DH338" s="197"/>
      <c r="DI338" s="197"/>
      <c r="DJ338" s="197"/>
      <c r="DK338" s="197"/>
      <c r="DL338" s="197"/>
      <c r="DM338" s="197"/>
      <c r="DN338" s="197"/>
      <c r="DO338" s="197"/>
      <c r="DP338" s="197"/>
      <c r="DQ338" s="197"/>
      <c r="DR338" s="197"/>
      <c r="DS338" s="197"/>
      <c r="DT338" s="197"/>
      <c r="DU338" s="197"/>
      <c r="DV338" s="197"/>
      <c r="DW338" s="197"/>
      <c r="DX338" s="197"/>
      <c r="DY338" s="197"/>
      <c r="DZ338" s="197"/>
      <c r="EA338" s="197"/>
      <c r="EB338" s="197"/>
      <c r="EC338" s="197"/>
      <c r="ED338" s="197"/>
      <c r="EE338" s="197"/>
      <c r="EF338" s="197"/>
      <c r="EG338" s="197"/>
      <c r="EH338" s="197"/>
      <c r="EI338" s="197"/>
      <c r="EJ338" s="197"/>
      <c r="EK338" s="197"/>
      <c r="EL338" s="197"/>
      <c r="EM338" s="197"/>
    </row>
    <row r="339" spans="3:143" x14ac:dyDescent="0.2"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97"/>
      <c r="AY339" s="197"/>
      <c r="AZ339" s="197"/>
      <c r="BA339" s="197"/>
      <c r="BB339" s="197"/>
      <c r="BC339" s="197"/>
      <c r="BD339" s="197"/>
      <c r="BE339" s="197"/>
      <c r="BF339" s="197"/>
      <c r="BG339" s="197"/>
      <c r="BH339" s="197"/>
      <c r="BI339" s="197"/>
      <c r="BJ339" s="197"/>
      <c r="BK339" s="197"/>
      <c r="BL339" s="197"/>
      <c r="BM339" s="197"/>
      <c r="BN339" s="197"/>
      <c r="BO339" s="197"/>
      <c r="BP339" s="197"/>
      <c r="BQ339" s="197"/>
      <c r="BR339" s="197"/>
      <c r="BS339" s="197"/>
      <c r="BT339" s="197"/>
      <c r="BU339" s="197"/>
      <c r="BV339" s="197"/>
      <c r="BW339" s="197"/>
      <c r="BX339" s="197"/>
      <c r="BY339" s="197"/>
      <c r="BZ339" s="197"/>
      <c r="CA339" s="197"/>
      <c r="CB339" s="197"/>
      <c r="CC339" s="197"/>
      <c r="CD339" s="197"/>
      <c r="CE339" s="197"/>
      <c r="CF339" s="197"/>
      <c r="CG339" s="197"/>
      <c r="CH339" s="197"/>
      <c r="CI339" s="197"/>
      <c r="CJ339" s="197"/>
      <c r="CK339" s="197"/>
      <c r="CL339" s="197"/>
      <c r="CM339" s="197"/>
      <c r="CN339" s="197"/>
      <c r="CO339" s="197"/>
      <c r="CP339" s="197"/>
      <c r="CQ339" s="197"/>
      <c r="CR339" s="197"/>
      <c r="CS339" s="197"/>
      <c r="CT339" s="197"/>
      <c r="CU339" s="197"/>
      <c r="CV339" s="197"/>
      <c r="CW339" s="197"/>
      <c r="CX339" s="197"/>
      <c r="CY339" s="197"/>
      <c r="CZ339" s="197"/>
      <c r="DA339" s="197"/>
      <c r="DB339" s="197"/>
      <c r="DC339" s="197"/>
      <c r="DD339" s="197"/>
      <c r="DE339" s="197"/>
      <c r="DF339" s="197"/>
      <c r="DG339" s="197"/>
      <c r="DH339" s="197"/>
      <c r="DI339" s="197"/>
      <c r="DJ339" s="197"/>
      <c r="DK339" s="197"/>
      <c r="DL339" s="197"/>
      <c r="DM339" s="197"/>
      <c r="DN339" s="197"/>
      <c r="DO339" s="197"/>
      <c r="DP339" s="197"/>
      <c r="DQ339" s="197"/>
      <c r="DR339" s="197"/>
      <c r="DS339" s="197"/>
      <c r="DT339" s="197"/>
      <c r="DU339" s="197"/>
      <c r="DV339" s="197"/>
      <c r="DW339" s="197"/>
      <c r="DX339" s="197"/>
      <c r="DY339" s="197"/>
      <c r="DZ339" s="197"/>
      <c r="EA339" s="197"/>
      <c r="EB339" s="197"/>
      <c r="EC339" s="197"/>
      <c r="ED339" s="197"/>
      <c r="EE339" s="197"/>
      <c r="EF339" s="197"/>
      <c r="EG339" s="197"/>
      <c r="EH339" s="197"/>
      <c r="EI339" s="197"/>
      <c r="EJ339" s="197"/>
      <c r="EK339" s="197"/>
      <c r="EL339" s="197"/>
      <c r="EM339" s="197"/>
    </row>
    <row r="340" spans="3:143" x14ac:dyDescent="0.2"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  <c r="AR340" s="197"/>
      <c r="AS340" s="197"/>
      <c r="AT340" s="197"/>
      <c r="AU340" s="197"/>
      <c r="AV340" s="197"/>
      <c r="AW340" s="197"/>
      <c r="AX340" s="197"/>
      <c r="AY340" s="197"/>
      <c r="AZ340" s="197"/>
      <c r="BA340" s="197"/>
      <c r="BB340" s="197"/>
      <c r="BC340" s="197"/>
      <c r="BD340" s="197"/>
      <c r="BE340" s="197"/>
      <c r="BF340" s="197"/>
      <c r="BG340" s="197"/>
      <c r="BH340" s="197"/>
      <c r="BI340" s="197"/>
      <c r="BJ340" s="197"/>
      <c r="BK340" s="197"/>
      <c r="BL340" s="197"/>
      <c r="BM340" s="197"/>
      <c r="BN340" s="197"/>
      <c r="BO340" s="197"/>
      <c r="BP340" s="197"/>
      <c r="BQ340" s="197"/>
      <c r="BR340" s="197"/>
      <c r="BS340" s="197"/>
      <c r="BT340" s="197"/>
      <c r="BU340" s="197"/>
      <c r="BV340" s="197"/>
      <c r="BW340" s="197"/>
      <c r="BX340" s="197"/>
      <c r="BY340" s="197"/>
      <c r="BZ340" s="197"/>
      <c r="CA340" s="197"/>
      <c r="CB340" s="197"/>
      <c r="CC340" s="197"/>
      <c r="CD340" s="197"/>
      <c r="CE340" s="197"/>
      <c r="CF340" s="197"/>
      <c r="CG340" s="197"/>
      <c r="CH340" s="197"/>
      <c r="CI340" s="197"/>
      <c r="CJ340" s="197"/>
      <c r="CK340" s="197"/>
      <c r="CL340" s="197"/>
      <c r="CM340" s="197"/>
      <c r="CN340" s="197"/>
      <c r="CO340" s="197"/>
      <c r="CP340" s="197"/>
      <c r="CQ340" s="197"/>
      <c r="CR340" s="197"/>
      <c r="CS340" s="197"/>
      <c r="CT340" s="197"/>
      <c r="CU340" s="197"/>
      <c r="CV340" s="197"/>
      <c r="CW340" s="197"/>
      <c r="CX340" s="197"/>
      <c r="CY340" s="197"/>
      <c r="CZ340" s="197"/>
      <c r="DA340" s="197"/>
      <c r="DB340" s="197"/>
      <c r="DC340" s="197"/>
      <c r="DD340" s="197"/>
      <c r="DE340" s="197"/>
      <c r="DF340" s="197"/>
      <c r="DG340" s="197"/>
      <c r="DH340" s="197"/>
      <c r="DI340" s="197"/>
      <c r="DJ340" s="197"/>
      <c r="DK340" s="197"/>
      <c r="DL340" s="197"/>
      <c r="DM340" s="197"/>
      <c r="DN340" s="197"/>
      <c r="DO340" s="197"/>
      <c r="DP340" s="197"/>
      <c r="DQ340" s="197"/>
      <c r="DR340" s="197"/>
      <c r="DS340" s="197"/>
      <c r="DT340" s="197"/>
      <c r="DU340" s="197"/>
      <c r="DV340" s="197"/>
      <c r="DW340" s="197"/>
      <c r="DX340" s="197"/>
      <c r="DY340" s="197"/>
      <c r="DZ340" s="197"/>
      <c r="EA340" s="197"/>
      <c r="EB340" s="197"/>
      <c r="EC340" s="197"/>
      <c r="ED340" s="197"/>
      <c r="EE340" s="197"/>
      <c r="EF340" s="197"/>
      <c r="EG340" s="197"/>
      <c r="EH340" s="197"/>
      <c r="EI340" s="197"/>
      <c r="EJ340" s="197"/>
      <c r="EK340" s="197"/>
      <c r="EL340" s="197"/>
      <c r="EM340" s="197"/>
    </row>
    <row r="341" spans="3:143" x14ac:dyDescent="0.2"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  <c r="BA341" s="197"/>
      <c r="BB341" s="197"/>
      <c r="BC341" s="197"/>
      <c r="BD341" s="197"/>
      <c r="BE341" s="197"/>
      <c r="BF341" s="197"/>
      <c r="BG341" s="197"/>
      <c r="BH341" s="197"/>
      <c r="BI341" s="197"/>
      <c r="BJ341" s="197"/>
      <c r="BK341" s="197"/>
      <c r="BL341" s="197"/>
      <c r="BM341" s="197"/>
      <c r="BN341" s="197"/>
      <c r="BO341" s="197"/>
      <c r="BP341" s="197"/>
      <c r="BQ341" s="197"/>
      <c r="BR341" s="197"/>
      <c r="BS341" s="197"/>
      <c r="BT341" s="197"/>
      <c r="BU341" s="197"/>
      <c r="BV341" s="197"/>
      <c r="BW341" s="197"/>
      <c r="BX341" s="197"/>
      <c r="BY341" s="197"/>
      <c r="BZ341" s="197"/>
      <c r="CA341" s="197"/>
      <c r="CB341" s="197"/>
      <c r="CC341" s="197"/>
      <c r="CD341" s="197"/>
      <c r="CE341" s="197"/>
      <c r="CF341" s="197"/>
      <c r="CG341" s="197"/>
      <c r="CH341" s="197"/>
      <c r="CI341" s="197"/>
      <c r="CJ341" s="197"/>
      <c r="CK341" s="197"/>
      <c r="CL341" s="197"/>
      <c r="CM341" s="197"/>
      <c r="CN341" s="197"/>
      <c r="CO341" s="197"/>
      <c r="CP341" s="197"/>
      <c r="CQ341" s="197"/>
      <c r="CR341" s="197"/>
      <c r="CS341" s="197"/>
      <c r="CT341" s="197"/>
      <c r="CU341" s="197"/>
      <c r="CV341" s="197"/>
      <c r="CW341" s="197"/>
      <c r="CX341" s="197"/>
      <c r="CY341" s="197"/>
      <c r="CZ341" s="197"/>
      <c r="DA341" s="197"/>
      <c r="DB341" s="197"/>
      <c r="DC341" s="197"/>
      <c r="DD341" s="197"/>
      <c r="DE341" s="197"/>
      <c r="DF341" s="197"/>
      <c r="DG341" s="197"/>
      <c r="DH341" s="197"/>
      <c r="DI341" s="197"/>
      <c r="DJ341" s="197"/>
      <c r="DK341" s="197"/>
      <c r="DL341" s="197"/>
      <c r="DM341" s="197"/>
      <c r="DN341" s="197"/>
      <c r="DO341" s="197"/>
      <c r="DP341" s="197"/>
      <c r="DQ341" s="197"/>
      <c r="DR341" s="197"/>
      <c r="DS341" s="197"/>
      <c r="DT341" s="197"/>
      <c r="DU341" s="197"/>
      <c r="DV341" s="197"/>
      <c r="DW341" s="197"/>
      <c r="DX341" s="197"/>
      <c r="DY341" s="197"/>
      <c r="DZ341" s="197"/>
      <c r="EA341" s="197"/>
      <c r="EB341" s="197"/>
      <c r="EC341" s="197"/>
      <c r="ED341" s="197"/>
      <c r="EE341" s="197"/>
      <c r="EF341" s="197"/>
      <c r="EG341" s="197"/>
      <c r="EH341" s="197"/>
      <c r="EI341" s="197"/>
      <c r="EJ341" s="197"/>
      <c r="EK341" s="197"/>
      <c r="EL341" s="197"/>
      <c r="EM341" s="197"/>
    </row>
    <row r="342" spans="3:143" x14ac:dyDescent="0.2"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  <c r="AR342" s="197"/>
      <c r="AS342" s="197"/>
      <c r="AT342" s="197"/>
      <c r="AU342" s="197"/>
      <c r="AV342" s="197"/>
      <c r="AW342" s="197"/>
      <c r="AX342" s="197"/>
      <c r="AY342" s="197"/>
      <c r="AZ342" s="197"/>
      <c r="BA342" s="197"/>
      <c r="BB342" s="197"/>
      <c r="BC342" s="197"/>
      <c r="BD342" s="197"/>
      <c r="BE342" s="197"/>
      <c r="BF342" s="197"/>
      <c r="BG342" s="197"/>
      <c r="BH342" s="197"/>
      <c r="BI342" s="197"/>
      <c r="BJ342" s="197"/>
      <c r="BK342" s="197"/>
      <c r="BL342" s="197"/>
      <c r="BM342" s="197"/>
      <c r="BN342" s="197"/>
      <c r="BO342" s="197"/>
      <c r="BP342" s="197"/>
      <c r="BQ342" s="197"/>
      <c r="BR342" s="197"/>
      <c r="BS342" s="197"/>
      <c r="BT342" s="197"/>
      <c r="BU342" s="197"/>
      <c r="BV342" s="197"/>
      <c r="BW342" s="197"/>
      <c r="BX342" s="197"/>
      <c r="BY342" s="197"/>
      <c r="BZ342" s="197"/>
      <c r="CA342" s="197"/>
      <c r="CB342" s="197"/>
      <c r="CC342" s="197"/>
      <c r="CD342" s="197"/>
      <c r="CE342" s="197"/>
      <c r="CF342" s="197"/>
      <c r="CG342" s="197"/>
      <c r="CH342" s="197"/>
      <c r="CI342" s="197"/>
      <c r="CJ342" s="197"/>
      <c r="CK342" s="197"/>
      <c r="CL342" s="197"/>
      <c r="CM342" s="197"/>
      <c r="CN342" s="197"/>
      <c r="CO342" s="197"/>
      <c r="CP342" s="197"/>
      <c r="CQ342" s="197"/>
      <c r="CR342" s="197"/>
      <c r="CS342" s="197"/>
      <c r="CT342" s="197"/>
      <c r="CU342" s="197"/>
      <c r="CV342" s="197"/>
      <c r="CW342" s="197"/>
      <c r="CX342" s="197"/>
      <c r="CY342" s="197"/>
      <c r="CZ342" s="197"/>
      <c r="DA342" s="197"/>
      <c r="DB342" s="197"/>
      <c r="DC342" s="197"/>
      <c r="DD342" s="197"/>
      <c r="DE342" s="197"/>
      <c r="DF342" s="197"/>
      <c r="DG342" s="197"/>
      <c r="DH342" s="197"/>
      <c r="DI342" s="197"/>
      <c r="DJ342" s="197"/>
      <c r="DK342" s="197"/>
      <c r="DL342" s="197"/>
      <c r="DM342" s="197"/>
      <c r="DN342" s="197"/>
      <c r="DO342" s="197"/>
      <c r="DP342" s="197"/>
      <c r="DQ342" s="197"/>
      <c r="DR342" s="197"/>
      <c r="DS342" s="197"/>
      <c r="DT342" s="197"/>
      <c r="DU342" s="197"/>
      <c r="DV342" s="197"/>
      <c r="DW342" s="197"/>
      <c r="DX342" s="197"/>
      <c r="DY342" s="197"/>
      <c r="DZ342" s="197"/>
      <c r="EA342" s="197"/>
      <c r="EB342" s="197"/>
      <c r="EC342" s="197"/>
      <c r="ED342" s="197"/>
      <c r="EE342" s="197"/>
      <c r="EF342" s="197"/>
      <c r="EG342" s="197"/>
      <c r="EH342" s="197"/>
      <c r="EI342" s="197"/>
      <c r="EJ342" s="197"/>
      <c r="EK342" s="197"/>
      <c r="EL342" s="197"/>
      <c r="EM342" s="197"/>
    </row>
    <row r="343" spans="3:143" x14ac:dyDescent="0.2"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  <c r="BA343" s="197"/>
      <c r="BB343" s="197"/>
      <c r="BC343" s="197"/>
      <c r="BD343" s="197"/>
      <c r="BE343" s="197"/>
      <c r="BF343" s="197"/>
      <c r="BG343" s="197"/>
      <c r="BH343" s="197"/>
      <c r="BI343" s="197"/>
      <c r="BJ343" s="197"/>
      <c r="BK343" s="197"/>
      <c r="BL343" s="197"/>
      <c r="BM343" s="197"/>
      <c r="BN343" s="197"/>
      <c r="BO343" s="197"/>
      <c r="BP343" s="197"/>
      <c r="BQ343" s="197"/>
      <c r="BR343" s="197"/>
      <c r="BS343" s="197"/>
      <c r="BT343" s="197"/>
      <c r="BU343" s="197"/>
      <c r="BV343" s="197"/>
      <c r="BW343" s="197"/>
      <c r="BX343" s="197"/>
      <c r="BY343" s="197"/>
      <c r="BZ343" s="197"/>
      <c r="CA343" s="197"/>
      <c r="CB343" s="197"/>
      <c r="CC343" s="197"/>
      <c r="CD343" s="197"/>
      <c r="CE343" s="197"/>
      <c r="CF343" s="197"/>
      <c r="CG343" s="197"/>
      <c r="CH343" s="197"/>
      <c r="CI343" s="197"/>
      <c r="CJ343" s="197"/>
      <c r="CK343" s="197"/>
      <c r="CL343" s="197"/>
      <c r="CM343" s="197"/>
      <c r="CN343" s="197"/>
      <c r="CO343" s="197"/>
      <c r="CP343" s="197"/>
      <c r="CQ343" s="197"/>
      <c r="CR343" s="197"/>
      <c r="CS343" s="197"/>
      <c r="CT343" s="197"/>
      <c r="CU343" s="197"/>
      <c r="CV343" s="197"/>
      <c r="CW343" s="197"/>
      <c r="CX343" s="197"/>
      <c r="CY343" s="197"/>
      <c r="CZ343" s="197"/>
      <c r="DA343" s="197"/>
      <c r="DB343" s="197"/>
      <c r="DC343" s="197"/>
      <c r="DD343" s="197"/>
      <c r="DE343" s="197"/>
      <c r="DF343" s="197"/>
      <c r="DG343" s="197"/>
      <c r="DH343" s="197"/>
      <c r="DI343" s="197"/>
      <c r="DJ343" s="197"/>
      <c r="DK343" s="197"/>
      <c r="DL343" s="197"/>
      <c r="DM343" s="197"/>
      <c r="DN343" s="197"/>
      <c r="DO343" s="197"/>
      <c r="DP343" s="197"/>
      <c r="DQ343" s="197"/>
      <c r="DR343" s="197"/>
      <c r="DS343" s="197"/>
      <c r="DT343" s="197"/>
      <c r="DU343" s="197"/>
      <c r="DV343" s="197"/>
      <c r="DW343" s="197"/>
      <c r="DX343" s="197"/>
      <c r="DY343" s="197"/>
      <c r="DZ343" s="197"/>
      <c r="EA343" s="197"/>
      <c r="EB343" s="197"/>
      <c r="EC343" s="197"/>
      <c r="ED343" s="197"/>
      <c r="EE343" s="197"/>
      <c r="EF343" s="197"/>
      <c r="EG343" s="197"/>
      <c r="EH343" s="197"/>
      <c r="EI343" s="197"/>
      <c r="EJ343" s="197"/>
      <c r="EK343" s="197"/>
      <c r="EL343" s="197"/>
      <c r="EM343" s="197"/>
    </row>
    <row r="344" spans="3:143" x14ac:dyDescent="0.2"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197"/>
      <c r="BC344" s="197"/>
      <c r="BD344" s="197"/>
      <c r="BE344" s="197"/>
      <c r="BF344" s="197"/>
      <c r="BG344" s="197"/>
      <c r="BH344" s="197"/>
      <c r="BI344" s="197"/>
      <c r="BJ344" s="197"/>
      <c r="BK344" s="197"/>
      <c r="BL344" s="197"/>
      <c r="BM344" s="197"/>
      <c r="BN344" s="197"/>
      <c r="BO344" s="197"/>
      <c r="BP344" s="197"/>
      <c r="BQ344" s="197"/>
      <c r="BR344" s="197"/>
      <c r="BS344" s="197"/>
      <c r="BT344" s="197"/>
      <c r="BU344" s="197"/>
      <c r="BV344" s="197"/>
      <c r="BW344" s="197"/>
      <c r="BX344" s="197"/>
      <c r="BY344" s="197"/>
      <c r="BZ344" s="197"/>
      <c r="CA344" s="197"/>
      <c r="CB344" s="197"/>
      <c r="CC344" s="197"/>
      <c r="CD344" s="197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197"/>
      <c r="CP344" s="197"/>
      <c r="CQ344" s="197"/>
      <c r="CR344" s="197"/>
      <c r="CS344" s="197"/>
      <c r="CT344" s="197"/>
      <c r="CU344" s="197"/>
      <c r="CV344" s="197"/>
      <c r="CW344" s="197"/>
      <c r="CX344" s="197"/>
      <c r="CY344" s="197"/>
      <c r="CZ344" s="197"/>
      <c r="DA344" s="197"/>
      <c r="DB344" s="197"/>
      <c r="DC344" s="197"/>
      <c r="DD344" s="197"/>
      <c r="DE344" s="197"/>
      <c r="DF344" s="197"/>
      <c r="DG344" s="197"/>
      <c r="DH344" s="197"/>
      <c r="DI344" s="197"/>
      <c r="DJ344" s="197"/>
      <c r="DK344" s="197"/>
      <c r="DL344" s="197"/>
      <c r="DM344" s="197"/>
      <c r="DN344" s="197"/>
      <c r="DO344" s="197"/>
      <c r="DP344" s="197"/>
      <c r="DQ344" s="197"/>
      <c r="DR344" s="197"/>
      <c r="DS344" s="197"/>
      <c r="DT344" s="197"/>
      <c r="DU344" s="197"/>
      <c r="DV344" s="197"/>
      <c r="DW344" s="197"/>
      <c r="DX344" s="197"/>
      <c r="DY344" s="197"/>
      <c r="DZ344" s="197"/>
      <c r="EA344" s="197"/>
      <c r="EB344" s="197"/>
      <c r="EC344" s="197"/>
      <c r="ED344" s="197"/>
      <c r="EE344" s="197"/>
      <c r="EF344" s="197"/>
      <c r="EG344" s="197"/>
      <c r="EH344" s="197"/>
      <c r="EI344" s="197"/>
      <c r="EJ344" s="197"/>
      <c r="EK344" s="197"/>
      <c r="EL344" s="197"/>
      <c r="EM344" s="197"/>
    </row>
    <row r="345" spans="3:143" x14ac:dyDescent="0.2"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7"/>
      <c r="AT345" s="197"/>
      <c r="AU345" s="197"/>
      <c r="AV345" s="197"/>
      <c r="AW345" s="197"/>
      <c r="AX345" s="197"/>
      <c r="AY345" s="197"/>
      <c r="AZ345" s="197"/>
      <c r="BA345" s="197"/>
      <c r="BB345" s="197"/>
      <c r="BC345" s="197"/>
      <c r="BD345" s="197"/>
      <c r="BE345" s="197"/>
      <c r="BF345" s="197"/>
      <c r="BG345" s="197"/>
      <c r="BH345" s="197"/>
      <c r="BI345" s="197"/>
      <c r="BJ345" s="197"/>
      <c r="BK345" s="197"/>
      <c r="BL345" s="197"/>
      <c r="BM345" s="197"/>
      <c r="BN345" s="197"/>
      <c r="BO345" s="197"/>
      <c r="BP345" s="197"/>
      <c r="BQ345" s="197"/>
      <c r="BR345" s="197"/>
      <c r="BS345" s="197"/>
      <c r="BT345" s="197"/>
      <c r="BU345" s="197"/>
      <c r="BV345" s="197"/>
      <c r="BW345" s="197"/>
      <c r="BX345" s="197"/>
      <c r="BY345" s="197"/>
      <c r="BZ345" s="197"/>
      <c r="CA345" s="197"/>
      <c r="CB345" s="197"/>
      <c r="CC345" s="197"/>
      <c r="CD345" s="197"/>
      <c r="CE345" s="197"/>
      <c r="CF345" s="197"/>
      <c r="CG345" s="197"/>
      <c r="CH345" s="197"/>
      <c r="CI345" s="197"/>
      <c r="CJ345" s="197"/>
      <c r="CK345" s="197"/>
      <c r="CL345" s="197"/>
      <c r="CM345" s="197"/>
      <c r="CN345" s="197"/>
      <c r="CO345" s="197"/>
      <c r="CP345" s="197"/>
      <c r="CQ345" s="197"/>
      <c r="CR345" s="197"/>
      <c r="CS345" s="197"/>
      <c r="CT345" s="197"/>
      <c r="CU345" s="197"/>
      <c r="CV345" s="197"/>
      <c r="CW345" s="197"/>
      <c r="CX345" s="197"/>
      <c r="CY345" s="197"/>
      <c r="CZ345" s="197"/>
      <c r="DA345" s="197"/>
      <c r="DB345" s="197"/>
      <c r="DC345" s="197"/>
      <c r="DD345" s="197"/>
      <c r="DE345" s="197"/>
      <c r="DF345" s="197"/>
      <c r="DG345" s="197"/>
      <c r="DH345" s="197"/>
      <c r="DI345" s="197"/>
      <c r="DJ345" s="197"/>
      <c r="DK345" s="197"/>
      <c r="DL345" s="197"/>
      <c r="DM345" s="197"/>
      <c r="DN345" s="197"/>
      <c r="DO345" s="197"/>
      <c r="DP345" s="197"/>
      <c r="DQ345" s="197"/>
      <c r="DR345" s="197"/>
      <c r="DS345" s="197"/>
      <c r="DT345" s="197"/>
      <c r="DU345" s="197"/>
      <c r="DV345" s="197"/>
      <c r="DW345" s="197"/>
      <c r="DX345" s="197"/>
      <c r="DY345" s="197"/>
      <c r="DZ345" s="197"/>
      <c r="EA345" s="197"/>
      <c r="EB345" s="197"/>
      <c r="EC345" s="197"/>
      <c r="ED345" s="197"/>
      <c r="EE345" s="197"/>
      <c r="EF345" s="197"/>
      <c r="EG345" s="197"/>
      <c r="EH345" s="197"/>
      <c r="EI345" s="197"/>
      <c r="EJ345" s="197"/>
      <c r="EK345" s="197"/>
      <c r="EL345" s="197"/>
      <c r="EM345" s="197"/>
    </row>
    <row r="346" spans="3:143" x14ac:dyDescent="0.2"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  <c r="AR346" s="197"/>
      <c r="AS346" s="197"/>
      <c r="AT346" s="197"/>
      <c r="AU346" s="197"/>
      <c r="AV346" s="197"/>
      <c r="AW346" s="197"/>
      <c r="AX346" s="197"/>
      <c r="AY346" s="197"/>
      <c r="AZ346" s="197"/>
      <c r="BA346" s="197"/>
      <c r="BB346" s="197"/>
      <c r="BC346" s="197"/>
      <c r="BD346" s="197"/>
      <c r="BE346" s="197"/>
      <c r="BF346" s="197"/>
      <c r="BG346" s="197"/>
      <c r="BH346" s="197"/>
      <c r="BI346" s="197"/>
      <c r="BJ346" s="197"/>
      <c r="BK346" s="197"/>
      <c r="BL346" s="197"/>
      <c r="BM346" s="197"/>
      <c r="BN346" s="197"/>
      <c r="BO346" s="197"/>
      <c r="BP346" s="197"/>
      <c r="BQ346" s="197"/>
      <c r="BR346" s="197"/>
      <c r="BS346" s="197"/>
      <c r="BT346" s="197"/>
      <c r="BU346" s="197"/>
      <c r="BV346" s="197"/>
      <c r="BW346" s="197"/>
      <c r="BX346" s="197"/>
      <c r="BY346" s="197"/>
      <c r="BZ346" s="197"/>
      <c r="CA346" s="197"/>
      <c r="CB346" s="197"/>
      <c r="CC346" s="197"/>
      <c r="CD346" s="197"/>
      <c r="CE346" s="197"/>
      <c r="CF346" s="197"/>
      <c r="CG346" s="197"/>
      <c r="CH346" s="197"/>
      <c r="CI346" s="197"/>
      <c r="CJ346" s="197"/>
      <c r="CK346" s="197"/>
      <c r="CL346" s="197"/>
      <c r="CM346" s="197"/>
      <c r="CN346" s="197"/>
      <c r="CO346" s="197"/>
      <c r="CP346" s="197"/>
      <c r="CQ346" s="197"/>
      <c r="CR346" s="197"/>
      <c r="CS346" s="197"/>
      <c r="CT346" s="197"/>
      <c r="CU346" s="197"/>
      <c r="CV346" s="197"/>
      <c r="CW346" s="197"/>
      <c r="CX346" s="197"/>
      <c r="CY346" s="197"/>
      <c r="CZ346" s="197"/>
      <c r="DA346" s="197"/>
      <c r="DB346" s="197"/>
      <c r="DC346" s="197"/>
      <c r="DD346" s="197"/>
      <c r="DE346" s="197"/>
      <c r="DF346" s="197"/>
      <c r="DG346" s="197"/>
      <c r="DH346" s="197"/>
      <c r="DI346" s="197"/>
      <c r="DJ346" s="197"/>
      <c r="DK346" s="197"/>
      <c r="DL346" s="197"/>
      <c r="DM346" s="197"/>
      <c r="DN346" s="197"/>
      <c r="DO346" s="197"/>
      <c r="DP346" s="197"/>
      <c r="DQ346" s="197"/>
      <c r="DR346" s="197"/>
      <c r="DS346" s="197"/>
      <c r="DT346" s="197"/>
      <c r="DU346" s="197"/>
      <c r="DV346" s="197"/>
      <c r="DW346" s="197"/>
      <c r="DX346" s="197"/>
      <c r="DY346" s="197"/>
      <c r="DZ346" s="197"/>
      <c r="EA346" s="197"/>
      <c r="EB346" s="197"/>
      <c r="EC346" s="197"/>
      <c r="ED346" s="197"/>
      <c r="EE346" s="197"/>
      <c r="EF346" s="197"/>
      <c r="EG346" s="197"/>
      <c r="EH346" s="197"/>
      <c r="EI346" s="197"/>
      <c r="EJ346" s="197"/>
      <c r="EK346" s="197"/>
      <c r="EL346" s="197"/>
      <c r="EM346" s="197"/>
    </row>
    <row r="347" spans="3:143" x14ac:dyDescent="0.2"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  <c r="AR347" s="197"/>
      <c r="AS347" s="197"/>
      <c r="AT347" s="197"/>
      <c r="AU347" s="197"/>
      <c r="AV347" s="197"/>
      <c r="AW347" s="197"/>
      <c r="AX347" s="197"/>
      <c r="AY347" s="197"/>
      <c r="AZ347" s="197"/>
      <c r="BA347" s="197"/>
      <c r="BB347" s="197"/>
      <c r="BC347" s="197"/>
      <c r="BD347" s="197"/>
      <c r="BE347" s="197"/>
      <c r="BF347" s="197"/>
      <c r="BG347" s="197"/>
      <c r="BH347" s="197"/>
      <c r="BI347" s="197"/>
      <c r="BJ347" s="197"/>
      <c r="BK347" s="197"/>
      <c r="BL347" s="197"/>
      <c r="BM347" s="197"/>
      <c r="BN347" s="197"/>
      <c r="BO347" s="197"/>
      <c r="BP347" s="197"/>
      <c r="BQ347" s="197"/>
      <c r="BR347" s="197"/>
      <c r="BS347" s="197"/>
      <c r="BT347" s="197"/>
      <c r="BU347" s="197"/>
      <c r="BV347" s="197"/>
      <c r="BW347" s="197"/>
      <c r="BX347" s="197"/>
      <c r="BY347" s="197"/>
      <c r="BZ347" s="197"/>
      <c r="CA347" s="197"/>
      <c r="CB347" s="197"/>
      <c r="CC347" s="197"/>
      <c r="CD347" s="197"/>
      <c r="CE347" s="197"/>
      <c r="CF347" s="197"/>
      <c r="CG347" s="197"/>
      <c r="CH347" s="197"/>
      <c r="CI347" s="197"/>
      <c r="CJ347" s="197"/>
      <c r="CK347" s="197"/>
      <c r="CL347" s="197"/>
      <c r="CM347" s="197"/>
      <c r="CN347" s="197"/>
      <c r="CO347" s="197"/>
      <c r="CP347" s="197"/>
      <c r="CQ347" s="197"/>
      <c r="CR347" s="197"/>
      <c r="CS347" s="197"/>
      <c r="CT347" s="197"/>
      <c r="CU347" s="197"/>
      <c r="CV347" s="197"/>
      <c r="CW347" s="197"/>
      <c r="CX347" s="197"/>
      <c r="CY347" s="197"/>
      <c r="CZ347" s="197"/>
      <c r="DA347" s="197"/>
      <c r="DB347" s="197"/>
      <c r="DC347" s="197"/>
      <c r="DD347" s="197"/>
      <c r="DE347" s="197"/>
      <c r="DF347" s="197"/>
      <c r="DG347" s="197"/>
      <c r="DH347" s="197"/>
      <c r="DI347" s="197"/>
      <c r="DJ347" s="197"/>
      <c r="DK347" s="197"/>
      <c r="DL347" s="197"/>
      <c r="DM347" s="197"/>
      <c r="DN347" s="197"/>
      <c r="DO347" s="197"/>
      <c r="DP347" s="197"/>
      <c r="DQ347" s="197"/>
      <c r="DR347" s="197"/>
      <c r="DS347" s="197"/>
      <c r="DT347" s="197"/>
      <c r="DU347" s="197"/>
      <c r="DV347" s="197"/>
      <c r="DW347" s="197"/>
      <c r="DX347" s="197"/>
      <c r="DY347" s="197"/>
      <c r="DZ347" s="197"/>
      <c r="EA347" s="197"/>
      <c r="EB347" s="197"/>
      <c r="EC347" s="197"/>
      <c r="ED347" s="197"/>
      <c r="EE347" s="197"/>
      <c r="EF347" s="197"/>
      <c r="EG347" s="197"/>
      <c r="EH347" s="197"/>
      <c r="EI347" s="197"/>
      <c r="EJ347" s="197"/>
      <c r="EK347" s="197"/>
      <c r="EL347" s="197"/>
      <c r="EM347" s="197"/>
    </row>
    <row r="348" spans="3:143" x14ac:dyDescent="0.2"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7"/>
      <c r="AT348" s="197"/>
      <c r="AU348" s="197"/>
      <c r="AV348" s="197"/>
      <c r="AW348" s="197"/>
      <c r="AX348" s="197"/>
      <c r="AY348" s="197"/>
      <c r="AZ348" s="197"/>
      <c r="BA348" s="197"/>
      <c r="BB348" s="197"/>
      <c r="BC348" s="197"/>
      <c r="BD348" s="197"/>
      <c r="BE348" s="197"/>
      <c r="BF348" s="197"/>
      <c r="BG348" s="197"/>
      <c r="BH348" s="197"/>
      <c r="BI348" s="197"/>
      <c r="BJ348" s="197"/>
      <c r="BK348" s="197"/>
      <c r="BL348" s="197"/>
      <c r="BM348" s="197"/>
      <c r="BN348" s="197"/>
      <c r="BO348" s="197"/>
      <c r="BP348" s="197"/>
      <c r="BQ348" s="197"/>
      <c r="BR348" s="197"/>
      <c r="BS348" s="197"/>
      <c r="BT348" s="197"/>
      <c r="BU348" s="197"/>
      <c r="BV348" s="197"/>
      <c r="BW348" s="197"/>
      <c r="BX348" s="197"/>
      <c r="BY348" s="197"/>
      <c r="BZ348" s="197"/>
      <c r="CA348" s="197"/>
      <c r="CB348" s="197"/>
      <c r="CC348" s="197"/>
      <c r="CD348" s="197"/>
      <c r="CE348" s="197"/>
      <c r="CF348" s="197"/>
      <c r="CG348" s="197"/>
      <c r="CH348" s="197"/>
      <c r="CI348" s="197"/>
      <c r="CJ348" s="197"/>
      <c r="CK348" s="197"/>
      <c r="CL348" s="197"/>
      <c r="CM348" s="197"/>
      <c r="CN348" s="197"/>
      <c r="CO348" s="197"/>
      <c r="CP348" s="197"/>
      <c r="CQ348" s="197"/>
      <c r="CR348" s="197"/>
      <c r="CS348" s="197"/>
      <c r="CT348" s="197"/>
      <c r="CU348" s="197"/>
      <c r="CV348" s="197"/>
      <c r="CW348" s="197"/>
      <c r="CX348" s="197"/>
      <c r="CY348" s="197"/>
      <c r="CZ348" s="197"/>
      <c r="DA348" s="197"/>
      <c r="DB348" s="197"/>
      <c r="DC348" s="197"/>
      <c r="DD348" s="197"/>
      <c r="DE348" s="197"/>
      <c r="DF348" s="197"/>
      <c r="DG348" s="197"/>
      <c r="DH348" s="197"/>
      <c r="DI348" s="197"/>
      <c r="DJ348" s="197"/>
      <c r="DK348" s="197"/>
      <c r="DL348" s="197"/>
      <c r="DM348" s="197"/>
      <c r="DN348" s="197"/>
      <c r="DO348" s="197"/>
      <c r="DP348" s="197"/>
      <c r="DQ348" s="197"/>
      <c r="DR348" s="197"/>
      <c r="DS348" s="197"/>
      <c r="DT348" s="197"/>
      <c r="DU348" s="197"/>
      <c r="DV348" s="197"/>
      <c r="DW348" s="197"/>
      <c r="DX348" s="197"/>
      <c r="DY348" s="197"/>
      <c r="DZ348" s="197"/>
      <c r="EA348" s="197"/>
      <c r="EB348" s="197"/>
      <c r="EC348" s="197"/>
      <c r="ED348" s="197"/>
      <c r="EE348" s="197"/>
      <c r="EF348" s="197"/>
      <c r="EG348" s="197"/>
      <c r="EH348" s="197"/>
      <c r="EI348" s="197"/>
      <c r="EJ348" s="197"/>
      <c r="EK348" s="197"/>
      <c r="EL348" s="197"/>
      <c r="EM348" s="197"/>
    </row>
    <row r="349" spans="3:143" x14ac:dyDescent="0.2"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197"/>
      <c r="BC349" s="197"/>
      <c r="BD349" s="197"/>
      <c r="BE349" s="197"/>
      <c r="BF349" s="197"/>
      <c r="BG349" s="197"/>
      <c r="BH349" s="197"/>
      <c r="BI349" s="197"/>
      <c r="BJ349" s="197"/>
      <c r="BK349" s="197"/>
      <c r="BL349" s="197"/>
      <c r="BM349" s="197"/>
      <c r="BN349" s="197"/>
      <c r="BO349" s="197"/>
      <c r="BP349" s="197"/>
      <c r="BQ349" s="197"/>
      <c r="BR349" s="197"/>
      <c r="BS349" s="197"/>
      <c r="BT349" s="197"/>
      <c r="BU349" s="197"/>
      <c r="BV349" s="197"/>
      <c r="BW349" s="197"/>
      <c r="BX349" s="197"/>
      <c r="BY349" s="197"/>
      <c r="BZ349" s="197"/>
      <c r="CA349" s="197"/>
      <c r="CB349" s="197"/>
      <c r="CC349" s="197"/>
      <c r="CD349" s="197"/>
      <c r="CE349" s="197"/>
      <c r="CF349" s="197"/>
      <c r="CG349" s="197"/>
      <c r="CH349" s="197"/>
      <c r="CI349" s="197"/>
      <c r="CJ349" s="197"/>
      <c r="CK349" s="197"/>
      <c r="CL349" s="197"/>
      <c r="CM349" s="197"/>
      <c r="CN349" s="197"/>
      <c r="CO349" s="197"/>
      <c r="CP349" s="197"/>
      <c r="CQ349" s="197"/>
      <c r="CR349" s="197"/>
      <c r="CS349" s="197"/>
      <c r="CT349" s="197"/>
      <c r="CU349" s="197"/>
      <c r="CV349" s="197"/>
      <c r="CW349" s="197"/>
      <c r="CX349" s="197"/>
      <c r="CY349" s="197"/>
      <c r="CZ349" s="197"/>
      <c r="DA349" s="197"/>
      <c r="DB349" s="197"/>
      <c r="DC349" s="197"/>
      <c r="DD349" s="197"/>
      <c r="DE349" s="197"/>
      <c r="DF349" s="197"/>
      <c r="DG349" s="197"/>
      <c r="DH349" s="197"/>
      <c r="DI349" s="197"/>
      <c r="DJ349" s="197"/>
      <c r="DK349" s="197"/>
      <c r="DL349" s="197"/>
      <c r="DM349" s="197"/>
      <c r="DN349" s="197"/>
      <c r="DO349" s="197"/>
      <c r="DP349" s="197"/>
      <c r="DQ349" s="197"/>
      <c r="DR349" s="197"/>
      <c r="DS349" s="197"/>
      <c r="DT349" s="197"/>
      <c r="DU349" s="197"/>
      <c r="DV349" s="197"/>
      <c r="DW349" s="197"/>
      <c r="DX349" s="197"/>
      <c r="DY349" s="197"/>
      <c r="DZ349" s="197"/>
      <c r="EA349" s="197"/>
      <c r="EB349" s="197"/>
      <c r="EC349" s="197"/>
      <c r="ED349" s="197"/>
      <c r="EE349" s="197"/>
      <c r="EF349" s="197"/>
      <c r="EG349" s="197"/>
      <c r="EH349" s="197"/>
      <c r="EI349" s="197"/>
      <c r="EJ349" s="197"/>
      <c r="EK349" s="197"/>
      <c r="EL349" s="197"/>
      <c r="EM349" s="197"/>
    </row>
    <row r="350" spans="3:143" x14ac:dyDescent="0.2">
      <c r="C350" s="197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197"/>
      <c r="AT350" s="197"/>
      <c r="AU350" s="197"/>
      <c r="AV350" s="197"/>
      <c r="AW350" s="197"/>
      <c r="AX350" s="197"/>
      <c r="AY350" s="197"/>
      <c r="AZ350" s="197"/>
      <c r="BA350" s="197"/>
      <c r="BB350" s="197"/>
      <c r="BC350" s="197"/>
      <c r="BD350" s="197"/>
      <c r="BE350" s="197"/>
      <c r="BF350" s="197"/>
      <c r="BG350" s="197"/>
      <c r="BH350" s="197"/>
      <c r="BI350" s="197"/>
      <c r="BJ350" s="197"/>
      <c r="BK350" s="197"/>
      <c r="BL350" s="197"/>
      <c r="BM350" s="197"/>
      <c r="BN350" s="197"/>
      <c r="BO350" s="197"/>
      <c r="BP350" s="197"/>
      <c r="BQ350" s="197"/>
      <c r="BR350" s="197"/>
      <c r="BS350" s="197"/>
      <c r="BT350" s="197"/>
      <c r="BU350" s="197"/>
      <c r="BV350" s="197"/>
      <c r="BW350" s="197"/>
      <c r="BX350" s="197"/>
      <c r="BY350" s="197"/>
      <c r="BZ350" s="197"/>
      <c r="CA350" s="197"/>
      <c r="CB350" s="197"/>
      <c r="CC350" s="197"/>
      <c r="CD350" s="197"/>
      <c r="CE350" s="197"/>
      <c r="CF350" s="197"/>
      <c r="CG350" s="197"/>
      <c r="CH350" s="197"/>
      <c r="CI350" s="197"/>
      <c r="CJ350" s="197"/>
      <c r="CK350" s="197"/>
      <c r="CL350" s="197"/>
      <c r="CM350" s="197"/>
      <c r="CN350" s="197"/>
      <c r="CO350" s="197"/>
      <c r="CP350" s="197"/>
      <c r="CQ350" s="197"/>
      <c r="CR350" s="197"/>
      <c r="CS350" s="197"/>
      <c r="CT350" s="197"/>
      <c r="CU350" s="197"/>
      <c r="CV350" s="197"/>
      <c r="CW350" s="197"/>
      <c r="CX350" s="197"/>
      <c r="CY350" s="197"/>
      <c r="CZ350" s="197"/>
      <c r="DA350" s="197"/>
      <c r="DB350" s="197"/>
      <c r="DC350" s="197"/>
      <c r="DD350" s="197"/>
      <c r="DE350" s="197"/>
      <c r="DF350" s="197"/>
      <c r="DG350" s="197"/>
      <c r="DH350" s="197"/>
      <c r="DI350" s="197"/>
      <c r="DJ350" s="197"/>
      <c r="DK350" s="197"/>
      <c r="DL350" s="197"/>
      <c r="DM350" s="197"/>
      <c r="DN350" s="197"/>
      <c r="DO350" s="197"/>
      <c r="DP350" s="197"/>
      <c r="DQ350" s="197"/>
      <c r="DR350" s="197"/>
      <c r="DS350" s="197"/>
      <c r="DT350" s="197"/>
      <c r="DU350" s="197"/>
      <c r="DV350" s="197"/>
      <c r="DW350" s="197"/>
      <c r="DX350" s="197"/>
      <c r="DY350" s="197"/>
      <c r="DZ350" s="197"/>
      <c r="EA350" s="197"/>
      <c r="EB350" s="197"/>
      <c r="EC350" s="197"/>
      <c r="ED350" s="197"/>
      <c r="EE350" s="197"/>
      <c r="EF350" s="197"/>
      <c r="EG350" s="197"/>
      <c r="EH350" s="197"/>
      <c r="EI350" s="197"/>
      <c r="EJ350" s="197"/>
      <c r="EK350" s="197"/>
      <c r="EL350" s="197"/>
      <c r="EM350" s="197"/>
    </row>
    <row r="351" spans="3:143" x14ac:dyDescent="0.2"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7"/>
      <c r="BB351" s="197"/>
      <c r="BC351" s="197"/>
      <c r="BD351" s="197"/>
      <c r="BE351" s="197"/>
      <c r="BF351" s="197"/>
      <c r="BG351" s="197"/>
      <c r="BH351" s="197"/>
      <c r="BI351" s="197"/>
      <c r="BJ351" s="197"/>
      <c r="BK351" s="197"/>
      <c r="BL351" s="197"/>
      <c r="BM351" s="197"/>
      <c r="BN351" s="197"/>
      <c r="BO351" s="197"/>
      <c r="BP351" s="197"/>
      <c r="BQ351" s="197"/>
      <c r="BR351" s="197"/>
      <c r="BS351" s="197"/>
      <c r="BT351" s="197"/>
      <c r="BU351" s="197"/>
      <c r="BV351" s="197"/>
      <c r="BW351" s="197"/>
      <c r="BX351" s="197"/>
      <c r="BY351" s="197"/>
      <c r="BZ351" s="197"/>
      <c r="CA351" s="197"/>
      <c r="CB351" s="197"/>
      <c r="CC351" s="197"/>
      <c r="CD351" s="197"/>
      <c r="CE351" s="197"/>
      <c r="CF351" s="197"/>
      <c r="CG351" s="197"/>
      <c r="CH351" s="197"/>
      <c r="CI351" s="197"/>
      <c r="CJ351" s="197"/>
      <c r="CK351" s="197"/>
      <c r="CL351" s="197"/>
      <c r="CM351" s="197"/>
      <c r="CN351" s="197"/>
      <c r="CO351" s="197"/>
      <c r="CP351" s="197"/>
      <c r="CQ351" s="197"/>
      <c r="CR351" s="197"/>
      <c r="CS351" s="197"/>
      <c r="CT351" s="197"/>
      <c r="CU351" s="197"/>
      <c r="CV351" s="197"/>
      <c r="CW351" s="197"/>
      <c r="CX351" s="197"/>
      <c r="CY351" s="197"/>
      <c r="CZ351" s="197"/>
      <c r="DA351" s="197"/>
      <c r="DB351" s="197"/>
      <c r="DC351" s="197"/>
      <c r="DD351" s="197"/>
      <c r="DE351" s="197"/>
      <c r="DF351" s="197"/>
      <c r="DG351" s="197"/>
      <c r="DH351" s="197"/>
      <c r="DI351" s="197"/>
      <c r="DJ351" s="197"/>
      <c r="DK351" s="197"/>
      <c r="DL351" s="197"/>
      <c r="DM351" s="197"/>
      <c r="DN351" s="197"/>
      <c r="DO351" s="197"/>
      <c r="DP351" s="197"/>
      <c r="DQ351" s="197"/>
      <c r="DR351" s="197"/>
      <c r="DS351" s="197"/>
      <c r="DT351" s="197"/>
      <c r="DU351" s="197"/>
      <c r="DV351" s="197"/>
      <c r="DW351" s="197"/>
      <c r="DX351" s="197"/>
      <c r="DY351" s="197"/>
      <c r="DZ351" s="197"/>
      <c r="EA351" s="197"/>
      <c r="EB351" s="197"/>
      <c r="EC351" s="197"/>
      <c r="ED351" s="197"/>
      <c r="EE351" s="197"/>
      <c r="EF351" s="197"/>
      <c r="EG351" s="197"/>
      <c r="EH351" s="197"/>
      <c r="EI351" s="197"/>
      <c r="EJ351" s="197"/>
      <c r="EK351" s="197"/>
      <c r="EL351" s="197"/>
      <c r="EM351" s="197"/>
    </row>
    <row r="352" spans="3:143" x14ac:dyDescent="0.2"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7"/>
      <c r="BN352" s="197"/>
      <c r="BO352" s="197"/>
      <c r="BP352" s="197"/>
      <c r="BQ352" s="197"/>
      <c r="BR352" s="197"/>
      <c r="BS352" s="197"/>
      <c r="BT352" s="197"/>
      <c r="BU352" s="197"/>
      <c r="BV352" s="197"/>
      <c r="BW352" s="197"/>
      <c r="BX352" s="197"/>
      <c r="BY352" s="197"/>
      <c r="BZ352" s="197"/>
      <c r="CA352" s="197"/>
      <c r="CB352" s="197"/>
      <c r="CC352" s="197"/>
      <c r="CD352" s="197"/>
      <c r="CE352" s="197"/>
      <c r="CF352" s="197"/>
      <c r="CG352" s="197"/>
      <c r="CH352" s="197"/>
      <c r="CI352" s="197"/>
      <c r="CJ352" s="197"/>
      <c r="CK352" s="197"/>
      <c r="CL352" s="197"/>
      <c r="CM352" s="197"/>
      <c r="CN352" s="197"/>
      <c r="CO352" s="197"/>
      <c r="CP352" s="197"/>
      <c r="CQ352" s="197"/>
      <c r="CR352" s="197"/>
      <c r="CS352" s="197"/>
      <c r="CT352" s="197"/>
      <c r="CU352" s="197"/>
      <c r="CV352" s="197"/>
      <c r="CW352" s="197"/>
      <c r="CX352" s="197"/>
      <c r="CY352" s="197"/>
      <c r="CZ352" s="197"/>
      <c r="DA352" s="197"/>
      <c r="DB352" s="197"/>
      <c r="DC352" s="197"/>
      <c r="DD352" s="197"/>
      <c r="DE352" s="197"/>
      <c r="DF352" s="197"/>
      <c r="DG352" s="197"/>
      <c r="DH352" s="197"/>
      <c r="DI352" s="197"/>
      <c r="DJ352" s="197"/>
      <c r="DK352" s="197"/>
      <c r="DL352" s="197"/>
      <c r="DM352" s="197"/>
      <c r="DN352" s="197"/>
      <c r="DO352" s="197"/>
      <c r="DP352" s="197"/>
      <c r="DQ352" s="197"/>
      <c r="DR352" s="197"/>
      <c r="DS352" s="197"/>
      <c r="DT352" s="197"/>
      <c r="DU352" s="197"/>
      <c r="DV352" s="197"/>
      <c r="DW352" s="197"/>
      <c r="DX352" s="197"/>
      <c r="DY352" s="197"/>
      <c r="DZ352" s="197"/>
      <c r="EA352" s="197"/>
      <c r="EB352" s="197"/>
      <c r="EC352" s="197"/>
      <c r="ED352" s="197"/>
      <c r="EE352" s="197"/>
      <c r="EF352" s="197"/>
      <c r="EG352" s="197"/>
      <c r="EH352" s="197"/>
      <c r="EI352" s="197"/>
      <c r="EJ352" s="197"/>
      <c r="EK352" s="197"/>
      <c r="EL352" s="197"/>
      <c r="EM352" s="197"/>
    </row>
    <row r="353" spans="3:143" x14ac:dyDescent="0.2"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7"/>
      <c r="BB353" s="197"/>
      <c r="BC353" s="197"/>
      <c r="BD353" s="197"/>
      <c r="BE353" s="197"/>
      <c r="BF353" s="197"/>
      <c r="BG353" s="197"/>
      <c r="BH353" s="197"/>
      <c r="BI353" s="197"/>
      <c r="BJ353" s="197"/>
      <c r="BK353" s="197"/>
      <c r="BL353" s="197"/>
      <c r="BM353" s="197"/>
      <c r="BN353" s="197"/>
      <c r="BO353" s="197"/>
      <c r="BP353" s="197"/>
      <c r="BQ353" s="197"/>
      <c r="BR353" s="197"/>
      <c r="BS353" s="197"/>
      <c r="BT353" s="197"/>
      <c r="BU353" s="197"/>
      <c r="BV353" s="197"/>
      <c r="BW353" s="197"/>
      <c r="BX353" s="197"/>
      <c r="BY353" s="197"/>
      <c r="BZ353" s="197"/>
      <c r="CA353" s="197"/>
      <c r="CB353" s="197"/>
      <c r="CC353" s="197"/>
      <c r="CD353" s="197"/>
      <c r="CE353" s="197"/>
      <c r="CF353" s="197"/>
      <c r="CG353" s="197"/>
      <c r="CH353" s="197"/>
      <c r="CI353" s="197"/>
      <c r="CJ353" s="197"/>
      <c r="CK353" s="197"/>
      <c r="CL353" s="197"/>
      <c r="CM353" s="197"/>
      <c r="CN353" s="197"/>
      <c r="CO353" s="197"/>
      <c r="CP353" s="197"/>
      <c r="CQ353" s="197"/>
      <c r="CR353" s="197"/>
      <c r="CS353" s="197"/>
      <c r="CT353" s="197"/>
      <c r="CU353" s="197"/>
      <c r="CV353" s="197"/>
      <c r="CW353" s="197"/>
      <c r="CX353" s="197"/>
      <c r="CY353" s="197"/>
      <c r="CZ353" s="197"/>
      <c r="DA353" s="197"/>
      <c r="DB353" s="197"/>
      <c r="DC353" s="197"/>
      <c r="DD353" s="197"/>
      <c r="DE353" s="197"/>
      <c r="DF353" s="197"/>
      <c r="DG353" s="197"/>
      <c r="DH353" s="197"/>
      <c r="DI353" s="197"/>
      <c r="DJ353" s="197"/>
      <c r="DK353" s="197"/>
      <c r="DL353" s="197"/>
      <c r="DM353" s="197"/>
      <c r="DN353" s="197"/>
      <c r="DO353" s="197"/>
      <c r="DP353" s="197"/>
      <c r="DQ353" s="197"/>
      <c r="DR353" s="197"/>
      <c r="DS353" s="197"/>
      <c r="DT353" s="197"/>
      <c r="DU353" s="197"/>
      <c r="DV353" s="197"/>
      <c r="DW353" s="197"/>
      <c r="DX353" s="197"/>
      <c r="DY353" s="197"/>
      <c r="DZ353" s="197"/>
      <c r="EA353" s="197"/>
      <c r="EB353" s="197"/>
      <c r="EC353" s="197"/>
      <c r="ED353" s="197"/>
      <c r="EE353" s="197"/>
      <c r="EF353" s="197"/>
      <c r="EG353" s="197"/>
      <c r="EH353" s="197"/>
      <c r="EI353" s="197"/>
      <c r="EJ353" s="197"/>
      <c r="EK353" s="197"/>
      <c r="EL353" s="197"/>
      <c r="EM353" s="197"/>
    </row>
    <row r="354" spans="3:143" x14ac:dyDescent="0.2"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  <c r="AR354" s="197"/>
      <c r="AS354" s="197"/>
      <c r="AT354" s="197"/>
      <c r="AU354" s="197"/>
      <c r="AV354" s="197"/>
      <c r="AW354" s="197"/>
      <c r="AX354" s="197"/>
      <c r="AY354" s="197"/>
      <c r="AZ354" s="197"/>
      <c r="BA354" s="197"/>
      <c r="BB354" s="197"/>
      <c r="BC354" s="197"/>
      <c r="BD354" s="197"/>
      <c r="BE354" s="197"/>
      <c r="BF354" s="197"/>
      <c r="BG354" s="197"/>
      <c r="BH354" s="197"/>
      <c r="BI354" s="197"/>
      <c r="BJ354" s="197"/>
      <c r="BK354" s="197"/>
      <c r="BL354" s="197"/>
      <c r="BM354" s="197"/>
      <c r="BN354" s="197"/>
      <c r="BO354" s="197"/>
      <c r="BP354" s="197"/>
      <c r="BQ354" s="197"/>
      <c r="BR354" s="197"/>
      <c r="BS354" s="197"/>
      <c r="BT354" s="197"/>
      <c r="BU354" s="197"/>
      <c r="BV354" s="197"/>
      <c r="BW354" s="197"/>
      <c r="BX354" s="197"/>
      <c r="BY354" s="197"/>
      <c r="BZ354" s="197"/>
      <c r="CA354" s="197"/>
      <c r="CB354" s="197"/>
      <c r="CC354" s="197"/>
      <c r="CD354" s="197"/>
      <c r="CE354" s="197"/>
      <c r="CF354" s="197"/>
      <c r="CG354" s="197"/>
      <c r="CH354" s="197"/>
      <c r="CI354" s="197"/>
      <c r="CJ354" s="197"/>
      <c r="CK354" s="197"/>
      <c r="CL354" s="197"/>
      <c r="CM354" s="197"/>
      <c r="CN354" s="197"/>
      <c r="CO354" s="197"/>
      <c r="CP354" s="197"/>
      <c r="CQ354" s="197"/>
      <c r="CR354" s="197"/>
      <c r="CS354" s="197"/>
      <c r="CT354" s="197"/>
      <c r="CU354" s="197"/>
      <c r="CV354" s="197"/>
      <c r="CW354" s="197"/>
      <c r="CX354" s="197"/>
      <c r="CY354" s="197"/>
      <c r="CZ354" s="197"/>
      <c r="DA354" s="197"/>
      <c r="DB354" s="197"/>
      <c r="DC354" s="197"/>
      <c r="DD354" s="197"/>
      <c r="DE354" s="197"/>
      <c r="DF354" s="197"/>
      <c r="DG354" s="197"/>
      <c r="DH354" s="197"/>
      <c r="DI354" s="197"/>
      <c r="DJ354" s="197"/>
      <c r="DK354" s="197"/>
      <c r="DL354" s="197"/>
      <c r="DM354" s="197"/>
      <c r="DN354" s="197"/>
      <c r="DO354" s="197"/>
      <c r="DP354" s="197"/>
      <c r="DQ354" s="197"/>
      <c r="DR354" s="197"/>
      <c r="DS354" s="197"/>
      <c r="DT354" s="197"/>
      <c r="DU354" s="197"/>
      <c r="DV354" s="197"/>
      <c r="DW354" s="197"/>
      <c r="DX354" s="197"/>
      <c r="DY354" s="197"/>
      <c r="DZ354" s="197"/>
      <c r="EA354" s="197"/>
      <c r="EB354" s="197"/>
      <c r="EC354" s="197"/>
      <c r="ED354" s="197"/>
      <c r="EE354" s="197"/>
      <c r="EF354" s="197"/>
      <c r="EG354" s="197"/>
      <c r="EH354" s="197"/>
      <c r="EI354" s="197"/>
      <c r="EJ354" s="197"/>
      <c r="EK354" s="197"/>
      <c r="EL354" s="197"/>
      <c r="EM354" s="197"/>
    </row>
    <row r="355" spans="3:143" x14ac:dyDescent="0.2"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  <c r="AR355" s="197"/>
      <c r="AS355" s="197"/>
      <c r="AT355" s="197"/>
      <c r="AU355" s="197"/>
      <c r="AV355" s="197"/>
      <c r="AW355" s="197"/>
      <c r="AX355" s="197"/>
      <c r="AY355" s="197"/>
      <c r="AZ355" s="197"/>
      <c r="BA355" s="197"/>
      <c r="BB355" s="197"/>
      <c r="BC355" s="197"/>
      <c r="BD355" s="197"/>
      <c r="BE355" s="197"/>
      <c r="BF355" s="197"/>
      <c r="BG355" s="197"/>
      <c r="BH355" s="197"/>
      <c r="BI355" s="197"/>
      <c r="BJ355" s="197"/>
      <c r="BK355" s="197"/>
      <c r="BL355" s="197"/>
      <c r="BM355" s="197"/>
      <c r="BN355" s="197"/>
      <c r="BO355" s="197"/>
      <c r="BP355" s="197"/>
      <c r="BQ355" s="197"/>
      <c r="BR355" s="197"/>
      <c r="BS355" s="197"/>
      <c r="BT355" s="197"/>
      <c r="BU355" s="197"/>
      <c r="BV355" s="197"/>
      <c r="BW355" s="197"/>
      <c r="BX355" s="197"/>
      <c r="BY355" s="197"/>
      <c r="BZ355" s="197"/>
      <c r="CA355" s="197"/>
      <c r="CB355" s="197"/>
      <c r="CC355" s="197"/>
      <c r="CD355" s="197"/>
      <c r="CE355" s="197"/>
      <c r="CF355" s="197"/>
      <c r="CG355" s="197"/>
      <c r="CH355" s="197"/>
      <c r="CI355" s="197"/>
      <c r="CJ355" s="197"/>
      <c r="CK355" s="197"/>
      <c r="CL355" s="197"/>
      <c r="CM355" s="197"/>
      <c r="CN355" s="197"/>
      <c r="CO355" s="197"/>
      <c r="CP355" s="197"/>
      <c r="CQ355" s="197"/>
      <c r="CR355" s="197"/>
      <c r="CS355" s="197"/>
      <c r="CT355" s="197"/>
      <c r="CU355" s="197"/>
      <c r="CV355" s="197"/>
      <c r="CW355" s="197"/>
      <c r="CX355" s="197"/>
      <c r="CY355" s="197"/>
      <c r="CZ355" s="197"/>
      <c r="DA355" s="197"/>
      <c r="DB355" s="197"/>
      <c r="DC355" s="197"/>
      <c r="DD355" s="197"/>
      <c r="DE355" s="197"/>
      <c r="DF355" s="197"/>
      <c r="DG355" s="197"/>
      <c r="DH355" s="197"/>
      <c r="DI355" s="197"/>
      <c r="DJ355" s="197"/>
      <c r="DK355" s="197"/>
      <c r="DL355" s="197"/>
      <c r="DM355" s="197"/>
      <c r="DN355" s="197"/>
      <c r="DO355" s="197"/>
      <c r="DP355" s="197"/>
      <c r="DQ355" s="197"/>
      <c r="DR355" s="197"/>
      <c r="DS355" s="197"/>
      <c r="DT355" s="197"/>
      <c r="DU355" s="197"/>
      <c r="DV355" s="197"/>
      <c r="DW355" s="197"/>
      <c r="DX355" s="197"/>
      <c r="DY355" s="197"/>
      <c r="DZ355" s="197"/>
      <c r="EA355" s="197"/>
      <c r="EB355" s="197"/>
      <c r="EC355" s="197"/>
      <c r="ED355" s="197"/>
      <c r="EE355" s="197"/>
      <c r="EF355" s="197"/>
      <c r="EG355" s="197"/>
      <c r="EH355" s="197"/>
      <c r="EI355" s="197"/>
      <c r="EJ355" s="197"/>
      <c r="EK355" s="197"/>
      <c r="EL355" s="197"/>
      <c r="EM355" s="197"/>
    </row>
    <row r="356" spans="3:143" x14ac:dyDescent="0.2"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7"/>
      <c r="BB356" s="197"/>
      <c r="BC356" s="197"/>
      <c r="BD356" s="197"/>
      <c r="BE356" s="197"/>
      <c r="BF356" s="197"/>
      <c r="BG356" s="197"/>
      <c r="BH356" s="197"/>
      <c r="BI356" s="197"/>
      <c r="BJ356" s="197"/>
      <c r="BK356" s="197"/>
      <c r="BL356" s="197"/>
      <c r="BM356" s="197"/>
      <c r="BN356" s="197"/>
      <c r="BO356" s="197"/>
      <c r="BP356" s="197"/>
      <c r="BQ356" s="197"/>
      <c r="BR356" s="197"/>
      <c r="BS356" s="197"/>
      <c r="BT356" s="197"/>
      <c r="BU356" s="197"/>
      <c r="BV356" s="197"/>
      <c r="BW356" s="197"/>
      <c r="BX356" s="197"/>
      <c r="BY356" s="197"/>
      <c r="BZ356" s="197"/>
      <c r="CA356" s="197"/>
      <c r="CB356" s="197"/>
      <c r="CC356" s="197"/>
      <c r="CD356" s="197"/>
      <c r="CE356" s="197"/>
      <c r="CF356" s="197"/>
      <c r="CG356" s="197"/>
      <c r="CH356" s="197"/>
      <c r="CI356" s="197"/>
      <c r="CJ356" s="197"/>
      <c r="CK356" s="197"/>
      <c r="CL356" s="197"/>
      <c r="CM356" s="197"/>
      <c r="CN356" s="197"/>
      <c r="CO356" s="197"/>
      <c r="CP356" s="197"/>
      <c r="CQ356" s="197"/>
      <c r="CR356" s="197"/>
      <c r="CS356" s="197"/>
      <c r="CT356" s="197"/>
      <c r="CU356" s="197"/>
      <c r="CV356" s="197"/>
      <c r="CW356" s="197"/>
      <c r="CX356" s="197"/>
      <c r="CY356" s="197"/>
      <c r="CZ356" s="197"/>
      <c r="DA356" s="197"/>
      <c r="DB356" s="197"/>
      <c r="DC356" s="197"/>
      <c r="DD356" s="197"/>
      <c r="DE356" s="197"/>
      <c r="DF356" s="197"/>
      <c r="DG356" s="197"/>
      <c r="DH356" s="197"/>
      <c r="DI356" s="197"/>
      <c r="DJ356" s="197"/>
      <c r="DK356" s="197"/>
      <c r="DL356" s="197"/>
      <c r="DM356" s="197"/>
      <c r="DN356" s="197"/>
      <c r="DO356" s="197"/>
      <c r="DP356" s="197"/>
      <c r="DQ356" s="197"/>
      <c r="DR356" s="197"/>
      <c r="DS356" s="197"/>
      <c r="DT356" s="197"/>
      <c r="DU356" s="197"/>
      <c r="DV356" s="197"/>
      <c r="DW356" s="197"/>
      <c r="DX356" s="197"/>
      <c r="DY356" s="197"/>
      <c r="DZ356" s="197"/>
      <c r="EA356" s="197"/>
      <c r="EB356" s="197"/>
      <c r="EC356" s="197"/>
      <c r="ED356" s="197"/>
      <c r="EE356" s="197"/>
      <c r="EF356" s="197"/>
      <c r="EG356" s="197"/>
      <c r="EH356" s="197"/>
      <c r="EI356" s="197"/>
      <c r="EJ356" s="197"/>
      <c r="EK356" s="197"/>
      <c r="EL356" s="197"/>
      <c r="EM356" s="197"/>
    </row>
    <row r="357" spans="3:143" x14ac:dyDescent="0.2"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  <c r="AR357" s="197"/>
      <c r="AS357" s="197"/>
      <c r="AT357" s="197"/>
      <c r="AU357" s="197"/>
      <c r="AV357" s="197"/>
      <c r="AW357" s="197"/>
      <c r="AX357" s="197"/>
      <c r="AY357" s="197"/>
      <c r="AZ357" s="197"/>
      <c r="BA357" s="197"/>
      <c r="BB357" s="197"/>
      <c r="BC357" s="197"/>
      <c r="BD357" s="197"/>
      <c r="BE357" s="197"/>
      <c r="BF357" s="197"/>
      <c r="BG357" s="197"/>
      <c r="BH357" s="197"/>
      <c r="BI357" s="197"/>
      <c r="BJ357" s="197"/>
      <c r="BK357" s="197"/>
      <c r="BL357" s="197"/>
      <c r="BM357" s="197"/>
      <c r="BN357" s="197"/>
      <c r="BO357" s="197"/>
      <c r="BP357" s="197"/>
      <c r="BQ357" s="197"/>
      <c r="BR357" s="197"/>
      <c r="BS357" s="197"/>
      <c r="BT357" s="197"/>
      <c r="BU357" s="197"/>
      <c r="BV357" s="197"/>
      <c r="BW357" s="197"/>
      <c r="BX357" s="197"/>
      <c r="BY357" s="197"/>
      <c r="BZ357" s="197"/>
      <c r="CA357" s="197"/>
      <c r="CB357" s="197"/>
      <c r="CC357" s="197"/>
      <c r="CD357" s="197"/>
      <c r="CE357" s="197"/>
      <c r="CF357" s="197"/>
      <c r="CG357" s="197"/>
      <c r="CH357" s="197"/>
      <c r="CI357" s="197"/>
      <c r="CJ357" s="197"/>
      <c r="CK357" s="197"/>
      <c r="CL357" s="197"/>
      <c r="CM357" s="197"/>
      <c r="CN357" s="197"/>
      <c r="CO357" s="197"/>
      <c r="CP357" s="197"/>
      <c r="CQ357" s="197"/>
      <c r="CR357" s="197"/>
      <c r="CS357" s="197"/>
      <c r="CT357" s="197"/>
      <c r="CU357" s="197"/>
      <c r="CV357" s="197"/>
      <c r="CW357" s="197"/>
      <c r="CX357" s="197"/>
      <c r="CY357" s="197"/>
      <c r="CZ357" s="197"/>
      <c r="DA357" s="197"/>
      <c r="DB357" s="197"/>
      <c r="DC357" s="197"/>
      <c r="DD357" s="197"/>
      <c r="DE357" s="197"/>
      <c r="DF357" s="197"/>
      <c r="DG357" s="197"/>
      <c r="DH357" s="197"/>
      <c r="DI357" s="197"/>
      <c r="DJ357" s="197"/>
      <c r="DK357" s="197"/>
      <c r="DL357" s="197"/>
      <c r="DM357" s="197"/>
      <c r="DN357" s="197"/>
      <c r="DO357" s="197"/>
      <c r="DP357" s="197"/>
      <c r="DQ357" s="197"/>
      <c r="DR357" s="197"/>
      <c r="DS357" s="197"/>
      <c r="DT357" s="197"/>
      <c r="DU357" s="197"/>
      <c r="DV357" s="197"/>
      <c r="DW357" s="197"/>
      <c r="DX357" s="197"/>
      <c r="DY357" s="197"/>
      <c r="DZ357" s="197"/>
      <c r="EA357" s="197"/>
      <c r="EB357" s="197"/>
      <c r="EC357" s="197"/>
      <c r="ED357" s="197"/>
      <c r="EE357" s="197"/>
      <c r="EF357" s="197"/>
      <c r="EG357" s="197"/>
      <c r="EH357" s="197"/>
      <c r="EI357" s="197"/>
      <c r="EJ357" s="197"/>
      <c r="EK357" s="197"/>
      <c r="EL357" s="197"/>
      <c r="EM357" s="197"/>
    </row>
    <row r="358" spans="3:143" x14ac:dyDescent="0.2"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  <c r="AR358" s="197"/>
      <c r="AS358" s="197"/>
      <c r="AT358" s="197"/>
      <c r="AU358" s="197"/>
      <c r="AV358" s="197"/>
      <c r="AW358" s="197"/>
      <c r="AX358" s="197"/>
      <c r="AY358" s="197"/>
      <c r="AZ358" s="197"/>
      <c r="BA358" s="197"/>
      <c r="BB358" s="197"/>
      <c r="BC358" s="197"/>
      <c r="BD358" s="197"/>
      <c r="BE358" s="197"/>
      <c r="BF358" s="197"/>
      <c r="BG358" s="197"/>
      <c r="BH358" s="197"/>
      <c r="BI358" s="197"/>
      <c r="BJ358" s="197"/>
      <c r="BK358" s="197"/>
      <c r="BL358" s="197"/>
      <c r="BM358" s="197"/>
      <c r="BN358" s="197"/>
      <c r="BO358" s="197"/>
      <c r="BP358" s="197"/>
      <c r="BQ358" s="197"/>
      <c r="BR358" s="197"/>
      <c r="BS358" s="197"/>
      <c r="BT358" s="197"/>
      <c r="BU358" s="197"/>
      <c r="BV358" s="197"/>
      <c r="BW358" s="197"/>
      <c r="BX358" s="197"/>
      <c r="BY358" s="197"/>
      <c r="BZ358" s="197"/>
      <c r="CA358" s="197"/>
      <c r="CB358" s="197"/>
      <c r="CC358" s="197"/>
      <c r="CD358" s="197"/>
      <c r="CE358" s="197"/>
      <c r="CF358" s="197"/>
      <c r="CG358" s="197"/>
      <c r="CH358" s="197"/>
      <c r="CI358" s="197"/>
      <c r="CJ358" s="197"/>
      <c r="CK358" s="197"/>
      <c r="CL358" s="197"/>
      <c r="CM358" s="197"/>
      <c r="CN358" s="197"/>
      <c r="CO358" s="197"/>
      <c r="CP358" s="197"/>
      <c r="CQ358" s="197"/>
      <c r="CR358" s="197"/>
      <c r="CS358" s="197"/>
      <c r="CT358" s="197"/>
      <c r="CU358" s="197"/>
      <c r="CV358" s="197"/>
      <c r="CW358" s="197"/>
      <c r="CX358" s="197"/>
      <c r="CY358" s="197"/>
      <c r="CZ358" s="197"/>
      <c r="DA358" s="197"/>
      <c r="DB358" s="197"/>
      <c r="DC358" s="197"/>
      <c r="DD358" s="197"/>
      <c r="DE358" s="197"/>
      <c r="DF358" s="197"/>
      <c r="DG358" s="197"/>
      <c r="DH358" s="197"/>
      <c r="DI358" s="197"/>
      <c r="DJ358" s="197"/>
      <c r="DK358" s="197"/>
      <c r="DL358" s="197"/>
      <c r="DM358" s="197"/>
      <c r="DN358" s="197"/>
      <c r="DO358" s="197"/>
      <c r="DP358" s="197"/>
      <c r="DQ358" s="197"/>
      <c r="DR358" s="197"/>
      <c r="DS358" s="197"/>
      <c r="DT358" s="197"/>
      <c r="DU358" s="197"/>
      <c r="DV358" s="197"/>
      <c r="DW358" s="197"/>
      <c r="DX358" s="197"/>
      <c r="DY358" s="197"/>
      <c r="DZ358" s="197"/>
      <c r="EA358" s="197"/>
      <c r="EB358" s="197"/>
      <c r="EC358" s="197"/>
      <c r="ED358" s="197"/>
      <c r="EE358" s="197"/>
      <c r="EF358" s="197"/>
      <c r="EG358" s="197"/>
      <c r="EH358" s="197"/>
      <c r="EI358" s="197"/>
      <c r="EJ358" s="197"/>
      <c r="EK358" s="197"/>
      <c r="EL358" s="197"/>
      <c r="EM358" s="197"/>
    </row>
    <row r="359" spans="3:143" x14ac:dyDescent="0.2"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  <c r="AR359" s="197"/>
      <c r="AS359" s="197"/>
      <c r="AT359" s="197"/>
      <c r="AU359" s="197"/>
      <c r="AV359" s="197"/>
      <c r="AW359" s="197"/>
      <c r="AX359" s="197"/>
      <c r="AY359" s="197"/>
      <c r="AZ359" s="197"/>
      <c r="BA359" s="197"/>
      <c r="BB359" s="197"/>
      <c r="BC359" s="197"/>
      <c r="BD359" s="197"/>
      <c r="BE359" s="197"/>
      <c r="BF359" s="197"/>
      <c r="BG359" s="197"/>
      <c r="BH359" s="197"/>
      <c r="BI359" s="197"/>
      <c r="BJ359" s="197"/>
      <c r="BK359" s="197"/>
      <c r="BL359" s="197"/>
      <c r="BM359" s="197"/>
      <c r="BN359" s="197"/>
      <c r="BO359" s="197"/>
      <c r="BP359" s="197"/>
      <c r="BQ359" s="197"/>
      <c r="BR359" s="197"/>
      <c r="BS359" s="197"/>
      <c r="BT359" s="197"/>
      <c r="BU359" s="197"/>
      <c r="BV359" s="197"/>
      <c r="BW359" s="197"/>
      <c r="BX359" s="197"/>
      <c r="BY359" s="197"/>
      <c r="BZ359" s="197"/>
      <c r="CA359" s="197"/>
      <c r="CB359" s="197"/>
      <c r="CC359" s="197"/>
      <c r="CD359" s="197"/>
      <c r="CE359" s="197"/>
      <c r="CF359" s="197"/>
      <c r="CG359" s="197"/>
      <c r="CH359" s="197"/>
      <c r="CI359" s="197"/>
      <c r="CJ359" s="197"/>
      <c r="CK359" s="197"/>
      <c r="CL359" s="197"/>
      <c r="CM359" s="197"/>
      <c r="CN359" s="197"/>
      <c r="CO359" s="197"/>
      <c r="CP359" s="197"/>
      <c r="CQ359" s="197"/>
      <c r="CR359" s="197"/>
      <c r="CS359" s="197"/>
      <c r="CT359" s="197"/>
      <c r="CU359" s="197"/>
      <c r="CV359" s="197"/>
      <c r="CW359" s="197"/>
      <c r="CX359" s="197"/>
      <c r="CY359" s="197"/>
      <c r="CZ359" s="197"/>
      <c r="DA359" s="197"/>
      <c r="DB359" s="197"/>
      <c r="DC359" s="197"/>
      <c r="DD359" s="197"/>
      <c r="DE359" s="197"/>
      <c r="DF359" s="197"/>
      <c r="DG359" s="197"/>
      <c r="DH359" s="197"/>
      <c r="DI359" s="197"/>
      <c r="DJ359" s="197"/>
      <c r="DK359" s="197"/>
      <c r="DL359" s="197"/>
      <c r="DM359" s="197"/>
      <c r="DN359" s="197"/>
      <c r="DO359" s="197"/>
      <c r="DP359" s="197"/>
      <c r="DQ359" s="197"/>
      <c r="DR359" s="197"/>
      <c r="DS359" s="197"/>
      <c r="DT359" s="197"/>
      <c r="DU359" s="197"/>
      <c r="DV359" s="197"/>
      <c r="DW359" s="197"/>
      <c r="DX359" s="197"/>
      <c r="DY359" s="197"/>
      <c r="DZ359" s="197"/>
      <c r="EA359" s="197"/>
      <c r="EB359" s="197"/>
      <c r="EC359" s="197"/>
      <c r="ED359" s="197"/>
      <c r="EE359" s="197"/>
      <c r="EF359" s="197"/>
      <c r="EG359" s="197"/>
      <c r="EH359" s="197"/>
      <c r="EI359" s="197"/>
      <c r="EJ359" s="197"/>
      <c r="EK359" s="197"/>
      <c r="EL359" s="197"/>
      <c r="EM359" s="197"/>
    </row>
    <row r="360" spans="3:143" x14ac:dyDescent="0.2"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  <c r="AR360" s="197"/>
      <c r="AS360" s="197"/>
      <c r="AT360" s="197"/>
      <c r="AU360" s="197"/>
      <c r="AV360" s="197"/>
      <c r="AW360" s="197"/>
      <c r="AX360" s="197"/>
      <c r="AY360" s="197"/>
      <c r="AZ360" s="197"/>
      <c r="BA360" s="197"/>
      <c r="BB360" s="197"/>
      <c r="BC360" s="197"/>
      <c r="BD360" s="197"/>
      <c r="BE360" s="197"/>
      <c r="BF360" s="197"/>
      <c r="BG360" s="197"/>
      <c r="BH360" s="197"/>
      <c r="BI360" s="197"/>
      <c r="BJ360" s="197"/>
      <c r="BK360" s="197"/>
      <c r="BL360" s="197"/>
      <c r="BM360" s="197"/>
      <c r="BN360" s="197"/>
      <c r="BO360" s="197"/>
      <c r="BP360" s="197"/>
      <c r="BQ360" s="197"/>
      <c r="BR360" s="197"/>
      <c r="BS360" s="197"/>
      <c r="BT360" s="197"/>
      <c r="BU360" s="197"/>
      <c r="BV360" s="197"/>
      <c r="BW360" s="197"/>
      <c r="BX360" s="197"/>
      <c r="BY360" s="197"/>
      <c r="BZ360" s="197"/>
      <c r="CA360" s="197"/>
      <c r="CB360" s="197"/>
      <c r="CC360" s="197"/>
      <c r="CD360" s="197"/>
      <c r="CE360" s="197"/>
      <c r="CF360" s="197"/>
      <c r="CG360" s="197"/>
      <c r="CH360" s="197"/>
      <c r="CI360" s="197"/>
      <c r="CJ360" s="197"/>
      <c r="CK360" s="197"/>
      <c r="CL360" s="197"/>
      <c r="CM360" s="197"/>
      <c r="CN360" s="197"/>
      <c r="CO360" s="197"/>
      <c r="CP360" s="197"/>
      <c r="CQ360" s="197"/>
      <c r="CR360" s="197"/>
      <c r="CS360" s="197"/>
      <c r="CT360" s="197"/>
      <c r="CU360" s="197"/>
      <c r="CV360" s="197"/>
      <c r="CW360" s="197"/>
      <c r="CX360" s="197"/>
      <c r="CY360" s="197"/>
      <c r="CZ360" s="197"/>
      <c r="DA360" s="197"/>
      <c r="DB360" s="197"/>
      <c r="DC360" s="197"/>
      <c r="DD360" s="197"/>
      <c r="DE360" s="197"/>
      <c r="DF360" s="197"/>
      <c r="DG360" s="197"/>
      <c r="DH360" s="197"/>
      <c r="DI360" s="197"/>
      <c r="DJ360" s="197"/>
      <c r="DK360" s="197"/>
      <c r="DL360" s="197"/>
      <c r="DM360" s="197"/>
      <c r="DN360" s="197"/>
      <c r="DO360" s="197"/>
      <c r="DP360" s="197"/>
      <c r="DQ360" s="197"/>
      <c r="DR360" s="197"/>
      <c r="DS360" s="197"/>
      <c r="DT360" s="197"/>
      <c r="DU360" s="197"/>
      <c r="DV360" s="197"/>
      <c r="DW360" s="197"/>
      <c r="DX360" s="197"/>
      <c r="DY360" s="197"/>
      <c r="DZ360" s="197"/>
      <c r="EA360" s="197"/>
      <c r="EB360" s="197"/>
      <c r="EC360" s="197"/>
      <c r="ED360" s="197"/>
      <c r="EE360" s="197"/>
      <c r="EF360" s="197"/>
      <c r="EG360" s="197"/>
      <c r="EH360" s="197"/>
      <c r="EI360" s="197"/>
      <c r="EJ360" s="197"/>
      <c r="EK360" s="197"/>
      <c r="EL360" s="197"/>
      <c r="EM360" s="197"/>
    </row>
    <row r="361" spans="3:143" x14ac:dyDescent="0.2"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  <c r="AR361" s="197"/>
      <c r="AS361" s="197"/>
      <c r="AT361" s="197"/>
      <c r="AU361" s="197"/>
      <c r="AV361" s="197"/>
      <c r="AW361" s="197"/>
      <c r="AX361" s="197"/>
      <c r="AY361" s="197"/>
      <c r="AZ361" s="197"/>
      <c r="BA361" s="197"/>
      <c r="BB361" s="197"/>
      <c r="BC361" s="197"/>
      <c r="BD361" s="197"/>
      <c r="BE361" s="197"/>
      <c r="BF361" s="197"/>
      <c r="BG361" s="197"/>
      <c r="BH361" s="197"/>
      <c r="BI361" s="197"/>
      <c r="BJ361" s="197"/>
      <c r="BK361" s="197"/>
      <c r="BL361" s="197"/>
      <c r="BM361" s="197"/>
      <c r="BN361" s="197"/>
      <c r="BO361" s="197"/>
      <c r="BP361" s="197"/>
      <c r="BQ361" s="197"/>
      <c r="BR361" s="197"/>
      <c r="BS361" s="197"/>
      <c r="BT361" s="197"/>
      <c r="BU361" s="197"/>
      <c r="BV361" s="197"/>
      <c r="BW361" s="197"/>
      <c r="BX361" s="197"/>
      <c r="BY361" s="197"/>
      <c r="BZ361" s="197"/>
      <c r="CA361" s="197"/>
      <c r="CB361" s="197"/>
      <c r="CC361" s="197"/>
      <c r="CD361" s="197"/>
      <c r="CE361" s="197"/>
      <c r="CF361" s="197"/>
      <c r="CG361" s="197"/>
      <c r="CH361" s="197"/>
      <c r="CI361" s="197"/>
      <c r="CJ361" s="197"/>
      <c r="CK361" s="197"/>
      <c r="CL361" s="197"/>
      <c r="CM361" s="197"/>
      <c r="CN361" s="197"/>
      <c r="CO361" s="197"/>
      <c r="CP361" s="197"/>
      <c r="CQ361" s="197"/>
      <c r="CR361" s="197"/>
      <c r="CS361" s="197"/>
      <c r="CT361" s="197"/>
      <c r="CU361" s="197"/>
      <c r="CV361" s="197"/>
      <c r="CW361" s="197"/>
      <c r="CX361" s="197"/>
      <c r="CY361" s="197"/>
      <c r="CZ361" s="197"/>
      <c r="DA361" s="197"/>
      <c r="DB361" s="197"/>
      <c r="DC361" s="197"/>
      <c r="DD361" s="197"/>
      <c r="DE361" s="197"/>
      <c r="DF361" s="197"/>
      <c r="DG361" s="197"/>
      <c r="DH361" s="197"/>
      <c r="DI361" s="197"/>
      <c r="DJ361" s="197"/>
      <c r="DK361" s="197"/>
      <c r="DL361" s="197"/>
      <c r="DM361" s="197"/>
      <c r="DN361" s="197"/>
      <c r="DO361" s="197"/>
      <c r="DP361" s="197"/>
      <c r="DQ361" s="197"/>
      <c r="DR361" s="197"/>
      <c r="DS361" s="197"/>
      <c r="DT361" s="197"/>
      <c r="DU361" s="197"/>
      <c r="DV361" s="197"/>
      <c r="DW361" s="197"/>
      <c r="DX361" s="197"/>
      <c r="DY361" s="197"/>
      <c r="DZ361" s="197"/>
      <c r="EA361" s="197"/>
      <c r="EB361" s="197"/>
      <c r="EC361" s="197"/>
      <c r="ED361" s="197"/>
      <c r="EE361" s="197"/>
      <c r="EF361" s="197"/>
      <c r="EG361" s="197"/>
      <c r="EH361" s="197"/>
      <c r="EI361" s="197"/>
      <c r="EJ361" s="197"/>
      <c r="EK361" s="197"/>
      <c r="EL361" s="197"/>
      <c r="EM361" s="197"/>
    </row>
    <row r="362" spans="3:143" x14ac:dyDescent="0.2"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  <c r="AR362" s="197"/>
      <c r="AS362" s="197"/>
      <c r="AT362" s="197"/>
      <c r="AU362" s="197"/>
      <c r="AV362" s="197"/>
      <c r="AW362" s="197"/>
      <c r="AX362" s="197"/>
      <c r="AY362" s="197"/>
      <c r="AZ362" s="197"/>
      <c r="BA362" s="197"/>
      <c r="BB362" s="197"/>
      <c r="BC362" s="197"/>
      <c r="BD362" s="197"/>
      <c r="BE362" s="197"/>
      <c r="BF362" s="197"/>
      <c r="BG362" s="197"/>
      <c r="BH362" s="197"/>
      <c r="BI362" s="197"/>
      <c r="BJ362" s="197"/>
      <c r="BK362" s="197"/>
      <c r="BL362" s="197"/>
      <c r="BM362" s="197"/>
      <c r="BN362" s="197"/>
      <c r="BO362" s="197"/>
      <c r="BP362" s="197"/>
      <c r="BQ362" s="197"/>
      <c r="BR362" s="197"/>
      <c r="BS362" s="197"/>
      <c r="BT362" s="197"/>
      <c r="BU362" s="197"/>
      <c r="BV362" s="197"/>
      <c r="BW362" s="197"/>
      <c r="BX362" s="197"/>
      <c r="BY362" s="197"/>
      <c r="BZ362" s="197"/>
      <c r="CA362" s="197"/>
      <c r="CB362" s="197"/>
      <c r="CC362" s="197"/>
      <c r="CD362" s="197"/>
      <c r="CE362" s="197"/>
      <c r="CF362" s="197"/>
      <c r="CG362" s="197"/>
      <c r="CH362" s="197"/>
      <c r="CI362" s="197"/>
      <c r="CJ362" s="197"/>
      <c r="CK362" s="197"/>
      <c r="CL362" s="197"/>
      <c r="CM362" s="197"/>
      <c r="CN362" s="197"/>
      <c r="CO362" s="197"/>
      <c r="CP362" s="197"/>
      <c r="CQ362" s="197"/>
      <c r="CR362" s="197"/>
      <c r="CS362" s="197"/>
      <c r="CT362" s="197"/>
      <c r="CU362" s="197"/>
      <c r="CV362" s="197"/>
      <c r="CW362" s="197"/>
      <c r="CX362" s="197"/>
      <c r="CY362" s="197"/>
      <c r="CZ362" s="197"/>
      <c r="DA362" s="197"/>
      <c r="DB362" s="197"/>
      <c r="DC362" s="197"/>
      <c r="DD362" s="197"/>
      <c r="DE362" s="197"/>
      <c r="DF362" s="197"/>
      <c r="DG362" s="197"/>
      <c r="DH362" s="197"/>
      <c r="DI362" s="197"/>
      <c r="DJ362" s="197"/>
      <c r="DK362" s="197"/>
      <c r="DL362" s="197"/>
      <c r="DM362" s="197"/>
      <c r="DN362" s="197"/>
      <c r="DO362" s="197"/>
      <c r="DP362" s="197"/>
      <c r="DQ362" s="197"/>
      <c r="DR362" s="197"/>
      <c r="DS362" s="197"/>
      <c r="DT362" s="197"/>
      <c r="DU362" s="197"/>
      <c r="DV362" s="197"/>
      <c r="DW362" s="197"/>
      <c r="DX362" s="197"/>
      <c r="DY362" s="197"/>
      <c r="DZ362" s="197"/>
      <c r="EA362" s="197"/>
      <c r="EB362" s="197"/>
      <c r="EC362" s="197"/>
      <c r="ED362" s="197"/>
      <c r="EE362" s="197"/>
      <c r="EF362" s="197"/>
      <c r="EG362" s="197"/>
      <c r="EH362" s="197"/>
      <c r="EI362" s="197"/>
      <c r="EJ362" s="197"/>
      <c r="EK362" s="197"/>
      <c r="EL362" s="197"/>
      <c r="EM362" s="197"/>
    </row>
    <row r="363" spans="3:143" x14ac:dyDescent="0.2"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  <c r="AR363" s="197"/>
      <c r="AS363" s="197"/>
      <c r="AT363" s="197"/>
      <c r="AU363" s="197"/>
      <c r="AV363" s="197"/>
      <c r="AW363" s="197"/>
      <c r="AX363" s="197"/>
      <c r="AY363" s="197"/>
      <c r="AZ363" s="197"/>
      <c r="BA363" s="197"/>
      <c r="BB363" s="197"/>
      <c r="BC363" s="197"/>
      <c r="BD363" s="197"/>
      <c r="BE363" s="197"/>
      <c r="BF363" s="197"/>
      <c r="BG363" s="197"/>
      <c r="BH363" s="197"/>
      <c r="BI363" s="197"/>
      <c r="BJ363" s="197"/>
      <c r="BK363" s="197"/>
      <c r="BL363" s="197"/>
      <c r="BM363" s="197"/>
      <c r="BN363" s="197"/>
      <c r="BO363" s="197"/>
      <c r="BP363" s="197"/>
      <c r="BQ363" s="197"/>
      <c r="BR363" s="197"/>
      <c r="BS363" s="197"/>
      <c r="BT363" s="197"/>
      <c r="BU363" s="197"/>
      <c r="BV363" s="197"/>
      <c r="BW363" s="197"/>
      <c r="BX363" s="197"/>
      <c r="BY363" s="197"/>
      <c r="BZ363" s="197"/>
      <c r="CA363" s="197"/>
      <c r="CB363" s="197"/>
      <c r="CC363" s="197"/>
      <c r="CD363" s="197"/>
      <c r="CE363" s="197"/>
      <c r="CF363" s="197"/>
      <c r="CG363" s="197"/>
      <c r="CH363" s="197"/>
      <c r="CI363" s="197"/>
      <c r="CJ363" s="197"/>
      <c r="CK363" s="197"/>
      <c r="CL363" s="197"/>
      <c r="CM363" s="197"/>
      <c r="CN363" s="197"/>
      <c r="CO363" s="197"/>
      <c r="CP363" s="197"/>
      <c r="CQ363" s="197"/>
      <c r="CR363" s="197"/>
      <c r="CS363" s="197"/>
      <c r="CT363" s="197"/>
      <c r="CU363" s="197"/>
      <c r="CV363" s="197"/>
      <c r="CW363" s="197"/>
      <c r="CX363" s="197"/>
      <c r="CY363" s="197"/>
      <c r="CZ363" s="197"/>
      <c r="DA363" s="197"/>
      <c r="DB363" s="197"/>
      <c r="DC363" s="197"/>
      <c r="DD363" s="197"/>
      <c r="DE363" s="197"/>
      <c r="DF363" s="197"/>
      <c r="DG363" s="197"/>
      <c r="DH363" s="197"/>
      <c r="DI363" s="197"/>
      <c r="DJ363" s="197"/>
      <c r="DK363" s="197"/>
      <c r="DL363" s="197"/>
      <c r="DM363" s="197"/>
      <c r="DN363" s="197"/>
      <c r="DO363" s="197"/>
      <c r="DP363" s="197"/>
      <c r="DQ363" s="197"/>
      <c r="DR363" s="197"/>
      <c r="DS363" s="197"/>
      <c r="DT363" s="197"/>
      <c r="DU363" s="197"/>
      <c r="DV363" s="197"/>
      <c r="DW363" s="197"/>
      <c r="DX363" s="197"/>
      <c r="DY363" s="197"/>
      <c r="DZ363" s="197"/>
      <c r="EA363" s="197"/>
      <c r="EB363" s="197"/>
      <c r="EC363" s="197"/>
      <c r="ED363" s="197"/>
      <c r="EE363" s="197"/>
      <c r="EF363" s="197"/>
      <c r="EG363" s="197"/>
      <c r="EH363" s="197"/>
      <c r="EI363" s="197"/>
      <c r="EJ363" s="197"/>
      <c r="EK363" s="197"/>
      <c r="EL363" s="197"/>
      <c r="EM363" s="197"/>
    </row>
    <row r="364" spans="3:143" x14ac:dyDescent="0.2">
      <c r="C364" s="197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  <c r="AR364" s="197"/>
      <c r="AS364" s="197"/>
      <c r="AT364" s="197"/>
      <c r="AU364" s="197"/>
      <c r="AV364" s="197"/>
      <c r="AW364" s="197"/>
      <c r="AX364" s="197"/>
      <c r="AY364" s="197"/>
      <c r="AZ364" s="197"/>
      <c r="BA364" s="197"/>
      <c r="BB364" s="197"/>
      <c r="BC364" s="197"/>
      <c r="BD364" s="197"/>
      <c r="BE364" s="197"/>
      <c r="BF364" s="197"/>
      <c r="BG364" s="197"/>
      <c r="BH364" s="197"/>
      <c r="BI364" s="197"/>
      <c r="BJ364" s="197"/>
      <c r="BK364" s="197"/>
      <c r="BL364" s="197"/>
      <c r="BM364" s="197"/>
      <c r="BN364" s="197"/>
      <c r="BO364" s="197"/>
      <c r="BP364" s="197"/>
      <c r="BQ364" s="197"/>
      <c r="BR364" s="197"/>
      <c r="BS364" s="197"/>
      <c r="BT364" s="197"/>
      <c r="BU364" s="197"/>
      <c r="BV364" s="197"/>
      <c r="BW364" s="197"/>
      <c r="BX364" s="197"/>
      <c r="BY364" s="197"/>
      <c r="BZ364" s="197"/>
      <c r="CA364" s="197"/>
      <c r="CB364" s="197"/>
      <c r="CC364" s="197"/>
      <c r="CD364" s="197"/>
      <c r="CE364" s="197"/>
      <c r="CF364" s="197"/>
      <c r="CG364" s="197"/>
      <c r="CH364" s="197"/>
      <c r="CI364" s="197"/>
      <c r="CJ364" s="197"/>
      <c r="CK364" s="197"/>
      <c r="CL364" s="197"/>
      <c r="CM364" s="197"/>
      <c r="CN364" s="197"/>
      <c r="CO364" s="197"/>
      <c r="CP364" s="197"/>
      <c r="CQ364" s="197"/>
      <c r="CR364" s="197"/>
      <c r="CS364" s="197"/>
      <c r="CT364" s="197"/>
      <c r="CU364" s="197"/>
      <c r="CV364" s="197"/>
      <c r="CW364" s="197"/>
      <c r="CX364" s="197"/>
      <c r="CY364" s="197"/>
      <c r="CZ364" s="197"/>
      <c r="DA364" s="197"/>
      <c r="DB364" s="197"/>
      <c r="DC364" s="197"/>
      <c r="DD364" s="197"/>
      <c r="DE364" s="197"/>
      <c r="DF364" s="197"/>
      <c r="DG364" s="197"/>
      <c r="DH364" s="197"/>
      <c r="DI364" s="197"/>
      <c r="DJ364" s="197"/>
      <c r="DK364" s="197"/>
      <c r="DL364" s="197"/>
      <c r="DM364" s="197"/>
      <c r="DN364" s="197"/>
      <c r="DO364" s="197"/>
      <c r="DP364" s="197"/>
      <c r="DQ364" s="197"/>
      <c r="DR364" s="197"/>
      <c r="DS364" s="197"/>
      <c r="DT364" s="197"/>
      <c r="DU364" s="197"/>
      <c r="DV364" s="197"/>
      <c r="DW364" s="197"/>
      <c r="DX364" s="197"/>
      <c r="DY364" s="197"/>
      <c r="DZ364" s="197"/>
      <c r="EA364" s="197"/>
      <c r="EB364" s="197"/>
      <c r="EC364" s="197"/>
      <c r="ED364" s="197"/>
      <c r="EE364" s="197"/>
      <c r="EF364" s="197"/>
      <c r="EG364" s="197"/>
      <c r="EH364" s="197"/>
      <c r="EI364" s="197"/>
      <c r="EJ364" s="197"/>
      <c r="EK364" s="197"/>
      <c r="EL364" s="197"/>
      <c r="EM364" s="197"/>
    </row>
    <row r="365" spans="3:143" x14ac:dyDescent="0.2"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  <c r="AO365" s="197"/>
      <c r="AP365" s="197"/>
      <c r="AQ365" s="197"/>
      <c r="AR365" s="197"/>
      <c r="AS365" s="197"/>
      <c r="AT365" s="197"/>
      <c r="AU365" s="197"/>
      <c r="AV365" s="197"/>
      <c r="AW365" s="197"/>
      <c r="AX365" s="197"/>
      <c r="AY365" s="197"/>
      <c r="AZ365" s="197"/>
      <c r="BA365" s="197"/>
      <c r="BB365" s="197"/>
      <c r="BC365" s="197"/>
      <c r="BD365" s="197"/>
      <c r="BE365" s="197"/>
      <c r="BF365" s="197"/>
      <c r="BG365" s="197"/>
      <c r="BH365" s="197"/>
      <c r="BI365" s="197"/>
      <c r="BJ365" s="197"/>
      <c r="BK365" s="197"/>
      <c r="BL365" s="197"/>
      <c r="BM365" s="197"/>
      <c r="BN365" s="197"/>
      <c r="BO365" s="197"/>
      <c r="BP365" s="197"/>
      <c r="BQ365" s="197"/>
      <c r="BR365" s="197"/>
      <c r="BS365" s="197"/>
      <c r="BT365" s="197"/>
      <c r="BU365" s="197"/>
      <c r="BV365" s="197"/>
      <c r="BW365" s="197"/>
      <c r="BX365" s="197"/>
      <c r="BY365" s="197"/>
      <c r="BZ365" s="197"/>
      <c r="CA365" s="197"/>
      <c r="CB365" s="197"/>
      <c r="CC365" s="197"/>
      <c r="CD365" s="197"/>
      <c r="CE365" s="197"/>
      <c r="CF365" s="197"/>
      <c r="CG365" s="197"/>
      <c r="CH365" s="197"/>
      <c r="CI365" s="197"/>
      <c r="CJ365" s="197"/>
      <c r="CK365" s="197"/>
      <c r="CL365" s="197"/>
      <c r="CM365" s="197"/>
      <c r="CN365" s="197"/>
      <c r="CO365" s="197"/>
      <c r="CP365" s="197"/>
      <c r="CQ365" s="197"/>
      <c r="CR365" s="197"/>
      <c r="CS365" s="197"/>
      <c r="CT365" s="197"/>
      <c r="CU365" s="197"/>
      <c r="CV365" s="197"/>
      <c r="CW365" s="197"/>
      <c r="CX365" s="197"/>
      <c r="CY365" s="197"/>
      <c r="CZ365" s="197"/>
      <c r="DA365" s="197"/>
      <c r="DB365" s="197"/>
      <c r="DC365" s="197"/>
      <c r="DD365" s="197"/>
      <c r="DE365" s="197"/>
      <c r="DF365" s="197"/>
      <c r="DG365" s="197"/>
      <c r="DH365" s="197"/>
      <c r="DI365" s="197"/>
      <c r="DJ365" s="197"/>
      <c r="DK365" s="197"/>
      <c r="DL365" s="197"/>
      <c r="DM365" s="197"/>
      <c r="DN365" s="197"/>
      <c r="DO365" s="197"/>
      <c r="DP365" s="197"/>
      <c r="DQ365" s="197"/>
      <c r="DR365" s="197"/>
      <c r="DS365" s="197"/>
      <c r="DT365" s="197"/>
      <c r="DU365" s="197"/>
      <c r="DV365" s="197"/>
      <c r="DW365" s="197"/>
      <c r="DX365" s="197"/>
      <c r="DY365" s="197"/>
      <c r="DZ365" s="197"/>
      <c r="EA365" s="197"/>
      <c r="EB365" s="197"/>
      <c r="EC365" s="197"/>
      <c r="ED365" s="197"/>
      <c r="EE365" s="197"/>
      <c r="EF365" s="197"/>
      <c r="EG365" s="197"/>
      <c r="EH365" s="197"/>
      <c r="EI365" s="197"/>
      <c r="EJ365" s="197"/>
      <c r="EK365" s="197"/>
      <c r="EL365" s="197"/>
      <c r="EM365" s="197"/>
    </row>
    <row r="366" spans="3:143" x14ac:dyDescent="0.2"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  <c r="AR366" s="197"/>
      <c r="AS366" s="197"/>
      <c r="AT366" s="197"/>
      <c r="AU366" s="197"/>
      <c r="AV366" s="197"/>
      <c r="AW366" s="197"/>
      <c r="AX366" s="197"/>
      <c r="AY366" s="197"/>
      <c r="AZ366" s="197"/>
      <c r="BA366" s="197"/>
      <c r="BB366" s="197"/>
      <c r="BC366" s="197"/>
      <c r="BD366" s="197"/>
      <c r="BE366" s="197"/>
      <c r="BF366" s="197"/>
      <c r="BG366" s="197"/>
      <c r="BH366" s="197"/>
      <c r="BI366" s="197"/>
      <c r="BJ366" s="197"/>
      <c r="BK366" s="197"/>
      <c r="BL366" s="197"/>
      <c r="BM366" s="197"/>
      <c r="BN366" s="197"/>
      <c r="BO366" s="197"/>
      <c r="BP366" s="197"/>
      <c r="BQ366" s="197"/>
      <c r="BR366" s="197"/>
      <c r="BS366" s="197"/>
      <c r="BT366" s="197"/>
      <c r="BU366" s="197"/>
      <c r="BV366" s="197"/>
      <c r="BW366" s="197"/>
      <c r="BX366" s="197"/>
      <c r="BY366" s="197"/>
      <c r="BZ366" s="197"/>
      <c r="CA366" s="197"/>
      <c r="CB366" s="197"/>
      <c r="CC366" s="197"/>
      <c r="CD366" s="197"/>
      <c r="CE366" s="197"/>
      <c r="CF366" s="197"/>
      <c r="CG366" s="197"/>
      <c r="CH366" s="197"/>
      <c r="CI366" s="197"/>
      <c r="CJ366" s="197"/>
      <c r="CK366" s="197"/>
      <c r="CL366" s="197"/>
      <c r="CM366" s="197"/>
      <c r="CN366" s="197"/>
      <c r="CO366" s="197"/>
      <c r="CP366" s="197"/>
      <c r="CQ366" s="197"/>
      <c r="CR366" s="197"/>
      <c r="CS366" s="197"/>
      <c r="CT366" s="197"/>
      <c r="CU366" s="197"/>
      <c r="CV366" s="197"/>
      <c r="CW366" s="197"/>
      <c r="CX366" s="197"/>
      <c r="CY366" s="197"/>
      <c r="CZ366" s="197"/>
      <c r="DA366" s="197"/>
      <c r="DB366" s="197"/>
      <c r="DC366" s="197"/>
      <c r="DD366" s="197"/>
      <c r="DE366" s="197"/>
      <c r="DF366" s="197"/>
      <c r="DG366" s="197"/>
      <c r="DH366" s="197"/>
      <c r="DI366" s="197"/>
      <c r="DJ366" s="197"/>
      <c r="DK366" s="197"/>
      <c r="DL366" s="197"/>
      <c r="DM366" s="197"/>
      <c r="DN366" s="197"/>
      <c r="DO366" s="197"/>
      <c r="DP366" s="197"/>
      <c r="DQ366" s="197"/>
      <c r="DR366" s="197"/>
      <c r="DS366" s="197"/>
      <c r="DT366" s="197"/>
      <c r="DU366" s="197"/>
      <c r="DV366" s="197"/>
      <c r="DW366" s="197"/>
      <c r="DX366" s="197"/>
      <c r="DY366" s="197"/>
      <c r="DZ366" s="197"/>
      <c r="EA366" s="197"/>
      <c r="EB366" s="197"/>
      <c r="EC366" s="197"/>
      <c r="ED366" s="197"/>
      <c r="EE366" s="197"/>
      <c r="EF366" s="197"/>
      <c r="EG366" s="197"/>
      <c r="EH366" s="197"/>
      <c r="EI366" s="197"/>
      <c r="EJ366" s="197"/>
      <c r="EK366" s="197"/>
      <c r="EL366" s="197"/>
      <c r="EM366" s="197"/>
    </row>
    <row r="367" spans="3:143" x14ac:dyDescent="0.2"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  <c r="AR367" s="197"/>
      <c r="AS367" s="197"/>
      <c r="AT367" s="197"/>
      <c r="AU367" s="197"/>
      <c r="AV367" s="197"/>
      <c r="AW367" s="197"/>
      <c r="AX367" s="197"/>
      <c r="AY367" s="197"/>
      <c r="AZ367" s="197"/>
      <c r="BA367" s="197"/>
      <c r="BB367" s="197"/>
      <c r="BC367" s="197"/>
      <c r="BD367" s="197"/>
      <c r="BE367" s="197"/>
      <c r="BF367" s="197"/>
      <c r="BG367" s="197"/>
      <c r="BH367" s="197"/>
      <c r="BI367" s="197"/>
      <c r="BJ367" s="197"/>
      <c r="BK367" s="197"/>
      <c r="BL367" s="197"/>
      <c r="BM367" s="197"/>
      <c r="BN367" s="197"/>
      <c r="BO367" s="197"/>
      <c r="BP367" s="197"/>
      <c r="BQ367" s="197"/>
      <c r="BR367" s="197"/>
      <c r="BS367" s="197"/>
      <c r="BT367" s="197"/>
      <c r="BU367" s="197"/>
      <c r="BV367" s="197"/>
      <c r="BW367" s="197"/>
      <c r="BX367" s="197"/>
      <c r="BY367" s="197"/>
      <c r="BZ367" s="197"/>
      <c r="CA367" s="197"/>
      <c r="CB367" s="197"/>
      <c r="CC367" s="197"/>
      <c r="CD367" s="197"/>
      <c r="CE367" s="197"/>
      <c r="CF367" s="197"/>
      <c r="CG367" s="197"/>
      <c r="CH367" s="197"/>
      <c r="CI367" s="197"/>
      <c r="CJ367" s="197"/>
      <c r="CK367" s="197"/>
      <c r="CL367" s="197"/>
      <c r="CM367" s="197"/>
      <c r="CN367" s="197"/>
      <c r="CO367" s="197"/>
      <c r="CP367" s="197"/>
      <c r="CQ367" s="197"/>
      <c r="CR367" s="197"/>
      <c r="CS367" s="197"/>
      <c r="CT367" s="197"/>
      <c r="CU367" s="197"/>
      <c r="CV367" s="197"/>
      <c r="CW367" s="197"/>
      <c r="CX367" s="197"/>
      <c r="CY367" s="197"/>
      <c r="CZ367" s="197"/>
      <c r="DA367" s="197"/>
      <c r="DB367" s="197"/>
      <c r="DC367" s="197"/>
      <c r="DD367" s="197"/>
      <c r="DE367" s="197"/>
      <c r="DF367" s="197"/>
      <c r="DG367" s="197"/>
      <c r="DH367" s="197"/>
      <c r="DI367" s="197"/>
      <c r="DJ367" s="197"/>
      <c r="DK367" s="197"/>
      <c r="DL367" s="197"/>
      <c r="DM367" s="197"/>
      <c r="DN367" s="197"/>
      <c r="DO367" s="197"/>
      <c r="DP367" s="197"/>
      <c r="DQ367" s="197"/>
      <c r="DR367" s="197"/>
      <c r="DS367" s="197"/>
      <c r="DT367" s="197"/>
      <c r="DU367" s="197"/>
      <c r="DV367" s="197"/>
      <c r="DW367" s="197"/>
      <c r="DX367" s="197"/>
      <c r="DY367" s="197"/>
      <c r="DZ367" s="197"/>
      <c r="EA367" s="197"/>
      <c r="EB367" s="197"/>
      <c r="EC367" s="197"/>
      <c r="ED367" s="197"/>
      <c r="EE367" s="197"/>
      <c r="EF367" s="197"/>
      <c r="EG367" s="197"/>
      <c r="EH367" s="197"/>
      <c r="EI367" s="197"/>
      <c r="EJ367" s="197"/>
      <c r="EK367" s="197"/>
      <c r="EL367" s="197"/>
      <c r="EM367" s="197"/>
    </row>
    <row r="368" spans="3:143" x14ac:dyDescent="0.2"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  <c r="AR368" s="197"/>
      <c r="AS368" s="197"/>
      <c r="AT368" s="197"/>
      <c r="AU368" s="197"/>
      <c r="AV368" s="197"/>
      <c r="AW368" s="197"/>
      <c r="AX368" s="197"/>
      <c r="AY368" s="197"/>
      <c r="AZ368" s="197"/>
      <c r="BA368" s="197"/>
      <c r="BB368" s="197"/>
      <c r="BC368" s="197"/>
      <c r="BD368" s="197"/>
      <c r="BE368" s="197"/>
      <c r="BF368" s="197"/>
      <c r="BG368" s="197"/>
      <c r="BH368" s="197"/>
      <c r="BI368" s="197"/>
      <c r="BJ368" s="197"/>
      <c r="BK368" s="197"/>
      <c r="BL368" s="197"/>
      <c r="BM368" s="197"/>
      <c r="BN368" s="197"/>
      <c r="BO368" s="197"/>
      <c r="BP368" s="197"/>
      <c r="BQ368" s="197"/>
      <c r="BR368" s="197"/>
      <c r="BS368" s="197"/>
      <c r="BT368" s="197"/>
      <c r="BU368" s="197"/>
      <c r="BV368" s="197"/>
      <c r="BW368" s="197"/>
      <c r="BX368" s="197"/>
      <c r="BY368" s="197"/>
      <c r="BZ368" s="197"/>
      <c r="CA368" s="197"/>
      <c r="CB368" s="197"/>
      <c r="CC368" s="197"/>
      <c r="CD368" s="197"/>
      <c r="CE368" s="197"/>
      <c r="CF368" s="197"/>
      <c r="CG368" s="197"/>
      <c r="CH368" s="197"/>
      <c r="CI368" s="197"/>
      <c r="CJ368" s="197"/>
      <c r="CK368" s="197"/>
      <c r="CL368" s="197"/>
      <c r="CM368" s="197"/>
      <c r="CN368" s="197"/>
      <c r="CO368" s="197"/>
      <c r="CP368" s="197"/>
      <c r="CQ368" s="197"/>
      <c r="CR368" s="197"/>
      <c r="CS368" s="197"/>
      <c r="CT368" s="197"/>
      <c r="CU368" s="197"/>
      <c r="CV368" s="197"/>
      <c r="CW368" s="197"/>
      <c r="CX368" s="197"/>
      <c r="CY368" s="197"/>
      <c r="CZ368" s="197"/>
      <c r="DA368" s="197"/>
      <c r="DB368" s="197"/>
      <c r="DC368" s="197"/>
      <c r="DD368" s="197"/>
      <c r="DE368" s="197"/>
      <c r="DF368" s="197"/>
      <c r="DG368" s="197"/>
      <c r="DH368" s="197"/>
      <c r="DI368" s="197"/>
      <c r="DJ368" s="197"/>
      <c r="DK368" s="197"/>
      <c r="DL368" s="197"/>
      <c r="DM368" s="197"/>
      <c r="DN368" s="197"/>
      <c r="DO368" s="197"/>
      <c r="DP368" s="197"/>
      <c r="DQ368" s="197"/>
      <c r="DR368" s="197"/>
      <c r="DS368" s="197"/>
      <c r="DT368" s="197"/>
      <c r="DU368" s="197"/>
      <c r="DV368" s="197"/>
      <c r="DW368" s="197"/>
      <c r="DX368" s="197"/>
      <c r="DY368" s="197"/>
      <c r="DZ368" s="197"/>
      <c r="EA368" s="197"/>
      <c r="EB368" s="197"/>
      <c r="EC368" s="197"/>
      <c r="ED368" s="197"/>
      <c r="EE368" s="197"/>
      <c r="EF368" s="197"/>
      <c r="EG368" s="197"/>
      <c r="EH368" s="197"/>
      <c r="EI368" s="197"/>
      <c r="EJ368" s="197"/>
      <c r="EK368" s="197"/>
      <c r="EL368" s="197"/>
      <c r="EM368" s="197"/>
    </row>
    <row r="369" spans="3:143" x14ac:dyDescent="0.2"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  <c r="AR369" s="197"/>
      <c r="AS369" s="197"/>
      <c r="AT369" s="197"/>
      <c r="AU369" s="197"/>
      <c r="AV369" s="197"/>
      <c r="AW369" s="197"/>
      <c r="AX369" s="197"/>
      <c r="AY369" s="197"/>
      <c r="AZ369" s="197"/>
      <c r="BA369" s="197"/>
      <c r="BB369" s="197"/>
      <c r="BC369" s="197"/>
      <c r="BD369" s="197"/>
      <c r="BE369" s="197"/>
      <c r="BF369" s="197"/>
      <c r="BG369" s="197"/>
      <c r="BH369" s="197"/>
      <c r="BI369" s="197"/>
      <c r="BJ369" s="197"/>
      <c r="BK369" s="197"/>
      <c r="BL369" s="197"/>
      <c r="BM369" s="197"/>
      <c r="BN369" s="197"/>
      <c r="BO369" s="197"/>
      <c r="BP369" s="197"/>
      <c r="BQ369" s="197"/>
      <c r="BR369" s="197"/>
      <c r="BS369" s="197"/>
      <c r="BT369" s="197"/>
      <c r="BU369" s="197"/>
      <c r="BV369" s="197"/>
      <c r="BW369" s="197"/>
      <c r="BX369" s="197"/>
      <c r="BY369" s="197"/>
      <c r="BZ369" s="197"/>
      <c r="CA369" s="197"/>
      <c r="CB369" s="197"/>
      <c r="CC369" s="197"/>
      <c r="CD369" s="197"/>
      <c r="CE369" s="197"/>
      <c r="CF369" s="197"/>
      <c r="CG369" s="197"/>
      <c r="CH369" s="197"/>
      <c r="CI369" s="197"/>
      <c r="CJ369" s="197"/>
      <c r="CK369" s="197"/>
      <c r="CL369" s="197"/>
      <c r="CM369" s="197"/>
      <c r="CN369" s="197"/>
      <c r="CO369" s="197"/>
      <c r="CP369" s="197"/>
      <c r="CQ369" s="197"/>
      <c r="CR369" s="197"/>
      <c r="CS369" s="197"/>
      <c r="CT369" s="197"/>
      <c r="CU369" s="197"/>
      <c r="CV369" s="197"/>
      <c r="CW369" s="197"/>
      <c r="CX369" s="197"/>
      <c r="CY369" s="197"/>
      <c r="CZ369" s="197"/>
      <c r="DA369" s="197"/>
      <c r="DB369" s="197"/>
      <c r="DC369" s="197"/>
      <c r="DD369" s="197"/>
      <c r="DE369" s="197"/>
      <c r="DF369" s="197"/>
      <c r="DG369" s="197"/>
      <c r="DH369" s="197"/>
      <c r="DI369" s="197"/>
      <c r="DJ369" s="197"/>
      <c r="DK369" s="197"/>
      <c r="DL369" s="197"/>
      <c r="DM369" s="197"/>
      <c r="DN369" s="197"/>
      <c r="DO369" s="197"/>
      <c r="DP369" s="197"/>
      <c r="DQ369" s="197"/>
      <c r="DR369" s="197"/>
      <c r="DS369" s="197"/>
      <c r="DT369" s="197"/>
      <c r="DU369" s="197"/>
      <c r="DV369" s="197"/>
      <c r="DW369" s="197"/>
      <c r="DX369" s="197"/>
      <c r="DY369" s="197"/>
      <c r="DZ369" s="197"/>
      <c r="EA369" s="197"/>
      <c r="EB369" s="197"/>
      <c r="EC369" s="197"/>
      <c r="ED369" s="197"/>
      <c r="EE369" s="197"/>
      <c r="EF369" s="197"/>
      <c r="EG369" s="197"/>
      <c r="EH369" s="197"/>
      <c r="EI369" s="197"/>
      <c r="EJ369" s="197"/>
      <c r="EK369" s="197"/>
      <c r="EL369" s="197"/>
      <c r="EM369" s="197"/>
    </row>
    <row r="370" spans="3:143" x14ac:dyDescent="0.2"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7"/>
      <c r="BB370" s="197"/>
      <c r="BC370" s="197"/>
      <c r="BD370" s="197"/>
      <c r="BE370" s="197"/>
      <c r="BF370" s="197"/>
      <c r="BG370" s="197"/>
      <c r="BH370" s="197"/>
      <c r="BI370" s="197"/>
      <c r="BJ370" s="197"/>
      <c r="BK370" s="197"/>
      <c r="BL370" s="197"/>
      <c r="BM370" s="197"/>
      <c r="BN370" s="197"/>
      <c r="BO370" s="197"/>
      <c r="BP370" s="197"/>
      <c r="BQ370" s="197"/>
      <c r="BR370" s="197"/>
      <c r="BS370" s="197"/>
      <c r="BT370" s="197"/>
      <c r="BU370" s="197"/>
      <c r="BV370" s="197"/>
      <c r="BW370" s="197"/>
      <c r="BX370" s="197"/>
      <c r="BY370" s="197"/>
      <c r="BZ370" s="197"/>
      <c r="CA370" s="197"/>
      <c r="CB370" s="197"/>
      <c r="CC370" s="197"/>
      <c r="CD370" s="197"/>
      <c r="CE370" s="197"/>
      <c r="CF370" s="197"/>
      <c r="CG370" s="197"/>
      <c r="CH370" s="197"/>
      <c r="CI370" s="197"/>
      <c r="CJ370" s="197"/>
      <c r="CK370" s="197"/>
      <c r="CL370" s="197"/>
      <c r="CM370" s="197"/>
      <c r="CN370" s="197"/>
      <c r="CO370" s="197"/>
      <c r="CP370" s="197"/>
      <c r="CQ370" s="197"/>
      <c r="CR370" s="197"/>
      <c r="CS370" s="197"/>
      <c r="CT370" s="197"/>
      <c r="CU370" s="197"/>
      <c r="CV370" s="197"/>
      <c r="CW370" s="197"/>
      <c r="CX370" s="197"/>
      <c r="CY370" s="197"/>
      <c r="CZ370" s="197"/>
      <c r="DA370" s="197"/>
      <c r="DB370" s="197"/>
      <c r="DC370" s="197"/>
      <c r="DD370" s="197"/>
      <c r="DE370" s="197"/>
      <c r="DF370" s="197"/>
      <c r="DG370" s="197"/>
      <c r="DH370" s="197"/>
      <c r="DI370" s="197"/>
      <c r="DJ370" s="197"/>
      <c r="DK370" s="197"/>
      <c r="DL370" s="197"/>
      <c r="DM370" s="197"/>
      <c r="DN370" s="197"/>
      <c r="DO370" s="197"/>
      <c r="DP370" s="197"/>
      <c r="DQ370" s="197"/>
      <c r="DR370" s="197"/>
      <c r="DS370" s="197"/>
      <c r="DT370" s="197"/>
      <c r="DU370" s="197"/>
      <c r="DV370" s="197"/>
      <c r="DW370" s="197"/>
      <c r="DX370" s="197"/>
      <c r="DY370" s="197"/>
      <c r="DZ370" s="197"/>
      <c r="EA370" s="197"/>
      <c r="EB370" s="197"/>
      <c r="EC370" s="197"/>
      <c r="ED370" s="197"/>
      <c r="EE370" s="197"/>
      <c r="EF370" s="197"/>
      <c r="EG370" s="197"/>
      <c r="EH370" s="197"/>
      <c r="EI370" s="197"/>
      <c r="EJ370" s="197"/>
      <c r="EK370" s="197"/>
      <c r="EL370" s="197"/>
      <c r="EM370" s="197"/>
    </row>
    <row r="371" spans="3:143" x14ac:dyDescent="0.2"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  <c r="AR371" s="197"/>
      <c r="AS371" s="197"/>
      <c r="AT371" s="197"/>
      <c r="AU371" s="197"/>
      <c r="AV371" s="197"/>
      <c r="AW371" s="197"/>
      <c r="AX371" s="197"/>
      <c r="AY371" s="197"/>
      <c r="AZ371" s="197"/>
      <c r="BA371" s="197"/>
      <c r="BB371" s="197"/>
      <c r="BC371" s="197"/>
      <c r="BD371" s="197"/>
      <c r="BE371" s="197"/>
      <c r="BF371" s="197"/>
      <c r="BG371" s="197"/>
      <c r="BH371" s="197"/>
      <c r="BI371" s="197"/>
      <c r="BJ371" s="197"/>
      <c r="BK371" s="197"/>
      <c r="BL371" s="197"/>
      <c r="BM371" s="197"/>
      <c r="BN371" s="197"/>
      <c r="BO371" s="197"/>
      <c r="BP371" s="197"/>
      <c r="BQ371" s="197"/>
      <c r="BR371" s="197"/>
      <c r="BS371" s="197"/>
      <c r="BT371" s="197"/>
      <c r="BU371" s="197"/>
      <c r="BV371" s="197"/>
      <c r="BW371" s="197"/>
      <c r="BX371" s="197"/>
      <c r="BY371" s="197"/>
      <c r="BZ371" s="197"/>
      <c r="CA371" s="197"/>
      <c r="CB371" s="197"/>
      <c r="CC371" s="197"/>
      <c r="CD371" s="197"/>
      <c r="CE371" s="197"/>
      <c r="CF371" s="197"/>
      <c r="CG371" s="197"/>
      <c r="CH371" s="197"/>
      <c r="CI371" s="197"/>
      <c r="CJ371" s="197"/>
      <c r="CK371" s="197"/>
      <c r="CL371" s="197"/>
      <c r="CM371" s="197"/>
      <c r="CN371" s="197"/>
      <c r="CO371" s="197"/>
      <c r="CP371" s="197"/>
      <c r="CQ371" s="197"/>
      <c r="CR371" s="197"/>
      <c r="CS371" s="197"/>
      <c r="CT371" s="197"/>
      <c r="CU371" s="197"/>
      <c r="CV371" s="197"/>
      <c r="CW371" s="197"/>
      <c r="CX371" s="197"/>
      <c r="CY371" s="197"/>
      <c r="CZ371" s="197"/>
      <c r="DA371" s="197"/>
      <c r="DB371" s="197"/>
      <c r="DC371" s="197"/>
      <c r="DD371" s="197"/>
      <c r="DE371" s="197"/>
      <c r="DF371" s="197"/>
      <c r="DG371" s="197"/>
      <c r="DH371" s="197"/>
      <c r="DI371" s="197"/>
      <c r="DJ371" s="197"/>
      <c r="DK371" s="197"/>
      <c r="DL371" s="197"/>
      <c r="DM371" s="197"/>
      <c r="DN371" s="197"/>
      <c r="DO371" s="197"/>
      <c r="DP371" s="197"/>
      <c r="DQ371" s="197"/>
      <c r="DR371" s="197"/>
      <c r="DS371" s="197"/>
      <c r="DT371" s="197"/>
      <c r="DU371" s="197"/>
      <c r="DV371" s="197"/>
      <c r="DW371" s="197"/>
      <c r="DX371" s="197"/>
      <c r="DY371" s="197"/>
      <c r="DZ371" s="197"/>
      <c r="EA371" s="197"/>
      <c r="EB371" s="197"/>
      <c r="EC371" s="197"/>
      <c r="ED371" s="197"/>
      <c r="EE371" s="197"/>
      <c r="EF371" s="197"/>
      <c r="EG371" s="197"/>
      <c r="EH371" s="197"/>
      <c r="EI371" s="197"/>
      <c r="EJ371" s="197"/>
      <c r="EK371" s="197"/>
      <c r="EL371" s="197"/>
      <c r="EM371" s="197"/>
    </row>
    <row r="372" spans="3:143" x14ac:dyDescent="0.2">
      <c r="C372" s="197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7"/>
      <c r="BB372" s="197"/>
      <c r="BC372" s="197"/>
      <c r="BD372" s="197"/>
      <c r="BE372" s="197"/>
      <c r="BF372" s="197"/>
      <c r="BG372" s="197"/>
      <c r="BH372" s="197"/>
      <c r="BI372" s="197"/>
      <c r="BJ372" s="197"/>
      <c r="BK372" s="197"/>
      <c r="BL372" s="197"/>
      <c r="BM372" s="197"/>
      <c r="BN372" s="197"/>
      <c r="BO372" s="197"/>
      <c r="BP372" s="197"/>
      <c r="BQ372" s="197"/>
      <c r="BR372" s="197"/>
      <c r="BS372" s="197"/>
      <c r="BT372" s="197"/>
      <c r="BU372" s="197"/>
      <c r="BV372" s="197"/>
      <c r="BW372" s="197"/>
      <c r="BX372" s="197"/>
      <c r="BY372" s="197"/>
      <c r="BZ372" s="197"/>
      <c r="CA372" s="197"/>
      <c r="CB372" s="197"/>
      <c r="CC372" s="197"/>
      <c r="CD372" s="197"/>
      <c r="CE372" s="197"/>
      <c r="CF372" s="197"/>
      <c r="CG372" s="197"/>
      <c r="CH372" s="197"/>
      <c r="CI372" s="197"/>
      <c r="CJ372" s="197"/>
      <c r="CK372" s="197"/>
      <c r="CL372" s="197"/>
      <c r="CM372" s="197"/>
      <c r="CN372" s="197"/>
      <c r="CO372" s="197"/>
      <c r="CP372" s="197"/>
      <c r="CQ372" s="197"/>
      <c r="CR372" s="197"/>
      <c r="CS372" s="197"/>
      <c r="CT372" s="197"/>
      <c r="CU372" s="197"/>
      <c r="CV372" s="197"/>
      <c r="CW372" s="197"/>
      <c r="CX372" s="197"/>
      <c r="CY372" s="197"/>
      <c r="CZ372" s="197"/>
      <c r="DA372" s="197"/>
      <c r="DB372" s="197"/>
      <c r="DC372" s="197"/>
      <c r="DD372" s="197"/>
      <c r="DE372" s="197"/>
      <c r="DF372" s="197"/>
      <c r="DG372" s="197"/>
      <c r="DH372" s="197"/>
      <c r="DI372" s="197"/>
      <c r="DJ372" s="197"/>
      <c r="DK372" s="197"/>
      <c r="DL372" s="197"/>
      <c r="DM372" s="197"/>
      <c r="DN372" s="197"/>
      <c r="DO372" s="197"/>
      <c r="DP372" s="197"/>
      <c r="DQ372" s="197"/>
      <c r="DR372" s="197"/>
      <c r="DS372" s="197"/>
      <c r="DT372" s="197"/>
      <c r="DU372" s="197"/>
      <c r="DV372" s="197"/>
      <c r="DW372" s="197"/>
      <c r="DX372" s="197"/>
      <c r="DY372" s="197"/>
      <c r="DZ372" s="197"/>
      <c r="EA372" s="197"/>
      <c r="EB372" s="197"/>
      <c r="EC372" s="197"/>
      <c r="ED372" s="197"/>
      <c r="EE372" s="197"/>
      <c r="EF372" s="197"/>
      <c r="EG372" s="197"/>
      <c r="EH372" s="197"/>
      <c r="EI372" s="197"/>
      <c r="EJ372" s="197"/>
      <c r="EK372" s="197"/>
      <c r="EL372" s="197"/>
      <c r="EM372" s="197"/>
    </row>
    <row r="373" spans="3:143" x14ac:dyDescent="0.2"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7"/>
      <c r="BB373" s="197"/>
      <c r="BC373" s="197"/>
      <c r="BD373" s="197"/>
      <c r="BE373" s="197"/>
      <c r="BF373" s="197"/>
      <c r="BG373" s="197"/>
      <c r="BH373" s="197"/>
      <c r="BI373" s="197"/>
      <c r="BJ373" s="197"/>
      <c r="BK373" s="197"/>
      <c r="BL373" s="197"/>
      <c r="BM373" s="197"/>
      <c r="BN373" s="197"/>
      <c r="BO373" s="197"/>
      <c r="BP373" s="197"/>
      <c r="BQ373" s="197"/>
      <c r="BR373" s="197"/>
      <c r="BS373" s="197"/>
      <c r="BT373" s="197"/>
      <c r="BU373" s="197"/>
      <c r="BV373" s="197"/>
      <c r="BW373" s="197"/>
      <c r="BX373" s="197"/>
      <c r="BY373" s="197"/>
      <c r="BZ373" s="197"/>
      <c r="CA373" s="197"/>
      <c r="CB373" s="197"/>
      <c r="CC373" s="197"/>
      <c r="CD373" s="197"/>
      <c r="CE373" s="197"/>
      <c r="CF373" s="197"/>
      <c r="CG373" s="197"/>
      <c r="CH373" s="197"/>
      <c r="CI373" s="197"/>
      <c r="CJ373" s="197"/>
      <c r="CK373" s="197"/>
      <c r="CL373" s="197"/>
      <c r="CM373" s="197"/>
      <c r="CN373" s="197"/>
      <c r="CO373" s="197"/>
      <c r="CP373" s="197"/>
      <c r="CQ373" s="197"/>
      <c r="CR373" s="197"/>
      <c r="CS373" s="197"/>
      <c r="CT373" s="197"/>
      <c r="CU373" s="197"/>
      <c r="CV373" s="197"/>
      <c r="CW373" s="197"/>
      <c r="CX373" s="197"/>
      <c r="CY373" s="197"/>
      <c r="CZ373" s="197"/>
      <c r="DA373" s="197"/>
      <c r="DB373" s="197"/>
      <c r="DC373" s="197"/>
      <c r="DD373" s="197"/>
      <c r="DE373" s="197"/>
      <c r="DF373" s="197"/>
      <c r="DG373" s="197"/>
      <c r="DH373" s="197"/>
      <c r="DI373" s="197"/>
      <c r="DJ373" s="197"/>
      <c r="DK373" s="197"/>
      <c r="DL373" s="197"/>
      <c r="DM373" s="197"/>
      <c r="DN373" s="197"/>
      <c r="DO373" s="197"/>
      <c r="DP373" s="197"/>
      <c r="DQ373" s="197"/>
      <c r="DR373" s="197"/>
      <c r="DS373" s="197"/>
      <c r="DT373" s="197"/>
      <c r="DU373" s="197"/>
      <c r="DV373" s="197"/>
      <c r="DW373" s="197"/>
      <c r="DX373" s="197"/>
      <c r="DY373" s="197"/>
      <c r="DZ373" s="197"/>
      <c r="EA373" s="197"/>
      <c r="EB373" s="197"/>
      <c r="EC373" s="197"/>
      <c r="ED373" s="197"/>
      <c r="EE373" s="197"/>
      <c r="EF373" s="197"/>
      <c r="EG373" s="197"/>
      <c r="EH373" s="197"/>
      <c r="EI373" s="197"/>
      <c r="EJ373" s="197"/>
      <c r="EK373" s="197"/>
      <c r="EL373" s="197"/>
      <c r="EM373" s="197"/>
    </row>
    <row r="374" spans="3:143" x14ac:dyDescent="0.2"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97"/>
      <c r="AY374" s="197"/>
      <c r="AZ374" s="197"/>
      <c r="BA374" s="197"/>
      <c r="BB374" s="197"/>
      <c r="BC374" s="197"/>
      <c r="BD374" s="197"/>
      <c r="BE374" s="197"/>
      <c r="BF374" s="197"/>
      <c r="BG374" s="197"/>
      <c r="BH374" s="197"/>
      <c r="BI374" s="197"/>
      <c r="BJ374" s="197"/>
      <c r="BK374" s="197"/>
      <c r="BL374" s="197"/>
      <c r="BM374" s="197"/>
      <c r="BN374" s="197"/>
      <c r="BO374" s="197"/>
      <c r="BP374" s="197"/>
      <c r="BQ374" s="197"/>
      <c r="BR374" s="197"/>
      <c r="BS374" s="197"/>
      <c r="BT374" s="197"/>
      <c r="BU374" s="197"/>
      <c r="BV374" s="197"/>
      <c r="BW374" s="197"/>
      <c r="BX374" s="197"/>
      <c r="BY374" s="197"/>
      <c r="BZ374" s="197"/>
      <c r="CA374" s="197"/>
      <c r="CB374" s="197"/>
      <c r="CC374" s="197"/>
      <c r="CD374" s="197"/>
      <c r="CE374" s="197"/>
      <c r="CF374" s="197"/>
      <c r="CG374" s="197"/>
      <c r="CH374" s="197"/>
      <c r="CI374" s="197"/>
      <c r="CJ374" s="197"/>
      <c r="CK374" s="197"/>
      <c r="CL374" s="197"/>
      <c r="CM374" s="197"/>
      <c r="CN374" s="197"/>
      <c r="CO374" s="197"/>
      <c r="CP374" s="197"/>
      <c r="CQ374" s="197"/>
      <c r="CR374" s="197"/>
      <c r="CS374" s="197"/>
      <c r="CT374" s="197"/>
      <c r="CU374" s="197"/>
      <c r="CV374" s="197"/>
      <c r="CW374" s="197"/>
      <c r="CX374" s="197"/>
      <c r="CY374" s="197"/>
      <c r="CZ374" s="197"/>
      <c r="DA374" s="197"/>
      <c r="DB374" s="197"/>
      <c r="DC374" s="197"/>
      <c r="DD374" s="197"/>
      <c r="DE374" s="197"/>
      <c r="DF374" s="197"/>
      <c r="DG374" s="197"/>
      <c r="DH374" s="197"/>
      <c r="DI374" s="197"/>
      <c r="DJ374" s="197"/>
      <c r="DK374" s="197"/>
      <c r="DL374" s="197"/>
      <c r="DM374" s="197"/>
      <c r="DN374" s="197"/>
      <c r="DO374" s="197"/>
      <c r="DP374" s="197"/>
      <c r="DQ374" s="197"/>
      <c r="DR374" s="197"/>
      <c r="DS374" s="197"/>
      <c r="DT374" s="197"/>
      <c r="DU374" s="197"/>
      <c r="DV374" s="197"/>
      <c r="DW374" s="197"/>
      <c r="DX374" s="197"/>
      <c r="DY374" s="197"/>
      <c r="DZ374" s="197"/>
      <c r="EA374" s="197"/>
      <c r="EB374" s="197"/>
      <c r="EC374" s="197"/>
      <c r="ED374" s="197"/>
      <c r="EE374" s="197"/>
      <c r="EF374" s="197"/>
      <c r="EG374" s="197"/>
      <c r="EH374" s="197"/>
      <c r="EI374" s="197"/>
      <c r="EJ374" s="197"/>
      <c r="EK374" s="197"/>
      <c r="EL374" s="197"/>
      <c r="EM374" s="197"/>
    </row>
    <row r="375" spans="3:143" x14ac:dyDescent="0.2"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97"/>
      <c r="AY375" s="197"/>
      <c r="AZ375" s="197"/>
      <c r="BA375" s="197"/>
      <c r="BB375" s="197"/>
      <c r="BC375" s="197"/>
      <c r="BD375" s="197"/>
      <c r="BE375" s="197"/>
      <c r="BF375" s="197"/>
      <c r="BG375" s="197"/>
      <c r="BH375" s="197"/>
      <c r="BI375" s="197"/>
      <c r="BJ375" s="197"/>
      <c r="BK375" s="197"/>
      <c r="BL375" s="197"/>
      <c r="BM375" s="197"/>
      <c r="BN375" s="197"/>
      <c r="BO375" s="197"/>
      <c r="BP375" s="197"/>
      <c r="BQ375" s="197"/>
      <c r="BR375" s="197"/>
      <c r="BS375" s="197"/>
      <c r="BT375" s="197"/>
      <c r="BU375" s="197"/>
      <c r="BV375" s="197"/>
      <c r="BW375" s="197"/>
      <c r="BX375" s="197"/>
      <c r="BY375" s="197"/>
      <c r="BZ375" s="197"/>
      <c r="CA375" s="197"/>
      <c r="CB375" s="197"/>
      <c r="CC375" s="197"/>
      <c r="CD375" s="197"/>
      <c r="CE375" s="197"/>
      <c r="CF375" s="197"/>
      <c r="CG375" s="197"/>
      <c r="CH375" s="197"/>
      <c r="CI375" s="197"/>
      <c r="CJ375" s="197"/>
      <c r="CK375" s="197"/>
      <c r="CL375" s="197"/>
      <c r="CM375" s="197"/>
      <c r="CN375" s="197"/>
      <c r="CO375" s="197"/>
      <c r="CP375" s="197"/>
      <c r="CQ375" s="197"/>
      <c r="CR375" s="197"/>
      <c r="CS375" s="197"/>
      <c r="CT375" s="197"/>
      <c r="CU375" s="197"/>
      <c r="CV375" s="197"/>
      <c r="CW375" s="197"/>
      <c r="CX375" s="197"/>
      <c r="CY375" s="197"/>
      <c r="CZ375" s="197"/>
      <c r="DA375" s="197"/>
      <c r="DB375" s="197"/>
      <c r="DC375" s="197"/>
      <c r="DD375" s="197"/>
      <c r="DE375" s="197"/>
      <c r="DF375" s="197"/>
      <c r="DG375" s="197"/>
      <c r="DH375" s="197"/>
      <c r="DI375" s="197"/>
      <c r="DJ375" s="197"/>
      <c r="DK375" s="197"/>
      <c r="DL375" s="197"/>
      <c r="DM375" s="197"/>
      <c r="DN375" s="197"/>
      <c r="DO375" s="197"/>
      <c r="DP375" s="197"/>
      <c r="DQ375" s="197"/>
      <c r="DR375" s="197"/>
      <c r="DS375" s="197"/>
      <c r="DT375" s="197"/>
      <c r="DU375" s="197"/>
      <c r="DV375" s="197"/>
      <c r="DW375" s="197"/>
      <c r="DX375" s="197"/>
      <c r="DY375" s="197"/>
      <c r="DZ375" s="197"/>
      <c r="EA375" s="197"/>
      <c r="EB375" s="197"/>
      <c r="EC375" s="197"/>
      <c r="ED375" s="197"/>
      <c r="EE375" s="197"/>
      <c r="EF375" s="197"/>
      <c r="EG375" s="197"/>
      <c r="EH375" s="197"/>
      <c r="EI375" s="197"/>
      <c r="EJ375" s="197"/>
      <c r="EK375" s="197"/>
      <c r="EL375" s="197"/>
      <c r="EM375" s="197"/>
    </row>
    <row r="376" spans="3:143" x14ac:dyDescent="0.2"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/>
      <c r="AN376" s="197"/>
      <c r="AO376" s="197"/>
      <c r="AP376" s="197"/>
      <c r="AQ376" s="197"/>
      <c r="AR376" s="197"/>
      <c r="AS376" s="197"/>
      <c r="AT376" s="197"/>
      <c r="AU376" s="197"/>
      <c r="AV376" s="197"/>
      <c r="AW376" s="197"/>
      <c r="AX376" s="197"/>
      <c r="AY376" s="197"/>
      <c r="AZ376" s="197"/>
      <c r="BA376" s="197"/>
      <c r="BB376" s="197"/>
      <c r="BC376" s="197"/>
      <c r="BD376" s="197"/>
      <c r="BE376" s="197"/>
      <c r="BF376" s="197"/>
      <c r="BG376" s="197"/>
      <c r="BH376" s="197"/>
      <c r="BI376" s="197"/>
      <c r="BJ376" s="197"/>
      <c r="BK376" s="197"/>
      <c r="BL376" s="197"/>
      <c r="BM376" s="197"/>
      <c r="BN376" s="197"/>
      <c r="BO376" s="197"/>
      <c r="BP376" s="197"/>
      <c r="BQ376" s="197"/>
      <c r="BR376" s="197"/>
      <c r="BS376" s="197"/>
      <c r="BT376" s="197"/>
      <c r="BU376" s="197"/>
      <c r="BV376" s="197"/>
      <c r="BW376" s="197"/>
      <c r="BX376" s="197"/>
      <c r="BY376" s="197"/>
      <c r="BZ376" s="197"/>
      <c r="CA376" s="197"/>
      <c r="CB376" s="197"/>
      <c r="CC376" s="197"/>
      <c r="CD376" s="197"/>
      <c r="CE376" s="197"/>
      <c r="CF376" s="197"/>
      <c r="CG376" s="197"/>
      <c r="CH376" s="197"/>
      <c r="CI376" s="197"/>
      <c r="CJ376" s="197"/>
      <c r="CK376" s="197"/>
      <c r="CL376" s="197"/>
      <c r="CM376" s="197"/>
      <c r="CN376" s="197"/>
      <c r="CO376" s="197"/>
      <c r="CP376" s="197"/>
      <c r="CQ376" s="197"/>
      <c r="CR376" s="197"/>
      <c r="CS376" s="197"/>
      <c r="CT376" s="197"/>
      <c r="CU376" s="197"/>
      <c r="CV376" s="197"/>
      <c r="CW376" s="197"/>
      <c r="CX376" s="197"/>
      <c r="CY376" s="197"/>
      <c r="CZ376" s="197"/>
      <c r="DA376" s="197"/>
      <c r="DB376" s="197"/>
      <c r="DC376" s="197"/>
      <c r="DD376" s="197"/>
      <c r="DE376" s="197"/>
      <c r="DF376" s="197"/>
      <c r="DG376" s="197"/>
      <c r="DH376" s="197"/>
      <c r="DI376" s="197"/>
      <c r="DJ376" s="197"/>
      <c r="DK376" s="197"/>
      <c r="DL376" s="197"/>
      <c r="DM376" s="197"/>
      <c r="DN376" s="197"/>
      <c r="DO376" s="197"/>
      <c r="DP376" s="197"/>
      <c r="DQ376" s="197"/>
      <c r="DR376" s="197"/>
      <c r="DS376" s="197"/>
      <c r="DT376" s="197"/>
      <c r="DU376" s="197"/>
      <c r="DV376" s="197"/>
      <c r="DW376" s="197"/>
      <c r="DX376" s="197"/>
      <c r="DY376" s="197"/>
      <c r="DZ376" s="197"/>
      <c r="EA376" s="197"/>
      <c r="EB376" s="197"/>
      <c r="EC376" s="197"/>
      <c r="ED376" s="197"/>
      <c r="EE376" s="197"/>
      <c r="EF376" s="197"/>
      <c r="EG376" s="197"/>
      <c r="EH376" s="197"/>
      <c r="EI376" s="197"/>
      <c r="EJ376" s="197"/>
      <c r="EK376" s="197"/>
      <c r="EL376" s="197"/>
      <c r="EM376" s="197"/>
    </row>
    <row r="377" spans="3:143" x14ac:dyDescent="0.2"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  <c r="AR377" s="197"/>
      <c r="AS377" s="197"/>
      <c r="AT377" s="197"/>
      <c r="AU377" s="197"/>
      <c r="AV377" s="197"/>
      <c r="AW377" s="197"/>
      <c r="AX377" s="197"/>
      <c r="AY377" s="197"/>
      <c r="AZ377" s="197"/>
      <c r="BA377" s="197"/>
      <c r="BB377" s="197"/>
      <c r="BC377" s="197"/>
      <c r="BD377" s="197"/>
      <c r="BE377" s="197"/>
      <c r="BF377" s="197"/>
      <c r="BG377" s="197"/>
      <c r="BH377" s="197"/>
      <c r="BI377" s="197"/>
      <c r="BJ377" s="197"/>
      <c r="BK377" s="197"/>
      <c r="BL377" s="197"/>
      <c r="BM377" s="197"/>
      <c r="BN377" s="197"/>
      <c r="BO377" s="197"/>
      <c r="BP377" s="197"/>
      <c r="BQ377" s="197"/>
      <c r="BR377" s="197"/>
      <c r="BS377" s="197"/>
      <c r="BT377" s="197"/>
      <c r="BU377" s="197"/>
      <c r="BV377" s="197"/>
      <c r="BW377" s="197"/>
      <c r="BX377" s="197"/>
      <c r="BY377" s="197"/>
      <c r="BZ377" s="197"/>
      <c r="CA377" s="197"/>
      <c r="CB377" s="197"/>
      <c r="CC377" s="197"/>
      <c r="CD377" s="197"/>
      <c r="CE377" s="197"/>
      <c r="CF377" s="197"/>
      <c r="CG377" s="197"/>
      <c r="CH377" s="197"/>
      <c r="CI377" s="197"/>
      <c r="CJ377" s="197"/>
      <c r="CK377" s="197"/>
      <c r="CL377" s="197"/>
      <c r="CM377" s="197"/>
      <c r="CN377" s="197"/>
      <c r="CO377" s="197"/>
      <c r="CP377" s="197"/>
      <c r="CQ377" s="197"/>
      <c r="CR377" s="197"/>
      <c r="CS377" s="197"/>
      <c r="CT377" s="197"/>
      <c r="CU377" s="197"/>
      <c r="CV377" s="197"/>
      <c r="CW377" s="197"/>
      <c r="CX377" s="197"/>
      <c r="CY377" s="197"/>
      <c r="CZ377" s="197"/>
      <c r="DA377" s="197"/>
      <c r="DB377" s="197"/>
      <c r="DC377" s="197"/>
      <c r="DD377" s="197"/>
      <c r="DE377" s="197"/>
      <c r="DF377" s="197"/>
      <c r="DG377" s="197"/>
      <c r="DH377" s="197"/>
      <c r="DI377" s="197"/>
      <c r="DJ377" s="197"/>
      <c r="DK377" s="197"/>
      <c r="DL377" s="197"/>
      <c r="DM377" s="197"/>
      <c r="DN377" s="197"/>
      <c r="DO377" s="197"/>
      <c r="DP377" s="197"/>
      <c r="DQ377" s="197"/>
      <c r="DR377" s="197"/>
      <c r="DS377" s="197"/>
      <c r="DT377" s="197"/>
      <c r="DU377" s="197"/>
      <c r="DV377" s="197"/>
      <c r="DW377" s="197"/>
      <c r="DX377" s="197"/>
      <c r="DY377" s="197"/>
      <c r="DZ377" s="197"/>
      <c r="EA377" s="197"/>
      <c r="EB377" s="197"/>
      <c r="EC377" s="197"/>
      <c r="ED377" s="197"/>
      <c r="EE377" s="197"/>
      <c r="EF377" s="197"/>
      <c r="EG377" s="197"/>
      <c r="EH377" s="197"/>
      <c r="EI377" s="197"/>
      <c r="EJ377" s="197"/>
      <c r="EK377" s="197"/>
      <c r="EL377" s="197"/>
      <c r="EM377" s="197"/>
    </row>
    <row r="378" spans="3:143" x14ac:dyDescent="0.2"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  <c r="AR378" s="197"/>
      <c r="AS378" s="197"/>
      <c r="AT378" s="197"/>
      <c r="AU378" s="197"/>
      <c r="AV378" s="197"/>
      <c r="AW378" s="197"/>
      <c r="AX378" s="197"/>
      <c r="AY378" s="197"/>
      <c r="AZ378" s="197"/>
      <c r="BA378" s="197"/>
      <c r="BB378" s="197"/>
      <c r="BC378" s="197"/>
      <c r="BD378" s="197"/>
      <c r="BE378" s="197"/>
      <c r="BF378" s="197"/>
      <c r="BG378" s="197"/>
      <c r="BH378" s="197"/>
      <c r="BI378" s="197"/>
      <c r="BJ378" s="197"/>
      <c r="BK378" s="197"/>
      <c r="BL378" s="197"/>
      <c r="BM378" s="197"/>
      <c r="BN378" s="197"/>
      <c r="BO378" s="197"/>
      <c r="BP378" s="197"/>
      <c r="BQ378" s="197"/>
      <c r="BR378" s="197"/>
      <c r="BS378" s="197"/>
      <c r="BT378" s="197"/>
      <c r="BU378" s="197"/>
      <c r="BV378" s="197"/>
      <c r="BW378" s="197"/>
      <c r="BX378" s="197"/>
      <c r="BY378" s="197"/>
      <c r="BZ378" s="197"/>
      <c r="CA378" s="197"/>
      <c r="CB378" s="197"/>
      <c r="CC378" s="197"/>
      <c r="CD378" s="197"/>
      <c r="CE378" s="197"/>
      <c r="CF378" s="197"/>
      <c r="CG378" s="197"/>
      <c r="CH378" s="197"/>
      <c r="CI378" s="197"/>
      <c r="CJ378" s="197"/>
      <c r="CK378" s="197"/>
      <c r="CL378" s="197"/>
      <c r="CM378" s="197"/>
      <c r="CN378" s="197"/>
      <c r="CO378" s="197"/>
      <c r="CP378" s="197"/>
      <c r="CQ378" s="197"/>
      <c r="CR378" s="197"/>
      <c r="CS378" s="197"/>
      <c r="CT378" s="197"/>
      <c r="CU378" s="197"/>
      <c r="CV378" s="197"/>
      <c r="CW378" s="197"/>
      <c r="CX378" s="197"/>
      <c r="CY378" s="197"/>
      <c r="CZ378" s="197"/>
      <c r="DA378" s="197"/>
      <c r="DB378" s="197"/>
      <c r="DC378" s="197"/>
      <c r="DD378" s="197"/>
      <c r="DE378" s="197"/>
      <c r="DF378" s="197"/>
      <c r="DG378" s="197"/>
      <c r="DH378" s="197"/>
      <c r="DI378" s="197"/>
      <c r="DJ378" s="197"/>
      <c r="DK378" s="197"/>
      <c r="DL378" s="197"/>
      <c r="DM378" s="197"/>
      <c r="DN378" s="197"/>
      <c r="DO378" s="197"/>
      <c r="DP378" s="197"/>
      <c r="DQ378" s="197"/>
      <c r="DR378" s="197"/>
      <c r="DS378" s="197"/>
      <c r="DT378" s="197"/>
      <c r="DU378" s="197"/>
      <c r="DV378" s="197"/>
      <c r="DW378" s="197"/>
      <c r="DX378" s="197"/>
      <c r="DY378" s="197"/>
      <c r="DZ378" s="197"/>
      <c r="EA378" s="197"/>
      <c r="EB378" s="197"/>
      <c r="EC378" s="197"/>
      <c r="ED378" s="197"/>
      <c r="EE378" s="197"/>
      <c r="EF378" s="197"/>
      <c r="EG378" s="197"/>
      <c r="EH378" s="197"/>
      <c r="EI378" s="197"/>
      <c r="EJ378" s="197"/>
      <c r="EK378" s="197"/>
      <c r="EL378" s="197"/>
      <c r="EM378" s="197"/>
    </row>
    <row r="379" spans="3:143" x14ac:dyDescent="0.2"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197"/>
      <c r="AO379" s="197"/>
      <c r="AP379" s="197"/>
      <c r="AQ379" s="197"/>
      <c r="AR379" s="197"/>
      <c r="AS379" s="197"/>
      <c r="AT379" s="197"/>
      <c r="AU379" s="197"/>
      <c r="AV379" s="197"/>
      <c r="AW379" s="197"/>
      <c r="AX379" s="197"/>
      <c r="AY379" s="197"/>
      <c r="AZ379" s="197"/>
      <c r="BA379" s="197"/>
      <c r="BB379" s="197"/>
      <c r="BC379" s="197"/>
      <c r="BD379" s="197"/>
      <c r="BE379" s="197"/>
      <c r="BF379" s="197"/>
      <c r="BG379" s="197"/>
      <c r="BH379" s="197"/>
      <c r="BI379" s="197"/>
      <c r="BJ379" s="197"/>
      <c r="BK379" s="197"/>
      <c r="BL379" s="197"/>
      <c r="BM379" s="197"/>
      <c r="BN379" s="197"/>
      <c r="BO379" s="197"/>
      <c r="BP379" s="197"/>
      <c r="BQ379" s="197"/>
      <c r="BR379" s="197"/>
      <c r="BS379" s="197"/>
      <c r="BT379" s="197"/>
      <c r="BU379" s="197"/>
      <c r="BV379" s="197"/>
      <c r="BW379" s="197"/>
      <c r="BX379" s="197"/>
      <c r="BY379" s="197"/>
      <c r="BZ379" s="197"/>
      <c r="CA379" s="197"/>
      <c r="CB379" s="197"/>
      <c r="CC379" s="197"/>
      <c r="CD379" s="197"/>
      <c r="CE379" s="197"/>
      <c r="CF379" s="197"/>
      <c r="CG379" s="197"/>
      <c r="CH379" s="197"/>
      <c r="CI379" s="197"/>
      <c r="CJ379" s="197"/>
      <c r="CK379" s="197"/>
      <c r="CL379" s="197"/>
      <c r="CM379" s="197"/>
      <c r="CN379" s="197"/>
      <c r="CO379" s="197"/>
      <c r="CP379" s="197"/>
      <c r="CQ379" s="197"/>
      <c r="CR379" s="197"/>
      <c r="CS379" s="197"/>
      <c r="CT379" s="197"/>
      <c r="CU379" s="197"/>
      <c r="CV379" s="197"/>
      <c r="CW379" s="197"/>
      <c r="CX379" s="197"/>
      <c r="CY379" s="197"/>
      <c r="CZ379" s="197"/>
      <c r="DA379" s="197"/>
      <c r="DB379" s="197"/>
      <c r="DC379" s="197"/>
      <c r="DD379" s="197"/>
      <c r="DE379" s="197"/>
      <c r="DF379" s="197"/>
      <c r="DG379" s="197"/>
      <c r="DH379" s="197"/>
      <c r="DI379" s="197"/>
      <c r="DJ379" s="197"/>
      <c r="DK379" s="197"/>
      <c r="DL379" s="197"/>
      <c r="DM379" s="197"/>
      <c r="DN379" s="197"/>
      <c r="DO379" s="197"/>
      <c r="DP379" s="197"/>
      <c r="DQ379" s="197"/>
      <c r="DR379" s="197"/>
      <c r="DS379" s="197"/>
      <c r="DT379" s="197"/>
      <c r="DU379" s="197"/>
      <c r="DV379" s="197"/>
      <c r="DW379" s="197"/>
      <c r="DX379" s="197"/>
      <c r="DY379" s="197"/>
      <c r="DZ379" s="197"/>
      <c r="EA379" s="197"/>
      <c r="EB379" s="197"/>
      <c r="EC379" s="197"/>
      <c r="ED379" s="197"/>
      <c r="EE379" s="197"/>
      <c r="EF379" s="197"/>
      <c r="EG379" s="197"/>
      <c r="EH379" s="197"/>
      <c r="EI379" s="197"/>
      <c r="EJ379" s="197"/>
      <c r="EK379" s="197"/>
      <c r="EL379" s="197"/>
      <c r="EM379" s="197"/>
    </row>
    <row r="380" spans="3:143" x14ac:dyDescent="0.2"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97"/>
      <c r="AY380" s="197"/>
      <c r="AZ380" s="197"/>
      <c r="BA380" s="197"/>
      <c r="BB380" s="197"/>
      <c r="BC380" s="197"/>
      <c r="BD380" s="197"/>
      <c r="BE380" s="197"/>
      <c r="BF380" s="197"/>
      <c r="BG380" s="197"/>
      <c r="BH380" s="197"/>
      <c r="BI380" s="197"/>
      <c r="BJ380" s="197"/>
      <c r="BK380" s="197"/>
      <c r="BL380" s="197"/>
      <c r="BM380" s="197"/>
      <c r="BN380" s="197"/>
      <c r="BO380" s="197"/>
      <c r="BP380" s="197"/>
      <c r="BQ380" s="197"/>
      <c r="BR380" s="197"/>
      <c r="BS380" s="197"/>
      <c r="BT380" s="197"/>
      <c r="BU380" s="197"/>
      <c r="BV380" s="197"/>
      <c r="BW380" s="197"/>
      <c r="BX380" s="197"/>
      <c r="BY380" s="197"/>
      <c r="BZ380" s="197"/>
      <c r="CA380" s="197"/>
      <c r="CB380" s="197"/>
      <c r="CC380" s="197"/>
      <c r="CD380" s="197"/>
      <c r="CE380" s="197"/>
      <c r="CF380" s="197"/>
      <c r="CG380" s="197"/>
      <c r="CH380" s="197"/>
      <c r="CI380" s="197"/>
      <c r="CJ380" s="197"/>
      <c r="CK380" s="197"/>
      <c r="CL380" s="197"/>
      <c r="CM380" s="197"/>
      <c r="CN380" s="197"/>
      <c r="CO380" s="197"/>
      <c r="CP380" s="197"/>
      <c r="CQ380" s="197"/>
      <c r="CR380" s="197"/>
      <c r="CS380" s="197"/>
      <c r="CT380" s="197"/>
      <c r="CU380" s="197"/>
      <c r="CV380" s="197"/>
      <c r="CW380" s="197"/>
      <c r="CX380" s="197"/>
      <c r="CY380" s="197"/>
      <c r="CZ380" s="197"/>
      <c r="DA380" s="197"/>
      <c r="DB380" s="197"/>
      <c r="DC380" s="197"/>
      <c r="DD380" s="197"/>
      <c r="DE380" s="197"/>
      <c r="DF380" s="197"/>
      <c r="DG380" s="197"/>
      <c r="DH380" s="197"/>
      <c r="DI380" s="197"/>
      <c r="DJ380" s="197"/>
      <c r="DK380" s="197"/>
      <c r="DL380" s="197"/>
      <c r="DM380" s="197"/>
      <c r="DN380" s="197"/>
      <c r="DO380" s="197"/>
      <c r="DP380" s="197"/>
      <c r="DQ380" s="197"/>
      <c r="DR380" s="197"/>
      <c r="DS380" s="197"/>
      <c r="DT380" s="197"/>
      <c r="DU380" s="197"/>
      <c r="DV380" s="197"/>
      <c r="DW380" s="197"/>
      <c r="DX380" s="197"/>
      <c r="DY380" s="197"/>
      <c r="DZ380" s="197"/>
      <c r="EA380" s="197"/>
      <c r="EB380" s="197"/>
      <c r="EC380" s="197"/>
      <c r="ED380" s="197"/>
      <c r="EE380" s="197"/>
      <c r="EF380" s="197"/>
      <c r="EG380" s="197"/>
      <c r="EH380" s="197"/>
      <c r="EI380" s="197"/>
      <c r="EJ380" s="197"/>
      <c r="EK380" s="197"/>
      <c r="EL380" s="197"/>
      <c r="EM380" s="197"/>
    </row>
    <row r="381" spans="3:143" x14ac:dyDescent="0.2"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  <c r="AR381" s="197"/>
      <c r="AS381" s="197"/>
      <c r="AT381" s="197"/>
      <c r="AU381" s="197"/>
      <c r="AV381" s="197"/>
      <c r="AW381" s="197"/>
      <c r="AX381" s="197"/>
      <c r="AY381" s="197"/>
      <c r="AZ381" s="197"/>
      <c r="BA381" s="197"/>
      <c r="BB381" s="197"/>
      <c r="BC381" s="197"/>
      <c r="BD381" s="197"/>
      <c r="BE381" s="197"/>
      <c r="BF381" s="197"/>
      <c r="BG381" s="197"/>
      <c r="BH381" s="197"/>
      <c r="BI381" s="197"/>
      <c r="BJ381" s="197"/>
      <c r="BK381" s="197"/>
      <c r="BL381" s="197"/>
      <c r="BM381" s="197"/>
      <c r="BN381" s="197"/>
      <c r="BO381" s="197"/>
      <c r="BP381" s="197"/>
      <c r="BQ381" s="197"/>
      <c r="BR381" s="197"/>
      <c r="BS381" s="197"/>
      <c r="BT381" s="197"/>
      <c r="BU381" s="197"/>
      <c r="BV381" s="197"/>
      <c r="BW381" s="197"/>
      <c r="BX381" s="197"/>
      <c r="BY381" s="197"/>
      <c r="BZ381" s="197"/>
      <c r="CA381" s="197"/>
      <c r="CB381" s="197"/>
      <c r="CC381" s="197"/>
      <c r="CD381" s="197"/>
      <c r="CE381" s="197"/>
      <c r="CF381" s="197"/>
      <c r="CG381" s="197"/>
      <c r="CH381" s="197"/>
      <c r="CI381" s="197"/>
      <c r="CJ381" s="197"/>
      <c r="CK381" s="197"/>
      <c r="CL381" s="197"/>
      <c r="CM381" s="197"/>
      <c r="CN381" s="197"/>
      <c r="CO381" s="197"/>
      <c r="CP381" s="197"/>
      <c r="CQ381" s="197"/>
      <c r="CR381" s="197"/>
      <c r="CS381" s="197"/>
      <c r="CT381" s="197"/>
      <c r="CU381" s="197"/>
      <c r="CV381" s="197"/>
      <c r="CW381" s="197"/>
      <c r="CX381" s="197"/>
      <c r="CY381" s="197"/>
      <c r="CZ381" s="197"/>
      <c r="DA381" s="197"/>
      <c r="DB381" s="197"/>
      <c r="DC381" s="197"/>
      <c r="DD381" s="197"/>
      <c r="DE381" s="197"/>
      <c r="DF381" s="197"/>
      <c r="DG381" s="197"/>
      <c r="DH381" s="197"/>
      <c r="DI381" s="197"/>
      <c r="DJ381" s="197"/>
      <c r="DK381" s="197"/>
      <c r="DL381" s="197"/>
      <c r="DM381" s="197"/>
      <c r="DN381" s="197"/>
      <c r="DO381" s="197"/>
      <c r="DP381" s="197"/>
      <c r="DQ381" s="197"/>
      <c r="DR381" s="197"/>
      <c r="DS381" s="197"/>
      <c r="DT381" s="197"/>
      <c r="DU381" s="197"/>
      <c r="DV381" s="197"/>
      <c r="DW381" s="197"/>
      <c r="DX381" s="197"/>
      <c r="DY381" s="197"/>
      <c r="DZ381" s="197"/>
      <c r="EA381" s="197"/>
      <c r="EB381" s="197"/>
      <c r="EC381" s="197"/>
      <c r="ED381" s="197"/>
      <c r="EE381" s="197"/>
      <c r="EF381" s="197"/>
      <c r="EG381" s="197"/>
      <c r="EH381" s="197"/>
      <c r="EI381" s="197"/>
      <c r="EJ381" s="197"/>
      <c r="EK381" s="197"/>
      <c r="EL381" s="197"/>
      <c r="EM381" s="197"/>
    </row>
    <row r="382" spans="3:143" x14ac:dyDescent="0.2"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  <c r="AR382" s="197"/>
      <c r="AS382" s="197"/>
      <c r="AT382" s="197"/>
      <c r="AU382" s="197"/>
      <c r="AV382" s="197"/>
      <c r="AW382" s="197"/>
      <c r="AX382" s="197"/>
      <c r="AY382" s="197"/>
      <c r="AZ382" s="197"/>
      <c r="BA382" s="197"/>
      <c r="BB382" s="197"/>
      <c r="BC382" s="197"/>
      <c r="BD382" s="197"/>
      <c r="BE382" s="197"/>
      <c r="BF382" s="197"/>
      <c r="BG382" s="197"/>
      <c r="BH382" s="197"/>
      <c r="BI382" s="197"/>
      <c r="BJ382" s="197"/>
      <c r="BK382" s="197"/>
      <c r="BL382" s="197"/>
      <c r="BM382" s="197"/>
      <c r="BN382" s="197"/>
      <c r="BO382" s="197"/>
      <c r="BP382" s="197"/>
      <c r="BQ382" s="197"/>
      <c r="BR382" s="197"/>
      <c r="BS382" s="197"/>
      <c r="BT382" s="197"/>
      <c r="BU382" s="197"/>
      <c r="BV382" s="197"/>
      <c r="BW382" s="197"/>
      <c r="BX382" s="197"/>
      <c r="BY382" s="197"/>
      <c r="BZ382" s="197"/>
      <c r="CA382" s="197"/>
      <c r="CB382" s="197"/>
      <c r="CC382" s="197"/>
      <c r="CD382" s="197"/>
      <c r="CE382" s="197"/>
      <c r="CF382" s="197"/>
      <c r="CG382" s="197"/>
      <c r="CH382" s="197"/>
      <c r="CI382" s="197"/>
      <c r="CJ382" s="197"/>
      <c r="CK382" s="197"/>
      <c r="CL382" s="197"/>
      <c r="CM382" s="197"/>
      <c r="CN382" s="197"/>
      <c r="CO382" s="197"/>
      <c r="CP382" s="197"/>
      <c r="CQ382" s="197"/>
      <c r="CR382" s="197"/>
      <c r="CS382" s="197"/>
      <c r="CT382" s="197"/>
      <c r="CU382" s="197"/>
      <c r="CV382" s="197"/>
      <c r="CW382" s="197"/>
      <c r="CX382" s="197"/>
      <c r="CY382" s="197"/>
      <c r="CZ382" s="197"/>
      <c r="DA382" s="197"/>
      <c r="DB382" s="197"/>
      <c r="DC382" s="197"/>
      <c r="DD382" s="197"/>
      <c r="DE382" s="197"/>
      <c r="DF382" s="197"/>
      <c r="DG382" s="197"/>
      <c r="DH382" s="197"/>
      <c r="DI382" s="197"/>
      <c r="DJ382" s="197"/>
      <c r="DK382" s="197"/>
      <c r="DL382" s="197"/>
      <c r="DM382" s="197"/>
      <c r="DN382" s="197"/>
      <c r="DO382" s="197"/>
      <c r="DP382" s="197"/>
      <c r="DQ382" s="197"/>
      <c r="DR382" s="197"/>
      <c r="DS382" s="197"/>
      <c r="DT382" s="197"/>
      <c r="DU382" s="197"/>
      <c r="DV382" s="197"/>
      <c r="DW382" s="197"/>
      <c r="DX382" s="197"/>
      <c r="DY382" s="197"/>
      <c r="DZ382" s="197"/>
      <c r="EA382" s="197"/>
      <c r="EB382" s="197"/>
      <c r="EC382" s="197"/>
      <c r="ED382" s="197"/>
      <c r="EE382" s="197"/>
      <c r="EF382" s="197"/>
      <c r="EG382" s="197"/>
      <c r="EH382" s="197"/>
      <c r="EI382" s="197"/>
      <c r="EJ382" s="197"/>
      <c r="EK382" s="197"/>
      <c r="EL382" s="197"/>
      <c r="EM382" s="197"/>
    </row>
    <row r="383" spans="3:143" x14ac:dyDescent="0.2"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  <c r="AR383" s="197"/>
      <c r="AS383" s="197"/>
      <c r="AT383" s="197"/>
      <c r="AU383" s="197"/>
      <c r="AV383" s="197"/>
      <c r="AW383" s="197"/>
      <c r="AX383" s="197"/>
      <c r="AY383" s="197"/>
      <c r="AZ383" s="197"/>
      <c r="BA383" s="197"/>
      <c r="BB383" s="197"/>
      <c r="BC383" s="197"/>
      <c r="BD383" s="197"/>
      <c r="BE383" s="197"/>
      <c r="BF383" s="197"/>
      <c r="BG383" s="197"/>
      <c r="BH383" s="197"/>
      <c r="BI383" s="197"/>
      <c r="BJ383" s="197"/>
      <c r="BK383" s="197"/>
      <c r="BL383" s="197"/>
      <c r="BM383" s="197"/>
      <c r="BN383" s="197"/>
      <c r="BO383" s="197"/>
      <c r="BP383" s="197"/>
      <c r="BQ383" s="197"/>
      <c r="BR383" s="197"/>
      <c r="BS383" s="197"/>
      <c r="BT383" s="197"/>
      <c r="BU383" s="197"/>
      <c r="BV383" s="197"/>
      <c r="BW383" s="197"/>
      <c r="BX383" s="197"/>
      <c r="BY383" s="197"/>
      <c r="BZ383" s="197"/>
      <c r="CA383" s="197"/>
      <c r="CB383" s="197"/>
      <c r="CC383" s="197"/>
      <c r="CD383" s="197"/>
      <c r="CE383" s="197"/>
      <c r="CF383" s="197"/>
      <c r="CG383" s="197"/>
      <c r="CH383" s="197"/>
      <c r="CI383" s="197"/>
      <c r="CJ383" s="197"/>
      <c r="CK383" s="197"/>
      <c r="CL383" s="197"/>
      <c r="CM383" s="197"/>
      <c r="CN383" s="197"/>
      <c r="CO383" s="197"/>
      <c r="CP383" s="197"/>
      <c r="CQ383" s="197"/>
      <c r="CR383" s="197"/>
      <c r="CS383" s="197"/>
      <c r="CT383" s="197"/>
      <c r="CU383" s="197"/>
      <c r="CV383" s="197"/>
      <c r="CW383" s="197"/>
      <c r="CX383" s="197"/>
      <c r="CY383" s="197"/>
      <c r="CZ383" s="197"/>
      <c r="DA383" s="197"/>
      <c r="DB383" s="197"/>
      <c r="DC383" s="197"/>
      <c r="DD383" s="197"/>
      <c r="DE383" s="197"/>
      <c r="DF383" s="197"/>
      <c r="DG383" s="197"/>
      <c r="DH383" s="197"/>
      <c r="DI383" s="197"/>
      <c r="DJ383" s="197"/>
      <c r="DK383" s="197"/>
      <c r="DL383" s="197"/>
      <c r="DM383" s="197"/>
      <c r="DN383" s="197"/>
      <c r="DO383" s="197"/>
      <c r="DP383" s="197"/>
      <c r="DQ383" s="197"/>
      <c r="DR383" s="197"/>
      <c r="DS383" s="197"/>
      <c r="DT383" s="197"/>
      <c r="DU383" s="197"/>
      <c r="DV383" s="197"/>
      <c r="DW383" s="197"/>
      <c r="DX383" s="197"/>
      <c r="DY383" s="197"/>
      <c r="DZ383" s="197"/>
      <c r="EA383" s="197"/>
      <c r="EB383" s="197"/>
      <c r="EC383" s="197"/>
      <c r="ED383" s="197"/>
      <c r="EE383" s="197"/>
      <c r="EF383" s="197"/>
      <c r="EG383" s="197"/>
      <c r="EH383" s="197"/>
      <c r="EI383" s="197"/>
      <c r="EJ383" s="197"/>
      <c r="EK383" s="197"/>
      <c r="EL383" s="197"/>
      <c r="EM383" s="197"/>
    </row>
    <row r="384" spans="3:143" x14ac:dyDescent="0.2"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7"/>
      <c r="AT384" s="197"/>
      <c r="AU384" s="197"/>
      <c r="AV384" s="197"/>
      <c r="AW384" s="197"/>
      <c r="AX384" s="197"/>
      <c r="AY384" s="197"/>
      <c r="AZ384" s="197"/>
      <c r="BA384" s="197"/>
      <c r="BB384" s="197"/>
      <c r="BC384" s="197"/>
      <c r="BD384" s="197"/>
      <c r="BE384" s="197"/>
      <c r="BF384" s="197"/>
      <c r="BG384" s="197"/>
      <c r="BH384" s="197"/>
      <c r="BI384" s="197"/>
      <c r="BJ384" s="197"/>
      <c r="BK384" s="197"/>
      <c r="BL384" s="197"/>
      <c r="BM384" s="197"/>
      <c r="BN384" s="197"/>
      <c r="BO384" s="197"/>
      <c r="BP384" s="197"/>
      <c r="BQ384" s="197"/>
      <c r="BR384" s="197"/>
      <c r="BS384" s="197"/>
      <c r="BT384" s="197"/>
      <c r="BU384" s="197"/>
      <c r="BV384" s="197"/>
      <c r="BW384" s="197"/>
      <c r="BX384" s="197"/>
      <c r="BY384" s="197"/>
      <c r="BZ384" s="197"/>
      <c r="CA384" s="197"/>
      <c r="CB384" s="197"/>
      <c r="CC384" s="197"/>
      <c r="CD384" s="197"/>
      <c r="CE384" s="197"/>
      <c r="CF384" s="197"/>
      <c r="CG384" s="197"/>
      <c r="CH384" s="197"/>
      <c r="CI384" s="197"/>
      <c r="CJ384" s="197"/>
      <c r="CK384" s="197"/>
      <c r="CL384" s="197"/>
      <c r="CM384" s="197"/>
      <c r="CN384" s="197"/>
      <c r="CO384" s="197"/>
      <c r="CP384" s="197"/>
      <c r="CQ384" s="197"/>
      <c r="CR384" s="197"/>
      <c r="CS384" s="197"/>
      <c r="CT384" s="197"/>
      <c r="CU384" s="197"/>
      <c r="CV384" s="197"/>
      <c r="CW384" s="197"/>
      <c r="CX384" s="197"/>
      <c r="CY384" s="197"/>
      <c r="CZ384" s="197"/>
      <c r="DA384" s="197"/>
      <c r="DB384" s="197"/>
      <c r="DC384" s="197"/>
      <c r="DD384" s="197"/>
      <c r="DE384" s="197"/>
      <c r="DF384" s="197"/>
      <c r="DG384" s="197"/>
      <c r="DH384" s="197"/>
      <c r="DI384" s="197"/>
      <c r="DJ384" s="197"/>
      <c r="DK384" s="197"/>
      <c r="DL384" s="197"/>
      <c r="DM384" s="197"/>
      <c r="DN384" s="197"/>
      <c r="DO384" s="197"/>
      <c r="DP384" s="197"/>
      <c r="DQ384" s="197"/>
      <c r="DR384" s="197"/>
      <c r="DS384" s="197"/>
      <c r="DT384" s="197"/>
      <c r="DU384" s="197"/>
      <c r="DV384" s="197"/>
      <c r="DW384" s="197"/>
      <c r="DX384" s="197"/>
      <c r="DY384" s="197"/>
      <c r="DZ384" s="197"/>
      <c r="EA384" s="197"/>
      <c r="EB384" s="197"/>
      <c r="EC384" s="197"/>
      <c r="ED384" s="197"/>
      <c r="EE384" s="197"/>
      <c r="EF384" s="197"/>
      <c r="EG384" s="197"/>
      <c r="EH384" s="197"/>
      <c r="EI384" s="197"/>
      <c r="EJ384" s="197"/>
      <c r="EK384" s="197"/>
      <c r="EL384" s="197"/>
      <c r="EM384" s="197"/>
    </row>
    <row r="385" spans="3:143" x14ac:dyDescent="0.2"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7"/>
      <c r="AT385" s="197"/>
      <c r="AU385" s="197"/>
      <c r="AV385" s="197"/>
      <c r="AW385" s="197"/>
      <c r="AX385" s="197"/>
      <c r="AY385" s="197"/>
      <c r="AZ385" s="197"/>
      <c r="BA385" s="197"/>
      <c r="BB385" s="197"/>
      <c r="BC385" s="197"/>
      <c r="BD385" s="197"/>
      <c r="BE385" s="197"/>
      <c r="BF385" s="197"/>
      <c r="BG385" s="197"/>
      <c r="BH385" s="197"/>
      <c r="BI385" s="197"/>
      <c r="BJ385" s="197"/>
      <c r="BK385" s="197"/>
      <c r="BL385" s="197"/>
      <c r="BM385" s="197"/>
      <c r="BN385" s="197"/>
      <c r="BO385" s="197"/>
      <c r="BP385" s="197"/>
      <c r="BQ385" s="197"/>
      <c r="BR385" s="197"/>
      <c r="BS385" s="197"/>
      <c r="BT385" s="197"/>
      <c r="BU385" s="197"/>
      <c r="BV385" s="197"/>
      <c r="BW385" s="197"/>
      <c r="BX385" s="197"/>
      <c r="BY385" s="197"/>
      <c r="BZ385" s="197"/>
      <c r="CA385" s="197"/>
      <c r="CB385" s="197"/>
      <c r="CC385" s="197"/>
      <c r="CD385" s="197"/>
      <c r="CE385" s="197"/>
      <c r="CF385" s="197"/>
      <c r="CG385" s="197"/>
      <c r="CH385" s="197"/>
      <c r="CI385" s="197"/>
      <c r="CJ385" s="197"/>
      <c r="CK385" s="197"/>
      <c r="CL385" s="197"/>
      <c r="CM385" s="197"/>
      <c r="CN385" s="197"/>
      <c r="CO385" s="197"/>
      <c r="CP385" s="197"/>
      <c r="CQ385" s="197"/>
      <c r="CR385" s="197"/>
      <c r="CS385" s="197"/>
      <c r="CT385" s="197"/>
      <c r="CU385" s="197"/>
      <c r="CV385" s="197"/>
      <c r="CW385" s="197"/>
      <c r="CX385" s="197"/>
      <c r="CY385" s="197"/>
      <c r="CZ385" s="197"/>
      <c r="DA385" s="197"/>
      <c r="DB385" s="197"/>
      <c r="DC385" s="197"/>
      <c r="DD385" s="197"/>
      <c r="DE385" s="197"/>
      <c r="DF385" s="197"/>
      <c r="DG385" s="197"/>
      <c r="DH385" s="197"/>
      <c r="DI385" s="197"/>
      <c r="DJ385" s="197"/>
      <c r="DK385" s="197"/>
      <c r="DL385" s="197"/>
      <c r="DM385" s="197"/>
      <c r="DN385" s="197"/>
      <c r="DO385" s="197"/>
      <c r="DP385" s="197"/>
      <c r="DQ385" s="197"/>
      <c r="DR385" s="197"/>
      <c r="DS385" s="197"/>
      <c r="DT385" s="197"/>
      <c r="DU385" s="197"/>
      <c r="DV385" s="197"/>
      <c r="DW385" s="197"/>
      <c r="DX385" s="197"/>
      <c r="DY385" s="197"/>
      <c r="DZ385" s="197"/>
      <c r="EA385" s="197"/>
      <c r="EB385" s="197"/>
      <c r="EC385" s="197"/>
      <c r="ED385" s="197"/>
      <c r="EE385" s="197"/>
      <c r="EF385" s="197"/>
      <c r="EG385" s="197"/>
      <c r="EH385" s="197"/>
      <c r="EI385" s="197"/>
      <c r="EJ385" s="197"/>
      <c r="EK385" s="197"/>
      <c r="EL385" s="197"/>
      <c r="EM385" s="197"/>
    </row>
    <row r="386" spans="3:143" x14ac:dyDescent="0.2"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7"/>
      <c r="AT386" s="197"/>
      <c r="AU386" s="197"/>
      <c r="AV386" s="197"/>
      <c r="AW386" s="197"/>
      <c r="AX386" s="197"/>
      <c r="AY386" s="197"/>
      <c r="AZ386" s="197"/>
      <c r="BA386" s="197"/>
      <c r="BB386" s="197"/>
      <c r="BC386" s="197"/>
      <c r="BD386" s="197"/>
      <c r="BE386" s="197"/>
      <c r="BF386" s="197"/>
      <c r="BG386" s="197"/>
      <c r="BH386" s="197"/>
      <c r="BI386" s="197"/>
      <c r="BJ386" s="197"/>
      <c r="BK386" s="197"/>
      <c r="BL386" s="197"/>
      <c r="BM386" s="197"/>
      <c r="BN386" s="197"/>
      <c r="BO386" s="197"/>
      <c r="BP386" s="197"/>
      <c r="BQ386" s="197"/>
      <c r="BR386" s="197"/>
      <c r="BS386" s="197"/>
      <c r="BT386" s="197"/>
      <c r="BU386" s="197"/>
      <c r="BV386" s="197"/>
      <c r="BW386" s="197"/>
      <c r="BX386" s="197"/>
      <c r="BY386" s="197"/>
      <c r="BZ386" s="197"/>
      <c r="CA386" s="197"/>
      <c r="CB386" s="197"/>
      <c r="CC386" s="197"/>
      <c r="CD386" s="197"/>
      <c r="CE386" s="197"/>
      <c r="CF386" s="197"/>
      <c r="CG386" s="197"/>
      <c r="CH386" s="197"/>
      <c r="CI386" s="197"/>
      <c r="CJ386" s="197"/>
      <c r="CK386" s="197"/>
      <c r="CL386" s="197"/>
      <c r="CM386" s="197"/>
      <c r="CN386" s="197"/>
      <c r="CO386" s="197"/>
      <c r="CP386" s="197"/>
      <c r="CQ386" s="197"/>
      <c r="CR386" s="197"/>
      <c r="CS386" s="197"/>
      <c r="CT386" s="197"/>
      <c r="CU386" s="197"/>
      <c r="CV386" s="197"/>
      <c r="CW386" s="197"/>
      <c r="CX386" s="197"/>
      <c r="CY386" s="197"/>
      <c r="CZ386" s="197"/>
      <c r="DA386" s="197"/>
      <c r="DB386" s="197"/>
      <c r="DC386" s="197"/>
      <c r="DD386" s="197"/>
      <c r="DE386" s="197"/>
      <c r="DF386" s="197"/>
      <c r="DG386" s="197"/>
      <c r="DH386" s="197"/>
      <c r="DI386" s="197"/>
      <c r="DJ386" s="197"/>
      <c r="DK386" s="197"/>
      <c r="DL386" s="197"/>
      <c r="DM386" s="197"/>
      <c r="DN386" s="197"/>
      <c r="DO386" s="197"/>
      <c r="DP386" s="197"/>
      <c r="DQ386" s="197"/>
      <c r="DR386" s="197"/>
      <c r="DS386" s="197"/>
      <c r="DT386" s="197"/>
      <c r="DU386" s="197"/>
      <c r="DV386" s="197"/>
      <c r="DW386" s="197"/>
      <c r="DX386" s="197"/>
      <c r="DY386" s="197"/>
      <c r="DZ386" s="197"/>
      <c r="EA386" s="197"/>
      <c r="EB386" s="197"/>
      <c r="EC386" s="197"/>
      <c r="ED386" s="197"/>
      <c r="EE386" s="197"/>
      <c r="EF386" s="197"/>
      <c r="EG386" s="197"/>
      <c r="EH386" s="197"/>
      <c r="EI386" s="197"/>
      <c r="EJ386" s="197"/>
      <c r="EK386" s="197"/>
      <c r="EL386" s="197"/>
      <c r="EM386" s="197"/>
    </row>
    <row r="387" spans="3:143" x14ac:dyDescent="0.2"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7"/>
      <c r="AT387" s="197"/>
      <c r="AU387" s="197"/>
      <c r="AV387" s="197"/>
      <c r="AW387" s="197"/>
      <c r="AX387" s="197"/>
      <c r="AY387" s="197"/>
      <c r="AZ387" s="197"/>
      <c r="BA387" s="197"/>
      <c r="BB387" s="197"/>
      <c r="BC387" s="197"/>
      <c r="BD387" s="197"/>
      <c r="BE387" s="197"/>
      <c r="BF387" s="197"/>
      <c r="BG387" s="197"/>
      <c r="BH387" s="197"/>
      <c r="BI387" s="197"/>
      <c r="BJ387" s="197"/>
      <c r="BK387" s="197"/>
      <c r="BL387" s="197"/>
      <c r="BM387" s="197"/>
      <c r="BN387" s="197"/>
      <c r="BO387" s="197"/>
      <c r="BP387" s="197"/>
      <c r="BQ387" s="197"/>
      <c r="BR387" s="197"/>
      <c r="BS387" s="197"/>
      <c r="BT387" s="197"/>
      <c r="BU387" s="197"/>
      <c r="BV387" s="197"/>
      <c r="BW387" s="197"/>
      <c r="BX387" s="197"/>
      <c r="BY387" s="197"/>
      <c r="BZ387" s="197"/>
      <c r="CA387" s="197"/>
      <c r="CB387" s="197"/>
      <c r="CC387" s="197"/>
      <c r="CD387" s="197"/>
      <c r="CE387" s="197"/>
      <c r="CF387" s="197"/>
      <c r="CG387" s="197"/>
      <c r="CH387" s="197"/>
      <c r="CI387" s="197"/>
      <c r="CJ387" s="197"/>
      <c r="CK387" s="197"/>
      <c r="CL387" s="197"/>
      <c r="CM387" s="197"/>
      <c r="CN387" s="197"/>
      <c r="CO387" s="197"/>
      <c r="CP387" s="197"/>
      <c r="CQ387" s="197"/>
      <c r="CR387" s="197"/>
      <c r="CS387" s="197"/>
      <c r="CT387" s="197"/>
      <c r="CU387" s="197"/>
      <c r="CV387" s="197"/>
      <c r="CW387" s="197"/>
      <c r="CX387" s="197"/>
      <c r="CY387" s="197"/>
      <c r="CZ387" s="197"/>
      <c r="DA387" s="197"/>
      <c r="DB387" s="197"/>
      <c r="DC387" s="197"/>
      <c r="DD387" s="197"/>
      <c r="DE387" s="197"/>
      <c r="DF387" s="197"/>
      <c r="DG387" s="197"/>
      <c r="DH387" s="197"/>
      <c r="DI387" s="197"/>
      <c r="DJ387" s="197"/>
      <c r="DK387" s="197"/>
      <c r="DL387" s="197"/>
      <c r="DM387" s="197"/>
      <c r="DN387" s="197"/>
      <c r="DO387" s="197"/>
      <c r="DP387" s="197"/>
      <c r="DQ387" s="197"/>
      <c r="DR387" s="197"/>
      <c r="DS387" s="197"/>
      <c r="DT387" s="197"/>
      <c r="DU387" s="197"/>
      <c r="DV387" s="197"/>
      <c r="DW387" s="197"/>
      <c r="DX387" s="197"/>
      <c r="DY387" s="197"/>
      <c r="DZ387" s="197"/>
      <c r="EA387" s="197"/>
      <c r="EB387" s="197"/>
      <c r="EC387" s="197"/>
      <c r="ED387" s="197"/>
      <c r="EE387" s="197"/>
      <c r="EF387" s="197"/>
      <c r="EG387" s="197"/>
      <c r="EH387" s="197"/>
      <c r="EI387" s="197"/>
      <c r="EJ387" s="197"/>
      <c r="EK387" s="197"/>
      <c r="EL387" s="197"/>
      <c r="EM387" s="197"/>
    </row>
    <row r="388" spans="3:143" x14ac:dyDescent="0.2"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7"/>
      <c r="AT388" s="197"/>
      <c r="AU388" s="197"/>
      <c r="AV388" s="197"/>
      <c r="AW388" s="197"/>
      <c r="AX388" s="197"/>
      <c r="AY388" s="197"/>
      <c r="AZ388" s="197"/>
      <c r="BA388" s="197"/>
      <c r="BB388" s="197"/>
      <c r="BC388" s="197"/>
      <c r="BD388" s="197"/>
      <c r="BE388" s="197"/>
      <c r="BF388" s="197"/>
      <c r="BG388" s="197"/>
      <c r="BH388" s="197"/>
      <c r="BI388" s="197"/>
      <c r="BJ388" s="197"/>
      <c r="BK388" s="197"/>
      <c r="BL388" s="197"/>
      <c r="BM388" s="197"/>
      <c r="BN388" s="197"/>
      <c r="BO388" s="197"/>
      <c r="BP388" s="197"/>
      <c r="BQ388" s="197"/>
      <c r="BR388" s="197"/>
      <c r="BS388" s="197"/>
      <c r="BT388" s="197"/>
      <c r="BU388" s="197"/>
      <c r="BV388" s="197"/>
      <c r="BW388" s="197"/>
      <c r="BX388" s="197"/>
      <c r="BY388" s="197"/>
      <c r="BZ388" s="197"/>
      <c r="CA388" s="197"/>
      <c r="CB388" s="197"/>
      <c r="CC388" s="197"/>
      <c r="CD388" s="197"/>
      <c r="CE388" s="197"/>
      <c r="CF388" s="197"/>
      <c r="CG388" s="197"/>
      <c r="CH388" s="197"/>
      <c r="CI388" s="197"/>
      <c r="CJ388" s="197"/>
      <c r="CK388" s="197"/>
      <c r="CL388" s="197"/>
      <c r="CM388" s="197"/>
      <c r="CN388" s="197"/>
      <c r="CO388" s="197"/>
      <c r="CP388" s="197"/>
      <c r="CQ388" s="197"/>
      <c r="CR388" s="197"/>
      <c r="CS388" s="197"/>
      <c r="CT388" s="197"/>
      <c r="CU388" s="197"/>
      <c r="CV388" s="197"/>
      <c r="CW388" s="197"/>
      <c r="CX388" s="197"/>
      <c r="CY388" s="197"/>
      <c r="CZ388" s="197"/>
      <c r="DA388" s="197"/>
      <c r="DB388" s="197"/>
      <c r="DC388" s="197"/>
      <c r="DD388" s="197"/>
      <c r="DE388" s="197"/>
      <c r="DF388" s="197"/>
      <c r="DG388" s="197"/>
      <c r="DH388" s="197"/>
      <c r="DI388" s="197"/>
      <c r="DJ388" s="197"/>
      <c r="DK388" s="197"/>
      <c r="DL388" s="197"/>
      <c r="DM388" s="197"/>
      <c r="DN388" s="197"/>
      <c r="DO388" s="197"/>
      <c r="DP388" s="197"/>
      <c r="DQ388" s="197"/>
      <c r="DR388" s="197"/>
      <c r="DS388" s="197"/>
      <c r="DT388" s="197"/>
      <c r="DU388" s="197"/>
      <c r="DV388" s="197"/>
      <c r="DW388" s="197"/>
      <c r="DX388" s="197"/>
      <c r="DY388" s="197"/>
      <c r="DZ388" s="197"/>
      <c r="EA388" s="197"/>
      <c r="EB388" s="197"/>
      <c r="EC388" s="197"/>
      <c r="ED388" s="197"/>
      <c r="EE388" s="197"/>
      <c r="EF388" s="197"/>
      <c r="EG388" s="197"/>
      <c r="EH388" s="197"/>
      <c r="EI388" s="197"/>
      <c r="EJ388" s="197"/>
      <c r="EK388" s="197"/>
      <c r="EL388" s="197"/>
      <c r="EM388" s="197"/>
    </row>
    <row r="389" spans="3:143" x14ac:dyDescent="0.2"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197"/>
      <c r="AT389" s="197"/>
      <c r="AU389" s="197"/>
      <c r="AV389" s="197"/>
      <c r="AW389" s="197"/>
      <c r="AX389" s="197"/>
      <c r="AY389" s="197"/>
      <c r="AZ389" s="197"/>
      <c r="BA389" s="197"/>
      <c r="BB389" s="197"/>
      <c r="BC389" s="197"/>
      <c r="BD389" s="197"/>
      <c r="BE389" s="197"/>
      <c r="BF389" s="197"/>
      <c r="BG389" s="197"/>
      <c r="BH389" s="197"/>
      <c r="BI389" s="197"/>
      <c r="BJ389" s="197"/>
      <c r="BK389" s="197"/>
      <c r="BL389" s="197"/>
      <c r="BM389" s="197"/>
      <c r="BN389" s="197"/>
      <c r="BO389" s="197"/>
      <c r="BP389" s="197"/>
      <c r="BQ389" s="197"/>
      <c r="BR389" s="197"/>
      <c r="BS389" s="197"/>
      <c r="BT389" s="197"/>
      <c r="BU389" s="197"/>
      <c r="BV389" s="197"/>
      <c r="BW389" s="197"/>
      <c r="BX389" s="197"/>
      <c r="BY389" s="197"/>
      <c r="BZ389" s="197"/>
      <c r="CA389" s="197"/>
      <c r="CB389" s="197"/>
      <c r="CC389" s="197"/>
      <c r="CD389" s="197"/>
      <c r="CE389" s="197"/>
      <c r="CF389" s="197"/>
      <c r="CG389" s="197"/>
      <c r="CH389" s="197"/>
      <c r="CI389" s="197"/>
      <c r="CJ389" s="197"/>
      <c r="CK389" s="197"/>
      <c r="CL389" s="197"/>
      <c r="CM389" s="197"/>
      <c r="CN389" s="197"/>
      <c r="CO389" s="197"/>
      <c r="CP389" s="197"/>
      <c r="CQ389" s="197"/>
      <c r="CR389" s="197"/>
      <c r="CS389" s="197"/>
      <c r="CT389" s="197"/>
      <c r="CU389" s="197"/>
      <c r="CV389" s="197"/>
      <c r="CW389" s="197"/>
      <c r="CX389" s="197"/>
      <c r="CY389" s="197"/>
      <c r="CZ389" s="197"/>
      <c r="DA389" s="197"/>
      <c r="DB389" s="197"/>
      <c r="DC389" s="197"/>
      <c r="DD389" s="197"/>
      <c r="DE389" s="197"/>
      <c r="DF389" s="197"/>
      <c r="DG389" s="197"/>
      <c r="DH389" s="197"/>
      <c r="DI389" s="197"/>
      <c r="DJ389" s="197"/>
      <c r="DK389" s="197"/>
      <c r="DL389" s="197"/>
      <c r="DM389" s="197"/>
      <c r="DN389" s="197"/>
      <c r="DO389" s="197"/>
      <c r="DP389" s="197"/>
      <c r="DQ389" s="197"/>
      <c r="DR389" s="197"/>
      <c r="DS389" s="197"/>
      <c r="DT389" s="197"/>
      <c r="DU389" s="197"/>
      <c r="DV389" s="197"/>
      <c r="DW389" s="197"/>
      <c r="DX389" s="197"/>
      <c r="DY389" s="197"/>
      <c r="DZ389" s="197"/>
      <c r="EA389" s="197"/>
      <c r="EB389" s="197"/>
      <c r="EC389" s="197"/>
      <c r="ED389" s="197"/>
      <c r="EE389" s="197"/>
      <c r="EF389" s="197"/>
      <c r="EG389" s="197"/>
      <c r="EH389" s="197"/>
      <c r="EI389" s="197"/>
      <c r="EJ389" s="197"/>
      <c r="EK389" s="197"/>
      <c r="EL389" s="197"/>
      <c r="EM389" s="197"/>
    </row>
    <row r="390" spans="3:143" x14ac:dyDescent="0.2">
      <c r="C390" s="197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197"/>
      <c r="AT390" s="197"/>
      <c r="AU390" s="197"/>
      <c r="AV390" s="197"/>
      <c r="AW390" s="197"/>
      <c r="AX390" s="197"/>
      <c r="AY390" s="197"/>
      <c r="AZ390" s="197"/>
      <c r="BA390" s="197"/>
      <c r="BB390" s="197"/>
      <c r="BC390" s="197"/>
      <c r="BD390" s="197"/>
      <c r="BE390" s="197"/>
      <c r="BF390" s="197"/>
      <c r="BG390" s="197"/>
      <c r="BH390" s="197"/>
      <c r="BI390" s="197"/>
      <c r="BJ390" s="197"/>
      <c r="BK390" s="197"/>
      <c r="BL390" s="197"/>
      <c r="BM390" s="197"/>
      <c r="BN390" s="197"/>
      <c r="BO390" s="197"/>
      <c r="BP390" s="197"/>
      <c r="BQ390" s="197"/>
      <c r="BR390" s="197"/>
      <c r="BS390" s="197"/>
      <c r="BT390" s="197"/>
      <c r="BU390" s="197"/>
      <c r="BV390" s="197"/>
      <c r="BW390" s="197"/>
      <c r="BX390" s="197"/>
      <c r="BY390" s="197"/>
      <c r="BZ390" s="197"/>
      <c r="CA390" s="197"/>
      <c r="CB390" s="197"/>
      <c r="CC390" s="197"/>
      <c r="CD390" s="197"/>
      <c r="CE390" s="197"/>
      <c r="CF390" s="197"/>
      <c r="CG390" s="197"/>
      <c r="CH390" s="197"/>
      <c r="CI390" s="197"/>
      <c r="CJ390" s="197"/>
      <c r="CK390" s="197"/>
      <c r="CL390" s="197"/>
      <c r="CM390" s="197"/>
      <c r="CN390" s="197"/>
      <c r="CO390" s="197"/>
      <c r="CP390" s="197"/>
      <c r="CQ390" s="197"/>
      <c r="CR390" s="197"/>
      <c r="CS390" s="197"/>
      <c r="CT390" s="197"/>
      <c r="CU390" s="197"/>
      <c r="CV390" s="197"/>
      <c r="CW390" s="197"/>
      <c r="CX390" s="197"/>
      <c r="CY390" s="197"/>
      <c r="CZ390" s="197"/>
      <c r="DA390" s="197"/>
      <c r="DB390" s="197"/>
      <c r="DC390" s="197"/>
      <c r="DD390" s="197"/>
      <c r="DE390" s="197"/>
      <c r="DF390" s="197"/>
      <c r="DG390" s="197"/>
      <c r="DH390" s="197"/>
      <c r="DI390" s="197"/>
      <c r="DJ390" s="197"/>
      <c r="DK390" s="197"/>
      <c r="DL390" s="197"/>
      <c r="DM390" s="197"/>
      <c r="DN390" s="197"/>
      <c r="DO390" s="197"/>
      <c r="DP390" s="197"/>
      <c r="DQ390" s="197"/>
      <c r="DR390" s="197"/>
      <c r="DS390" s="197"/>
      <c r="DT390" s="197"/>
      <c r="DU390" s="197"/>
      <c r="DV390" s="197"/>
      <c r="DW390" s="197"/>
      <c r="DX390" s="197"/>
      <c r="DY390" s="197"/>
      <c r="DZ390" s="197"/>
      <c r="EA390" s="197"/>
      <c r="EB390" s="197"/>
      <c r="EC390" s="197"/>
      <c r="ED390" s="197"/>
      <c r="EE390" s="197"/>
      <c r="EF390" s="197"/>
      <c r="EG390" s="197"/>
      <c r="EH390" s="197"/>
      <c r="EI390" s="197"/>
      <c r="EJ390" s="197"/>
      <c r="EK390" s="197"/>
      <c r="EL390" s="197"/>
      <c r="EM390" s="197"/>
    </row>
    <row r="391" spans="3:143" x14ac:dyDescent="0.2"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197"/>
      <c r="AT391" s="197"/>
      <c r="AU391" s="197"/>
      <c r="AV391" s="197"/>
      <c r="AW391" s="197"/>
      <c r="AX391" s="197"/>
      <c r="AY391" s="197"/>
      <c r="AZ391" s="197"/>
      <c r="BA391" s="197"/>
      <c r="BB391" s="197"/>
      <c r="BC391" s="197"/>
      <c r="BD391" s="197"/>
      <c r="BE391" s="197"/>
      <c r="BF391" s="197"/>
      <c r="BG391" s="197"/>
      <c r="BH391" s="197"/>
      <c r="BI391" s="197"/>
      <c r="BJ391" s="197"/>
      <c r="BK391" s="197"/>
      <c r="BL391" s="197"/>
      <c r="BM391" s="197"/>
      <c r="BN391" s="197"/>
      <c r="BO391" s="197"/>
      <c r="BP391" s="197"/>
      <c r="BQ391" s="197"/>
      <c r="BR391" s="197"/>
      <c r="BS391" s="197"/>
      <c r="BT391" s="197"/>
      <c r="BU391" s="197"/>
      <c r="BV391" s="197"/>
      <c r="BW391" s="197"/>
      <c r="BX391" s="197"/>
      <c r="BY391" s="197"/>
      <c r="BZ391" s="197"/>
      <c r="CA391" s="197"/>
      <c r="CB391" s="197"/>
      <c r="CC391" s="197"/>
      <c r="CD391" s="197"/>
      <c r="CE391" s="197"/>
      <c r="CF391" s="197"/>
      <c r="CG391" s="197"/>
      <c r="CH391" s="197"/>
      <c r="CI391" s="197"/>
      <c r="CJ391" s="197"/>
      <c r="CK391" s="197"/>
      <c r="CL391" s="197"/>
      <c r="CM391" s="197"/>
      <c r="CN391" s="197"/>
      <c r="CO391" s="197"/>
      <c r="CP391" s="197"/>
      <c r="CQ391" s="197"/>
      <c r="CR391" s="197"/>
      <c r="CS391" s="197"/>
      <c r="CT391" s="197"/>
      <c r="CU391" s="197"/>
      <c r="CV391" s="197"/>
      <c r="CW391" s="197"/>
      <c r="CX391" s="197"/>
      <c r="CY391" s="197"/>
      <c r="CZ391" s="197"/>
      <c r="DA391" s="197"/>
      <c r="DB391" s="197"/>
      <c r="DC391" s="197"/>
      <c r="DD391" s="197"/>
      <c r="DE391" s="197"/>
      <c r="DF391" s="197"/>
      <c r="DG391" s="197"/>
      <c r="DH391" s="197"/>
      <c r="DI391" s="197"/>
      <c r="DJ391" s="197"/>
      <c r="DK391" s="197"/>
      <c r="DL391" s="197"/>
      <c r="DM391" s="197"/>
      <c r="DN391" s="197"/>
      <c r="DO391" s="197"/>
      <c r="DP391" s="197"/>
      <c r="DQ391" s="197"/>
      <c r="DR391" s="197"/>
      <c r="DS391" s="197"/>
      <c r="DT391" s="197"/>
      <c r="DU391" s="197"/>
      <c r="DV391" s="197"/>
      <c r="DW391" s="197"/>
      <c r="DX391" s="197"/>
      <c r="DY391" s="197"/>
      <c r="DZ391" s="197"/>
      <c r="EA391" s="197"/>
      <c r="EB391" s="197"/>
      <c r="EC391" s="197"/>
      <c r="ED391" s="197"/>
      <c r="EE391" s="197"/>
      <c r="EF391" s="197"/>
      <c r="EG391" s="197"/>
      <c r="EH391" s="197"/>
      <c r="EI391" s="197"/>
      <c r="EJ391" s="197"/>
      <c r="EK391" s="197"/>
      <c r="EL391" s="197"/>
      <c r="EM391" s="197"/>
    </row>
    <row r="392" spans="3:143" x14ac:dyDescent="0.2"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197"/>
      <c r="AT392" s="197"/>
      <c r="AU392" s="197"/>
      <c r="AV392" s="197"/>
      <c r="AW392" s="197"/>
      <c r="AX392" s="197"/>
      <c r="AY392" s="197"/>
      <c r="AZ392" s="197"/>
      <c r="BA392" s="197"/>
      <c r="BB392" s="197"/>
      <c r="BC392" s="197"/>
      <c r="BD392" s="197"/>
      <c r="BE392" s="197"/>
      <c r="BF392" s="197"/>
      <c r="BG392" s="197"/>
      <c r="BH392" s="197"/>
      <c r="BI392" s="197"/>
      <c r="BJ392" s="197"/>
      <c r="BK392" s="197"/>
      <c r="BL392" s="197"/>
      <c r="BM392" s="197"/>
      <c r="BN392" s="197"/>
      <c r="BO392" s="197"/>
      <c r="BP392" s="197"/>
      <c r="BQ392" s="197"/>
      <c r="BR392" s="197"/>
      <c r="BS392" s="197"/>
      <c r="BT392" s="197"/>
      <c r="BU392" s="197"/>
      <c r="BV392" s="197"/>
      <c r="BW392" s="197"/>
      <c r="BX392" s="197"/>
      <c r="BY392" s="197"/>
      <c r="BZ392" s="197"/>
      <c r="CA392" s="197"/>
      <c r="CB392" s="197"/>
      <c r="CC392" s="197"/>
      <c r="CD392" s="197"/>
      <c r="CE392" s="197"/>
      <c r="CF392" s="197"/>
      <c r="CG392" s="197"/>
      <c r="CH392" s="197"/>
      <c r="CI392" s="197"/>
      <c r="CJ392" s="197"/>
      <c r="CK392" s="197"/>
      <c r="CL392" s="197"/>
      <c r="CM392" s="197"/>
      <c r="CN392" s="197"/>
      <c r="CO392" s="197"/>
      <c r="CP392" s="197"/>
      <c r="CQ392" s="197"/>
      <c r="CR392" s="197"/>
      <c r="CS392" s="197"/>
      <c r="CT392" s="197"/>
      <c r="CU392" s="197"/>
      <c r="CV392" s="197"/>
      <c r="CW392" s="197"/>
      <c r="CX392" s="197"/>
      <c r="CY392" s="197"/>
      <c r="CZ392" s="197"/>
      <c r="DA392" s="197"/>
      <c r="DB392" s="197"/>
      <c r="DC392" s="197"/>
      <c r="DD392" s="197"/>
      <c r="DE392" s="197"/>
      <c r="DF392" s="197"/>
      <c r="DG392" s="197"/>
      <c r="DH392" s="197"/>
      <c r="DI392" s="197"/>
      <c r="DJ392" s="197"/>
      <c r="DK392" s="197"/>
      <c r="DL392" s="197"/>
      <c r="DM392" s="197"/>
      <c r="DN392" s="197"/>
      <c r="DO392" s="197"/>
      <c r="DP392" s="197"/>
      <c r="DQ392" s="197"/>
      <c r="DR392" s="197"/>
      <c r="DS392" s="197"/>
      <c r="DT392" s="197"/>
      <c r="DU392" s="197"/>
      <c r="DV392" s="197"/>
      <c r="DW392" s="197"/>
      <c r="DX392" s="197"/>
      <c r="DY392" s="197"/>
      <c r="DZ392" s="197"/>
      <c r="EA392" s="197"/>
      <c r="EB392" s="197"/>
      <c r="EC392" s="197"/>
      <c r="ED392" s="197"/>
      <c r="EE392" s="197"/>
      <c r="EF392" s="197"/>
      <c r="EG392" s="197"/>
      <c r="EH392" s="197"/>
      <c r="EI392" s="197"/>
      <c r="EJ392" s="197"/>
      <c r="EK392" s="197"/>
      <c r="EL392" s="197"/>
      <c r="EM392" s="197"/>
    </row>
    <row r="393" spans="3:143" x14ac:dyDescent="0.2"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  <c r="AR393" s="197"/>
      <c r="AS393" s="197"/>
      <c r="AT393" s="197"/>
      <c r="AU393" s="197"/>
      <c r="AV393" s="197"/>
      <c r="AW393" s="197"/>
      <c r="AX393" s="197"/>
      <c r="AY393" s="197"/>
      <c r="AZ393" s="197"/>
      <c r="BA393" s="197"/>
      <c r="BB393" s="197"/>
      <c r="BC393" s="197"/>
      <c r="BD393" s="197"/>
      <c r="BE393" s="197"/>
      <c r="BF393" s="197"/>
      <c r="BG393" s="197"/>
      <c r="BH393" s="197"/>
      <c r="BI393" s="197"/>
      <c r="BJ393" s="197"/>
      <c r="BK393" s="197"/>
      <c r="BL393" s="197"/>
      <c r="BM393" s="197"/>
      <c r="BN393" s="197"/>
      <c r="BO393" s="197"/>
      <c r="BP393" s="197"/>
      <c r="BQ393" s="197"/>
      <c r="BR393" s="197"/>
      <c r="BS393" s="197"/>
      <c r="BT393" s="197"/>
      <c r="BU393" s="197"/>
      <c r="BV393" s="197"/>
      <c r="BW393" s="197"/>
      <c r="BX393" s="197"/>
      <c r="BY393" s="197"/>
      <c r="BZ393" s="197"/>
      <c r="CA393" s="197"/>
      <c r="CB393" s="197"/>
      <c r="CC393" s="197"/>
      <c r="CD393" s="197"/>
      <c r="CE393" s="197"/>
      <c r="CF393" s="197"/>
      <c r="CG393" s="197"/>
      <c r="CH393" s="197"/>
      <c r="CI393" s="197"/>
      <c r="CJ393" s="197"/>
      <c r="CK393" s="197"/>
      <c r="CL393" s="197"/>
      <c r="CM393" s="197"/>
      <c r="CN393" s="197"/>
      <c r="CO393" s="197"/>
      <c r="CP393" s="197"/>
      <c r="CQ393" s="197"/>
      <c r="CR393" s="197"/>
      <c r="CS393" s="197"/>
      <c r="CT393" s="197"/>
      <c r="CU393" s="197"/>
      <c r="CV393" s="197"/>
      <c r="CW393" s="197"/>
      <c r="CX393" s="197"/>
      <c r="CY393" s="197"/>
      <c r="CZ393" s="197"/>
      <c r="DA393" s="197"/>
      <c r="DB393" s="197"/>
      <c r="DC393" s="197"/>
      <c r="DD393" s="197"/>
      <c r="DE393" s="197"/>
      <c r="DF393" s="197"/>
      <c r="DG393" s="197"/>
      <c r="DH393" s="197"/>
      <c r="DI393" s="197"/>
      <c r="DJ393" s="197"/>
      <c r="DK393" s="197"/>
      <c r="DL393" s="197"/>
      <c r="DM393" s="197"/>
      <c r="DN393" s="197"/>
      <c r="DO393" s="197"/>
      <c r="DP393" s="197"/>
      <c r="DQ393" s="197"/>
      <c r="DR393" s="197"/>
      <c r="DS393" s="197"/>
      <c r="DT393" s="197"/>
      <c r="DU393" s="197"/>
      <c r="DV393" s="197"/>
      <c r="DW393" s="197"/>
      <c r="DX393" s="197"/>
      <c r="DY393" s="197"/>
      <c r="DZ393" s="197"/>
      <c r="EA393" s="197"/>
      <c r="EB393" s="197"/>
      <c r="EC393" s="197"/>
      <c r="ED393" s="197"/>
      <c r="EE393" s="197"/>
      <c r="EF393" s="197"/>
      <c r="EG393" s="197"/>
      <c r="EH393" s="197"/>
      <c r="EI393" s="197"/>
      <c r="EJ393" s="197"/>
      <c r="EK393" s="197"/>
      <c r="EL393" s="197"/>
      <c r="EM393" s="197"/>
    </row>
    <row r="394" spans="3:143" x14ac:dyDescent="0.2"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  <c r="AR394" s="197"/>
      <c r="AS394" s="197"/>
      <c r="AT394" s="197"/>
      <c r="AU394" s="197"/>
      <c r="AV394" s="197"/>
      <c r="AW394" s="197"/>
      <c r="AX394" s="197"/>
      <c r="AY394" s="197"/>
      <c r="AZ394" s="197"/>
      <c r="BA394" s="197"/>
      <c r="BB394" s="197"/>
      <c r="BC394" s="197"/>
      <c r="BD394" s="197"/>
      <c r="BE394" s="197"/>
      <c r="BF394" s="197"/>
      <c r="BG394" s="197"/>
      <c r="BH394" s="197"/>
      <c r="BI394" s="197"/>
      <c r="BJ394" s="197"/>
      <c r="BK394" s="197"/>
      <c r="BL394" s="197"/>
      <c r="BM394" s="197"/>
      <c r="BN394" s="197"/>
      <c r="BO394" s="197"/>
      <c r="BP394" s="197"/>
      <c r="BQ394" s="197"/>
      <c r="BR394" s="197"/>
      <c r="BS394" s="197"/>
      <c r="BT394" s="197"/>
      <c r="BU394" s="197"/>
      <c r="BV394" s="197"/>
      <c r="BW394" s="197"/>
      <c r="BX394" s="197"/>
      <c r="BY394" s="197"/>
      <c r="BZ394" s="197"/>
      <c r="CA394" s="197"/>
      <c r="CB394" s="197"/>
      <c r="CC394" s="197"/>
      <c r="CD394" s="197"/>
      <c r="CE394" s="197"/>
      <c r="CF394" s="197"/>
      <c r="CG394" s="197"/>
      <c r="CH394" s="197"/>
      <c r="CI394" s="197"/>
      <c r="CJ394" s="197"/>
      <c r="CK394" s="197"/>
      <c r="CL394" s="197"/>
      <c r="CM394" s="197"/>
      <c r="CN394" s="197"/>
      <c r="CO394" s="197"/>
      <c r="CP394" s="197"/>
      <c r="CQ394" s="197"/>
      <c r="CR394" s="197"/>
      <c r="CS394" s="197"/>
      <c r="CT394" s="197"/>
      <c r="CU394" s="197"/>
      <c r="CV394" s="197"/>
      <c r="CW394" s="197"/>
      <c r="CX394" s="197"/>
      <c r="CY394" s="197"/>
      <c r="CZ394" s="197"/>
      <c r="DA394" s="197"/>
      <c r="DB394" s="197"/>
      <c r="DC394" s="197"/>
      <c r="DD394" s="197"/>
      <c r="DE394" s="197"/>
      <c r="DF394" s="197"/>
      <c r="DG394" s="197"/>
      <c r="DH394" s="197"/>
      <c r="DI394" s="197"/>
      <c r="DJ394" s="197"/>
      <c r="DK394" s="197"/>
      <c r="DL394" s="197"/>
      <c r="DM394" s="197"/>
      <c r="DN394" s="197"/>
      <c r="DO394" s="197"/>
      <c r="DP394" s="197"/>
      <c r="DQ394" s="197"/>
      <c r="DR394" s="197"/>
      <c r="DS394" s="197"/>
      <c r="DT394" s="197"/>
      <c r="DU394" s="197"/>
      <c r="DV394" s="197"/>
      <c r="DW394" s="197"/>
      <c r="DX394" s="197"/>
      <c r="DY394" s="197"/>
      <c r="DZ394" s="197"/>
      <c r="EA394" s="197"/>
      <c r="EB394" s="197"/>
      <c r="EC394" s="197"/>
      <c r="ED394" s="197"/>
      <c r="EE394" s="197"/>
      <c r="EF394" s="197"/>
      <c r="EG394" s="197"/>
      <c r="EH394" s="197"/>
      <c r="EI394" s="197"/>
      <c r="EJ394" s="197"/>
      <c r="EK394" s="197"/>
      <c r="EL394" s="197"/>
      <c r="EM394" s="197"/>
    </row>
    <row r="395" spans="3:143" x14ac:dyDescent="0.2"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  <c r="AR395" s="197"/>
      <c r="AS395" s="197"/>
      <c r="AT395" s="197"/>
      <c r="AU395" s="197"/>
      <c r="AV395" s="197"/>
      <c r="AW395" s="197"/>
      <c r="AX395" s="197"/>
      <c r="AY395" s="197"/>
      <c r="AZ395" s="197"/>
      <c r="BA395" s="197"/>
      <c r="BB395" s="197"/>
      <c r="BC395" s="197"/>
      <c r="BD395" s="197"/>
      <c r="BE395" s="197"/>
      <c r="BF395" s="197"/>
      <c r="BG395" s="197"/>
      <c r="BH395" s="197"/>
      <c r="BI395" s="197"/>
      <c r="BJ395" s="197"/>
      <c r="BK395" s="197"/>
      <c r="BL395" s="197"/>
      <c r="BM395" s="197"/>
      <c r="BN395" s="197"/>
      <c r="BO395" s="197"/>
      <c r="BP395" s="197"/>
      <c r="BQ395" s="197"/>
      <c r="BR395" s="197"/>
      <c r="BS395" s="197"/>
      <c r="BT395" s="197"/>
      <c r="BU395" s="197"/>
      <c r="BV395" s="197"/>
      <c r="BW395" s="197"/>
      <c r="BX395" s="197"/>
      <c r="BY395" s="197"/>
      <c r="BZ395" s="197"/>
      <c r="CA395" s="197"/>
      <c r="CB395" s="197"/>
      <c r="CC395" s="197"/>
      <c r="CD395" s="197"/>
      <c r="CE395" s="197"/>
      <c r="CF395" s="197"/>
      <c r="CG395" s="197"/>
      <c r="CH395" s="197"/>
      <c r="CI395" s="197"/>
      <c r="CJ395" s="197"/>
      <c r="CK395" s="197"/>
      <c r="CL395" s="197"/>
      <c r="CM395" s="197"/>
      <c r="CN395" s="197"/>
      <c r="CO395" s="197"/>
      <c r="CP395" s="197"/>
      <c r="CQ395" s="197"/>
      <c r="CR395" s="197"/>
      <c r="CS395" s="197"/>
      <c r="CT395" s="197"/>
      <c r="CU395" s="197"/>
      <c r="CV395" s="197"/>
      <c r="CW395" s="197"/>
      <c r="CX395" s="197"/>
      <c r="CY395" s="197"/>
      <c r="CZ395" s="197"/>
      <c r="DA395" s="197"/>
      <c r="DB395" s="197"/>
      <c r="DC395" s="197"/>
      <c r="DD395" s="197"/>
      <c r="DE395" s="197"/>
      <c r="DF395" s="197"/>
      <c r="DG395" s="197"/>
      <c r="DH395" s="197"/>
      <c r="DI395" s="197"/>
      <c r="DJ395" s="197"/>
      <c r="DK395" s="197"/>
      <c r="DL395" s="197"/>
      <c r="DM395" s="197"/>
      <c r="DN395" s="197"/>
      <c r="DO395" s="197"/>
      <c r="DP395" s="197"/>
      <c r="DQ395" s="197"/>
      <c r="DR395" s="197"/>
      <c r="DS395" s="197"/>
      <c r="DT395" s="197"/>
      <c r="DU395" s="197"/>
      <c r="DV395" s="197"/>
      <c r="DW395" s="197"/>
      <c r="DX395" s="197"/>
      <c r="DY395" s="197"/>
      <c r="DZ395" s="197"/>
      <c r="EA395" s="197"/>
      <c r="EB395" s="197"/>
      <c r="EC395" s="197"/>
      <c r="ED395" s="197"/>
      <c r="EE395" s="197"/>
      <c r="EF395" s="197"/>
      <c r="EG395" s="197"/>
      <c r="EH395" s="197"/>
      <c r="EI395" s="197"/>
      <c r="EJ395" s="197"/>
      <c r="EK395" s="197"/>
      <c r="EL395" s="197"/>
      <c r="EM395" s="197"/>
    </row>
    <row r="396" spans="3:143" x14ac:dyDescent="0.2"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  <c r="AR396" s="197"/>
      <c r="AS396" s="197"/>
      <c r="AT396" s="197"/>
      <c r="AU396" s="197"/>
      <c r="AV396" s="197"/>
      <c r="AW396" s="197"/>
      <c r="AX396" s="197"/>
      <c r="AY396" s="197"/>
      <c r="AZ396" s="197"/>
      <c r="BA396" s="197"/>
      <c r="BB396" s="197"/>
      <c r="BC396" s="197"/>
      <c r="BD396" s="197"/>
      <c r="BE396" s="197"/>
      <c r="BF396" s="197"/>
      <c r="BG396" s="197"/>
      <c r="BH396" s="197"/>
      <c r="BI396" s="197"/>
      <c r="BJ396" s="197"/>
      <c r="BK396" s="197"/>
      <c r="BL396" s="197"/>
      <c r="BM396" s="197"/>
      <c r="BN396" s="197"/>
      <c r="BO396" s="197"/>
      <c r="BP396" s="197"/>
      <c r="BQ396" s="197"/>
      <c r="BR396" s="197"/>
      <c r="BS396" s="197"/>
      <c r="BT396" s="197"/>
      <c r="BU396" s="197"/>
      <c r="BV396" s="197"/>
      <c r="BW396" s="197"/>
      <c r="BX396" s="197"/>
      <c r="BY396" s="197"/>
      <c r="BZ396" s="197"/>
      <c r="CA396" s="197"/>
      <c r="CB396" s="197"/>
      <c r="CC396" s="197"/>
      <c r="CD396" s="197"/>
      <c r="CE396" s="197"/>
      <c r="CF396" s="197"/>
      <c r="CG396" s="197"/>
      <c r="CH396" s="197"/>
      <c r="CI396" s="197"/>
      <c r="CJ396" s="197"/>
      <c r="CK396" s="197"/>
      <c r="CL396" s="197"/>
      <c r="CM396" s="197"/>
      <c r="CN396" s="197"/>
      <c r="CO396" s="197"/>
      <c r="CP396" s="197"/>
      <c r="CQ396" s="197"/>
      <c r="CR396" s="197"/>
      <c r="CS396" s="197"/>
      <c r="CT396" s="197"/>
      <c r="CU396" s="197"/>
      <c r="CV396" s="197"/>
      <c r="CW396" s="197"/>
      <c r="CX396" s="197"/>
      <c r="CY396" s="197"/>
      <c r="CZ396" s="197"/>
      <c r="DA396" s="197"/>
      <c r="DB396" s="197"/>
      <c r="DC396" s="197"/>
      <c r="DD396" s="197"/>
      <c r="DE396" s="197"/>
      <c r="DF396" s="197"/>
      <c r="DG396" s="197"/>
      <c r="DH396" s="197"/>
      <c r="DI396" s="197"/>
      <c r="DJ396" s="197"/>
      <c r="DK396" s="197"/>
      <c r="DL396" s="197"/>
      <c r="DM396" s="197"/>
      <c r="DN396" s="197"/>
      <c r="DO396" s="197"/>
      <c r="DP396" s="197"/>
      <c r="DQ396" s="197"/>
      <c r="DR396" s="197"/>
      <c r="DS396" s="197"/>
      <c r="DT396" s="197"/>
      <c r="DU396" s="197"/>
      <c r="DV396" s="197"/>
      <c r="DW396" s="197"/>
      <c r="DX396" s="197"/>
      <c r="DY396" s="197"/>
      <c r="DZ396" s="197"/>
      <c r="EA396" s="197"/>
      <c r="EB396" s="197"/>
      <c r="EC396" s="197"/>
      <c r="ED396" s="197"/>
      <c r="EE396" s="197"/>
      <c r="EF396" s="197"/>
      <c r="EG396" s="197"/>
      <c r="EH396" s="197"/>
      <c r="EI396" s="197"/>
      <c r="EJ396" s="197"/>
      <c r="EK396" s="197"/>
      <c r="EL396" s="197"/>
      <c r="EM396" s="197"/>
    </row>
    <row r="397" spans="3:143" x14ac:dyDescent="0.2"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  <c r="AR397" s="197"/>
      <c r="AS397" s="197"/>
      <c r="AT397" s="197"/>
      <c r="AU397" s="197"/>
      <c r="AV397" s="197"/>
      <c r="AW397" s="197"/>
      <c r="AX397" s="197"/>
      <c r="AY397" s="197"/>
      <c r="AZ397" s="197"/>
      <c r="BA397" s="197"/>
      <c r="BB397" s="197"/>
      <c r="BC397" s="197"/>
      <c r="BD397" s="197"/>
      <c r="BE397" s="197"/>
      <c r="BF397" s="197"/>
      <c r="BG397" s="197"/>
      <c r="BH397" s="197"/>
      <c r="BI397" s="197"/>
      <c r="BJ397" s="197"/>
      <c r="BK397" s="197"/>
      <c r="BL397" s="197"/>
      <c r="BM397" s="197"/>
      <c r="BN397" s="197"/>
      <c r="BO397" s="197"/>
      <c r="BP397" s="197"/>
      <c r="BQ397" s="197"/>
      <c r="BR397" s="197"/>
      <c r="BS397" s="197"/>
      <c r="BT397" s="197"/>
      <c r="BU397" s="197"/>
      <c r="BV397" s="197"/>
      <c r="BW397" s="197"/>
      <c r="BX397" s="197"/>
      <c r="BY397" s="197"/>
      <c r="BZ397" s="197"/>
      <c r="CA397" s="197"/>
      <c r="CB397" s="197"/>
      <c r="CC397" s="197"/>
      <c r="CD397" s="197"/>
      <c r="CE397" s="197"/>
      <c r="CF397" s="197"/>
      <c r="CG397" s="197"/>
      <c r="CH397" s="197"/>
      <c r="CI397" s="197"/>
      <c r="CJ397" s="197"/>
      <c r="CK397" s="197"/>
      <c r="CL397" s="197"/>
      <c r="CM397" s="197"/>
      <c r="CN397" s="197"/>
      <c r="CO397" s="197"/>
      <c r="CP397" s="197"/>
      <c r="CQ397" s="197"/>
      <c r="CR397" s="197"/>
      <c r="CS397" s="197"/>
      <c r="CT397" s="197"/>
      <c r="CU397" s="197"/>
      <c r="CV397" s="197"/>
      <c r="CW397" s="197"/>
      <c r="CX397" s="197"/>
      <c r="CY397" s="197"/>
      <c r="CZ397" s="197"/>
      <c r="DA397" s="197"/>
      <c r="DB397" s="197"/>
      <c r="DC397" s="197"/>
      <c r="DD397" s="197"/>
      <c r="DE397" s="197"/>
      <c r="DF397" s="197"/>
      <c r="DG397" s="197"/>
      <c r="DH397" s="197"/>
      <c r="DI397" s="197"/>
      <c r="DJ397" s="197"/>
      <c r="DK397" s="197"/>
      <c r="DL397" s="197"/>
      <c r="DM397" s="197"/>
      <c r="DN397" s="197"/>
      <c r="DO397" s="197"/>
      <c r="DP397" s="197"/>
      <c r="DQ397" s="197"/>
      <c r="DR397" s="197"/>
      <c r="DS397" s="197"/>
      <c r="DT397" s="197"/>
      <c r="DU397" s="197"/>
      <c r="DV397" s="197"/>
      <c r="DW397" s="197"/>
      <c r="DX397" s="197"/>
      <c r="DY397" s="197"/>
      <c r="DZ397" s="197"/>
      <c r="EA397" s="197"/>
      <c r="EB397" s="197"/>
      <c r="EC397" s="197"/>
      <c r="ED397" s="197"/>
      <c r="EE397" s="197"/>
      <c r="EF397" s="197"/>
      <c r="EG397" s="197"/>
      <c r="EH397" s="197"/>
      <c r="EI397" s="197"/>
      <c r="EJ397" s="197"/>
      <c r="EK397" s="197"/>
      <c r="EL397" s="197"/>
      <c r="EM397" s="197"/>
    </row>
    <row r="398" spans="3:143" x14ac:dyDescent="0.2"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  <c r="AR398" s="197"/>
      <c r="AS398" s="197"/>
      <c r="AT398" s="197"/>
      <c r="AU398" s="197"/>
      <c r="AV398" s="197"/>
      <c r="AW398" s="197"/>
      <c r="AX398" s="197"/>
      <c r="AY398" s="197"/>
      <c r="AZ398" s="197"/>
      <c r="BA398" s="197"/>
      <c r="BB398" s="197"/>
      <c r="BC398" s="197"/>
      <c r="BD398" s="197"/>
      <c r="BE398" s="197"/>
      <c r="BF398" s="197"/>
      <c r="BG398" s="197"/>
      <c r="BH398" s="197"/>
      <c r="BI398" s="197"/>
      <c r="BJ398" s="197"/>
      <c r="BK398" s="197"/>
      <c r="BL398" s="197"/>
      <c r="BM398" s="197"/>
      <c r="BN398" s="197"/>
      <c r="BO398" s="197"/>
      <c r="BP398" s="197"/>
      <c r="BQ398" s="197"/>
      <c r="BR398" s="197"/>
      <c r="BS398" s="197"/>
      <c r="BT398" s="197"/>
      <c r="BU398" s="197"/>
      <c r="BV398" s="197"/>
      <c r="BW398" s="197"/>
      <c r="BX398" s="197"/>
      <c r="BY398" s="197"/>
      <c r="BZ398" s="197"/>
      <c r="CA398" s="197"/>
      <c r="CB398" s="197"/>
      <c r="CC398" s="197"/>
      <c r="CD398" s="197"/>
      <c r="CE398" s="197"/>
      <c r="CF398" s="197"/>
      <c r="CG398" s="197"/>
      <c r="CH398" s="197"/>
      <c r="CI398" s="197"/>
      <c r="CJ398" s="197"/>
      <c r="CK398" s="197"/>
      <c r="CL398" s="197"/>
      <c r="CM398" s="197"/>
      <c r="CN398" s="197"/>
      <c r="CO398" s="197"/>
      <c r="CP398" s="197"/>
      <c r="CQ398" s="197"/>
      <c r="CR398" s="197"/>
      <c r="CS398" s="197"/>
      <c r="CT398" s="197"/>
      <c r="CU398" s="197"/>
      <c r="CV398" s="197"/>
      <c r="CW398" s="197"/>
      <c r="CX398" s="197"/>
      <c r="CY398" s="197"/>
      <c r="CZ398" s="197"/>
      <c r="DA398" s="197"/>
      <c r="DB398" s="197"/>
      <c r="DC398" s="197"/>
      <c r="DD398" s="197"/>
      <c r="DE398" s="197"/>
      <c r="DF398" s="197"/>
      <c r="DG398" s="197"/>
      <c r="DH398" s="197"/>
      <c r="DI398" s="197"/>
      <c r="DJ398" s="197"/>
      <c r="DK398" s="197"/>
      <c r="DL398" s="197"/>
      <c r="DM398" s="197"/>
      <c r="DN398" s="197"/>
      <c r="DO398" s="197"/>
      <c r="DP398" s="197"/>
      <c r="DQ398" s="197"/>
      <c r="DR398" s="197"/>
      <c r="DS398" s="197"/>
      <c r="DT398" s="197"/>
      <c r="DU398" s="197"/>
      <c r="DV398" s="197"/>
      <c r="DW398" s="197"/>
      <c r="DX398" s="197"/>
      <c r="DY398" s="197"/>
      <c r="DZ398" s="197"/>
      <c r="EA398" s="197"/>
      <c r="EB398" s="197"/>
      <c r="EC398" s="197"/>
      <c r="ED398" s="197"/>
      <c r="EE398" s="197"/>
      <c r="EF398" s="197"/>
      <c r="EG398" s="197"/>
      <c r="EH398" s="197"/>
      <c r="EI398" s="197"/>
      <c r="EJ398" s="197"/>
      <c r="EK398" s="197"/>
      <c r="EL398" s="197"/>
      <c r="EM398" s="197"/>
    </row>
    <row r="399" spans="3:143" x14ac:dyDescent="0.2"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  <c r="AR399" s="197"/>
      <c r="AS399" s="197"/>
      <c r="AT399" s="197"/>
      <c r="AU399" s="197"/>
      <c r="AV399" s="197"/>
      <c r="AW399" s="197"/>
      <c r="AX399" s="197"/>
      <c r="AY399" s="197"/>
      <c r="AZ399" s="197"/>
      <c r="BA399" s="197"/>
      <c r="BB399" s="197"/>
      <c r="BC399" s="197"/>
      <c r="BD399" s="197"/>
      <c r="BE399" s="197"/>
      <c r="BF399" s="197"/>
      <c r="BG399" s="197"/>
      <c r="BH399" s="197"/>
      <c r="BI399" s="197"/>
      <c r="BJ399" s="197"/>
      <c r="BK399" s="197"/>
      <c r="BL399" s="197"/>
      <c r="BM399" s="197"/>
      <c r="BN399" s="197"/>
      <c r="BO399" s="197"/>
      <c r="BP399" s="197"/>
      <c r="BQ399" s="197"/>
      <c r="BR399" s="197"/>
      <c r="BS399" s="197"/>
      <c r="BT399" s="197"/>
      <c r="BU399" s="197"/>
      <c r="BV399" s="197"/>
      <c r="BW399" s="197"/>
      <c r="BX399" s="197"/>
      <c r="BY399" s="197"/>
      <c r="BZ399" s="197"/>
      <c r="CA399" s="197"/>
      <c r="CB399" s="197"/>
      <c r="CC399" s="197"/>
      <c r="CD399" s="197"/>
      <c r="CE399" s="197"/>
      <c r="CF399" s="197"/>
      <c r="CG399" s="197"/>
      <c r="CH399" s="197"/>
      <c r="CI399" s="197"/>
      <c r="CJ399" s="197"/>
      <c r="CK399" s="197"/>
      <c r="CL399" s="197"/>
      <c r="CM399" s="197"/>
      <c r="CN399" s="197"/>
      <c r="CO399" s="197"/>
      <c r="CP399" s="197"/>
      <c r="CQ399" s="197"/>
      <c r="CR399" s="197"/>
      <c r="CS399" s="197"/>
      <c r="CT399" s="197"/>
      <c r="CU399" s="197"/>
      <c r="CV399" s="197"/>
      <c r="CW399" s="197"/>
      <c r="CX399" s="197"/>
      <c r="CY399" s="197"/>
      <c r="CZ399" s="197"/>
      <c r="DA399" s="197"/>
      <c r="DB399" s="197"/>
      <c r="DC399" s="197"/>
      <c r="DD399" s="197"/>
      <c r="DE399" s="197"/>
      <c r="DF399" s="197"/>
      <c r="DG399" s="197"/>
      <c r="DH399" s="197"/>
      <c r="DI399" s="197"/>
      <c r="DJ399" s="197"/>
      <c r="DK399" s="197"/>
      <c r="DL399" s="197"/>
      <c r="DM399" s="197"/>
      <c r="DN399" s="197"/>
      <c r="DO399" s="197"/>
      <c r="DP399" s="197"/>
      <c r="DQ399" s="197"/>
      <c r="DR399" s="197"/>
      <c r="DS399" s="197"/>
      <c r="DT399" s="197"/>
      <c r="DU399" s="197"/>
      <c r="DV399" s="197"/>
      <c r="DW399" s="197"/>
      <c r="DX399" s="197"/>
      <c r="DY399" s="197"/>
      <c r="DZ399" s="197"/>
      <c r="EA399" s="197"/>
      <c r="EB399" s="197"/>
      <c r="EC399" s="197"/>
      <c r="ED399" s="197"/>
      <c r="EE399" s="197"/>
      <c r="EF399" s="197"/>
      <c r="EG399" s="197"/>
      <c r="EH399" s="197"/>
      <c r="EI399" s="197"/>
      <c r="EJ399" s="197"/>
      <c r="EK399" s="197"/>
      <c r="EL399" s="197"/>
      <c r="EM399" s="197"/>
    </row>
    <row r="400" spans="3:143" x14ac:dyDescent="0.2"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  <c r="AR400" s="197"/>
      <c r="AS400" s="197"/>
      <c r="AT400" s="197"/>
      <c r="AU400" s="197"/>
      <c r="AV400" s="197"/>
      <c r="AW400" s="197"/>
      <c r="AX400" s="197"/>
      <c r="AY400" s="197"/>
      <c r="AZ400" s="197"/>
      <c r="BA400" s="197"/>
      <c r="BB400" s="197"/>
      <c r="BC400" s="197"/>
      <c r="BD400" s="197"/>
      <c r="BE400" s="197"/>
      <c r="BF400" s="197"/>
      <c r="BG400" s="197"/>
      <c r="BH400" s="197"/>
      <c r="BI400" s="197"/>
      <c r="BJ400" s="197"/>
      <c r="BK400" s="197"/>
      <c r="BL400" s="197"/>
      <c r="BM400" s="197"/>
      <c r="BN400" s="197"/>
      <c r="BO400" s="197"/>
      <c r="BP400" s="197"/>
      <c r="BQ400" s="197"/>
      <c r="BR400" s="197"/>
      <c r="BS400" s="197"/>
      <c r="BT400" s="197"/>
      <c r="BU400" s="197"/>
      <c r="BV400" s="197"/>
      <c r="BW400" s="197"/>
      <c r="BX400" s="197"/>
      <c r="BY400" s="197"/>
      <c r="BZ400" s="197"/>
      <c r="CA400" s="197"/>
      <c r="CB400" s="197"/>
      <c r="CC400" s="197"/>
      <c r="CD400" s="197"/>
      <c r="CE400" s="197"/>
      <c r="CF400" s="197"/>
      <c r="CG400" s="197"/>
      <c r="CH400" s="197"/>
      <c r="CI400" s="197"/>
      <c r="CJ400" s="197"/>
      <c r="CK400" s="197"/>
      <c r="CL400" s="197"/>
      <c r="CM400" s="197"/>
      <c r="CN400" s="197"/>
      <c r="CO400" s="197"/>
      <c r="CP400" s="197"/>
      <c r="CQ400" s="197"/>
      <c r="CR400" s="197"/>
      <c r="CS400" s="197"/>
      <c r="CT400" s="197"/>
      <c r="CU400" s="197"/>
      <c r="CV400" s="197"/>
      <c r="CW400" s="197"/>
      <c r="CX400" s="197"/>
      <c r="CY400" s="197"/>
      <c r="CZ400" s="197"/>
      <c r="DA400" s="197"/>
      <c r="DB400" s="197"/>
      <c r="DC400" s="197"/>
      <c r="DD400" s="197"/>
      <c r="DE400" s="197"/>
      <c r="DF400" s="197"/>
      <c r="DG400" s="197"/>
      <c r="DH400" s="197"/>
      <c r="DI400" s="197"/>
      <c r="DJ400" s="197"/>
      <c r="DK400" s="197"/>
      <c r="DL400" s="197"/>
      <c r="DM400" s="197"/>
      <c r="DN400" s="197"/>
      <c r="DO400" s="197"/>
      <c r="DP400" s="197"/>
      <c r="DQ400" s="197"/>
      <c r="DR400" s="197"/>
      <c r="DS400" s="197"/>
      <c r="DT400" s="197"/>
      <c r="DU400" s="197"/>
      <c r="DV400" s="197"/>
      <c r="DW400" s="197"/>
      <c r="DX400" s="197"/>
      <c r="DY400" s="197"/>
      <c r="DZ400" s="197"/>
      <c r="EA400" s="197"/>
      <c r="EB400" s="197"/>
      <c r="EC400" s="197"/>
      <c r="ED400" s="197"/>
      <c r="EE400" s="197"/>
      <c r="EF400" s="197"/>
      <c r="EG400" s="197"/>
      <c r="EH400" s="197"/>
      <c r="EI400" s="197"/>
      <c r="EJ400" s="197"/>
      <c r="EK400" s="197"/>
      <c r="EL400" s="197"/>
      <c r="EM400" s="197"/>
    </row>
    <row r="401" spans="3:143" x14ac:dyDescent="0.2"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  <c r="AR401" s="197"/>
      <c r="AS401" s="197"/>
      <c r="AT401" s="197"/>
      <c r="AU401" s="197"/>
      <c r="AV401" s="197"/>
      <c r="AW401" s="197"/>
      <c r="AX401" s="197"/>
      <c r="AY401" s="197"/>
      <c r="AZ401" s="197"/>
      <c r="BA401" s="197"/>
      <c r="BB401" s="197"/>
      <c r="BC401" s="197"/>
      <c r="BD401" s="197"/>
      <c r="BE401" s="197"/>
      <c r="BF401" s="197"/>
      <c r="BG401" s="197"/>
      <c r="BH401" s="197"/>
      <c r="BI401" s="197"/>
      <c r="BJ401" s="197"/>
      <c r="BK401" s="197"/>
      <c r="BL401" s="197"/>
      <c r="BM401" s="197"/>
      <c r="BN401" s="197"/>
      <c r="BO401" s="197"/>
      <c r="BP401" s="197"/>
      <c r="BQ401" s="197"/>
      <c r="BR401" s="197"/>
      <c r="BS401" s="197"/>
      <c r="BT401" s="197"/>
      <c r="BU401" s="197"/>
      <c r="BV401" s="197"/>
      <c r="BW401" s="197"/>
      <c r="BX401" s="197"/>
      <c r="BY401" s="197"/>
      <c r="BZ401" s="197"/>
      <c r="CA401" s="197"/>
      <c r="CB401" s="197"/>
      <c r="CC401" s="197"/>
      <c r="CD401" s="197"/>
      <c r="CE401" s="197"/>
      <c r="CF401" s="197"/>
      <c r="CG401" s="197"/>
      <c r="CH401" s="197"/>
      <c r="CI401" s="197"/>
      <c r="CJ401" s="197"/>
      <c r="CK401" s="197"/>
      <c r="CL401" s="197"/>
      <c r="CM401" s="197"/>
      <c r="CN401" s="197"/>
      <c r="CO401" s="197"/>
      <c r="CP401" s="197"/>
      <c r="CQ401" s="197"/>
      <c r="CR401" s="197"/>
      <c r="CS401" s="197"/>
      <c r="CT401" s="197"/>
      <c r="CU401" s="197"/>
      <c r="CV401" s="197"/>
      <c r="CW401" s="197"/>
      <c r="CX401" s="197"/>
      <c r="CY401" s="197"/>
      <c r="CZ401" s="197"/>
      <c r="DA401" s="197"/>
      <c r="DB401" s="197"/>
      <c r="DC401" s="197"/>
      <c r="DD401" s="197"/>
      <c r="DE401" s="197"/>
      <c r="DF401" s="197"/>
      <c r="DG401" s="197"/>
      <c r="DH401" s="197"/>
      <c r="DI401" s="197"/>
      <c r="DJ401" s="197"/>
      <c r="DK401" s="197"/>
      <c r="DL401" s="197"/>
      <c r="DM401" s="197"/>
      <c r="DN401" s="197"/>
      <c r="DO401" s="197"/>
      <c r="DP401" s="197"/>
      <c r="DQ401" s="197"/>
      <c r="DR401" s="197"/>
      <c r="DS401" s="197"/>
      <c r="DT401" s="197"/>
      <c r="DU401" s="197"/>
      <c r="DV401" s="197"/>
      <c r="DW401" s="197"/>
      <c r="DX401" s="197"/>
      <c r="DY401" s="197"/>
      <c r="DZ401" s="197"/>
      <c r="EA401" s="197"/>
      <c r="EB401" s="197"/>
      <c r="EC401" s="197"/>
      <c r="ED401" s="197"/>
      <c r="EE401" s="197"/>
      <c r="EF401" s="197"/>
      <c r="EG401" s="197"/>
      <c r="EH401" s="197"/>
      <c r="EI401" s="197"/>
      <c r="EJ401" s="197"/>
      <c r="EK401" s="197"/>
      <c r="EL401" s="197"/>
      <c r="EM401" s="197"/>
    </row>
    <row r="402" spans="3:143" x14ac:dyDescent="0.2"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  <c r="AR402" s="197"/>
      <c r="AS402" s="197"/>
      <c r="AT402" s="197"/>
      <c r="AU402" s="197"/>
      <c r="AV402" s="197"/>
      <c r="AW402" s="197"/>
      <c r="AX402" s="197"/>
      <c r="AY402" s="197"/>
      <c r="AZ402" s="197"/>
      <c r="BA402" s="197"/>
      <c r="BB402" s="197"/>
      <c r="BC402" s="197"/>
      <c r="BD402" s="197"/>
      <c r="BE402" s="197"/>
      <c r="BF402" s="197"/>
      <c r="BG402" s="197"/>
      <c r="BH402" s="197"/>
      <c r="BI402" s="197"/>
      <c r="BJ402" s="197"/>
      <c r="BK402" s="197"/>
      <c r="BL402" s="197"/>
      <c r="BM402" s="197"/>
      <c r="BN402" s="197"/>
      <c r="BO402" s="197"/>
      <c r="BP402" s="197"/>
      <c r="BQ402" s="197"/>
      <c r="BR402" s="197"/>
      <c r="BS402" s="197"/>
      <c r="BT402" s="197"/>
      <c r="BU402" s="197"/>
      <c r="BV402" s="197"/>
      <c r="BW402" s="197"/>
      <c r="BX402" s="197"/>
      <c r="BY402" s="197"/>
      <c r="BZ402" s="197"/>
      <c r="CA402" s="197"/>
      <c r="CB402" s="197"/>
      <c r="CC402" s="197"/>
      <c r="CD402" s="197"/>
      <c r="CE402" s="197"/>
      <c r="CF402" s="197"/>
      <c r="CG402" s="197"/>
      <c r="CH402" s="197"/>
      <c r="CI402" s="197"/>
      <c r="CJ402" s="197"/>
      <c r="CK402" s="197"/>
      <c r="CL402" s="197"/>
      <c r="CM402" s="197"/>
      <c r="CN402" s="197"/>
      <c r="CO402" s="197"/>
      <c r="CP402" s="197"/>
      <c r="CQ402" s="197"/>
      <c r="CR402" s="197"/>
      <c r="CS402" s="197"/>
      <c r="CT402" s="197"/>
      <c r="CU402" s="197"/>
      <c r="CV402" s="197"/>
      <c r="CW402" s="197"/>
      <c r="CX402" s="197"/>
      <c r="CY402" s="197"/>
      <c r="CZ402" s="197"/>
      <c r="DA402" s="197"/>
      <c r="DB402" s="197"/>
      <c r="DC402" s="197"/>
      <c r="DD402" s="197"/>
      <c r="DE402" s="197"/>
      <c r="DF402" s="197"/>
      <c r="DG402" s="197"/>
      <c r="DH402" s="197"/>
      <c r="DI402" s="197"/>
      <c r="DJ402" s="197"/>
      <c r="DK402" s="197"/>
      <c r="DL402" s="197"/>
      <c r="DM402" s="197"/>
      <c r="DN402" s="197"/>
      <c r="DO402" s="197"/>
      <c r="DP402" s="197"/>
      <c r="DQ402" s="197"/>
      <c r="DR402" s="197"/>
      <c r="DS402" s="197"/>
      <c r="DT402" s="197"/>
      <c r="DU402" s="197"/>
      <c r="DV402" s="197"/>
      <c r="DW402" s="197"/>
      <c r="DX402" s="197"/>
      <c r="DY402" s="197"/>
      <c r="DZ402" s="197"/>
      <c r="EA402" s="197"/>
      <c r="EB402" s="197"/>
      <c r="EC402" s="197"/>
      <c r="ED402" s="197"/>
      <c r="EE402" s="197"/>
      <c r="EF402" s="197"/>
      <c r="EG402" s="197"/>
      <c r="EH402" s="197"/>
      <c r="EI402" s="197"/>
      <c r="EJ402" s="197"/>
      <c r="EK402" s="197"/>
      <c r="EL402" s="197"/>
      <c r="EM402" s="197"/>
    </row>
    <row r="403" spans="3:143" x14ac:dyDescent="0.2"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  <c r="AR403" s="197"/>
      <c r="AS403" s="197"/>
      <c r="AT403" s="197"/>
      <c r="AU403" s="197"/>
      <c r="AV403" s="197"/>
      <c r="AW403" s="197"/>
      <c r="AX403" s="197"/>
      <c r="AY403" s="197"/>
      <c r="AZ403" s="197"/>
      <c r="BA403" s="197"/>
      <c r="BB403" s="197"/>
      <c r="BC403" s="197"/>
      <c r="BD403" s="197"/>
      <c r="BE403" s="197"/>
      <c r="BF403" s="197"/>
      <c r="BG403" s="197"/>
      <c r="BH403" s="197"/>
      <c r="BI403" s="197"/>
      <c r="BJ403" s="197"/>
      <c r="BK403" s="197"/>
      <c r="BL403" s="197"/>
      <c r="BM403" s="197"/>
      <c r="BN403" s="197"/>
      <c r="BO403" s="197"/>
      <c r="BP403" s="197"/>
      <c r="BQ403" s="197"/>
      <c r="BR403" s="197"/>
      <c r="BS403" s="197"/>
      <c r="BT403" s="197"/>
      <c r="BU403" s="197"/>
      <c r="BV403" s="197"/>
      <c r="BW403" s="197"/>
      <c r="BX403" s="197"/>
      <c r="BY403" s="197"/>
      <c r="BZ403" s="197"/>
      <c r="CA403" s="197"/>
      <c r="CB403" s="197"/>
      <c r="CC403" s="197"/>
      <c r="CD403" s="197"/>
      <c r="CE403" s="197"/>
      <c r="CF403" s="197"/>
      <c r="CG403" s="197"/>
      <c r="CH403" s="197"/>
      <c r="CI403" s="197"/>
      <c r="CJ403" s="197"/>
      <c r="CK403" s="197"/>
      <c r="CL403" s="197"/>
      <c r="CM403" s="197"/>
      <c r="CN403" s="197"/>
      <c r="CO403" s="197"/>
      <c r="CP403" s="197"/>
      <c r="CQ403" s="197"/>
      <c r="CR403" s="197"/>
      <c r="CS403" s="197"/>
      <c r="CT403" s="197"/>
      <c r="CU403" s="197"/>
      <c r="CV403" s="197"/>
      <c r="CW403" s="197"/>
      <c r="CX403" s="197"/>
      <c r="CY403" s="197"/>
      <c r="CZ403" s="197"/>
      <c r="DA403" s="197"/>
      <c r="DB403" s="197"/>
      <c r="DC403" s="197"/>
      <c r="DD403" s="197"/>
      <c r="DE403" s="197"/>
      <c r="DF403" s="197"/>
      <c r="DG403" s="197"/>
      <c r="DH403" s="197"/>
      <c r="DI403" s="197"/>
      <c r="DJ403" s="197"/>
      <c r="DK403" s="197"/>
      <c r="DL403" s="197"/>
      <c r="DM403" s="197"/>
      <c r="DN403" s="197"/>
      <c r="DO403" s="197"/>
      <c r="DP403" s="197"/>
      <c r="DQ403" s="197"/>
      <c r="DR403" s="197"/>
      <c r="DS403" s="197"/>
      <c r="DT403" s="197"/>
      <c r="DU403" s="197"/>
      <c r="DV403" s="197"/>
      <c r="DW403" s="197"/>
      <c r="DX403" s="197"/>
      <c r="DY403" s="197"/>
      <c r="DZ403" s="197"/>
      <c r="EA403" s="197"/>
      <c r="EB403" s="197"/>
      <c r="EC403" s="197"/>
      <c r="ED403" s="197"/>
      <c r="EE403" s="197"/>
      <c r="EF403" s="197"/>
      <c r="EG403" s="197"/>
      <c r="EH403" s="197"/>
      <c r="EI403" s="197"/>
      <c r="EJ403" s="197"/>
      <c r="EK403" s="197"/>
      <c r="EL403" s="197"/>
      <c r="EM403" s="197"/>
    </row>
    <row r="404" spans="3:143" x14ac:dyDescent="0.2"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  <c r="AR404" s="197"/>
      <c r="AS404" s="197"/>
      <c r="AT404" s="197"/>
      <c r="AU404" s="197"/>
      <c r="AV404" s="197"/>
      <c r="AW404" s="197"/>
      <c r="AX404" s="197"/>
      <c r="AY404" s="197"/>
      <c r="AZ404" s="197"/>
      <c r="BA404" s="197"/>
      <c r="BB404" s="197"/>
      <c r="BC404" s="197"/>
      <c r="BD404" s="197"/>
      <c r="BE404" s="197"/>
      <c r="BF404" s="197"/>
      <c r="BG404" s="197"/>
      <c r="BH404" s="197"/>
      <c r="BI404" s="197"/>
      <c r="BJ404" s="197"/>
      <c r="BK404" s="197"/>
      <c r="BL404" s="197"/>
      <c r="BM404" s="197"/>
      <c r="BN404" s="197"/>
      <c r="BO404" s="197"/>
      <c r="BP404" s="197"/>
      <c r="BQ404" s="197"/>
      <c r="BR404" s="197"/>
      <c r="BS404" s="197"/>
      <c r="BT404" s="197"/>
      <c r="BU404" s="197"/>
      <c r="BV404" s="197"/>
      <c r="BW404" s="197"/>
      <c r="BX404" s="197"/>
      <c r="BY404" s="197"/>
      <c r="BZ404" s="197"/>
      <c r="CA404" s="197"/>
      <c r="CB404" s="197"/>
      <c r="CC404" s="197"/>
      <c r="CD404" s="197"/>
      <c r="CE404" s="197"/>
      <c r="CF404" s="197"/>
      <c r="CG404" s="197"/>
      <c r="CH404" s="197"/>
      <c r="CI404" s="197"/>
      <c r="CJ404" s="197"/>
      <c r="CK404" s="197"/>
      <c r="CL404" s="197"/>
      <c r="CM404" s="197"/>
      <c r="CN404" s="197"/>
      <c r="CO404" s="197"/>
      <c r="CP404" s="197"/>
      <c r="CQ404" s="197"/>
      <c r="CR404" s="197"/>
      <c r="CS404" s="197"/>
      <c r="CT404" s="197"/>
      <c r="CU404" s="197"/>
      <c r="CV404" s="197"/>
      <c r="CW404" s="197"/>
      <c r="CX404" s="197"/>
      <c r="CY404" s="197"/>
      <c r="CZ404" s="197"/>
      <c r="DA404" s="197"/>
      <c r="DB404" s="197"/>
      <c r="DC404" s="197"/>
      <c r="DD404" s="197"/>
      <c r="DE404" s="197"/>
      <c r="DF404" s="197"/>
      <c r="DG404" s="197"/>
      <c r="DH404" s="197"/>
      <c r="DI404" s="197"/>
      <c r="DJ404" s="197"/>
      <c r="DK404" s="197"/>
      <c r="DL404" s="197"/>
      <c r="DM404" s="197"/>
      <c r="DN404" s="197"/>
      <c r="DO404" s="197"/>
      <c r="DP404" s="197"/>
      <c r="DQ404" s="197"/>
      <c r="DR404" s="197"/>
      <c r="DS404" s="197"/>
      <c r="DT404" s="197"/>
      <c r="DU404" s="197"/>
      <c r="DV404" s="197"/>
      <c r="DW404" s="197"/>
      <c r="DX404" s="197"/>
      <c r="DY404" s="197"/>
      <c r="DZ404" s="197"/>
      <c r="EA404" s="197"/>
      <c r="EB404" s="197"/>
      <c r="EC404" s="197"/>
      <c r="ED404" s="197"/>
      <c r="EE404" s="197"/>
      <c r="EF404" s="197"/>
      <c r="EG404" s="197"/>
      <c r="EH404" s="197"/>
      <c r="EI404" s="197"/>
      <c r="EJ404" s="197"/>
      <c r="EK404" s="197"/>
      <c r="EL404" s="197"/>
      <c r="EM404" s="197"/>
    </row>
    <row r="405" spans="3:143" x14ac:dyDescent="0.2"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  <c r="AR405" s="197"/>
      <c r="AS405" s="197"/>
      <c r="AT405" s="197"/>
      <c r="AU405" s="197"/>
      <c r="AV405" s="197"/>
      <c r="AW405" s="197"/>
      <c r="AX405" s="197"/>
      <c r="AY405" s="197"/>
      <c r="AZ405" s="197"/>
      <c r="BA405" s="197"/>
      <c r="BB405" s="197"/>
      <c r="BC405" s="197"/>
      <c r="BD405" s="197"/>
      <c r="BE405" s="197"/>
      <c r="BF405" s="197"/>
      <c r="BG405" s="197"/>
      <c r="BH405" s="197"/>
      <c r="BI405" s="197"/>
      <c r="BJ405" s="197"/>
      <c r="BK405" s="197"/>
      <c r="BL405" s="197"/>
      <c r="BM405" s="197"/>
      <c r="BN405" s="197"/>
      <c r="BO405" s="197"/>
      <c r="BP405" s="197"/>
      <c r="BQ405" s="197"/>
      <c r="BR405" s="197"/>
      <c r="BS405" s="197"/>
      <c r="BT405" s="197"/>
      <c r="BU405" s="197"/>
      <c r="BV405" s="197"/>
      <c r="BW405" s="197"/>
      <c r="BX405" s="197"/>
      <c r="BY405" s="197"/>
      <c r="BZ405" s="197"/>
      <c r="CA405" s="197"/>
      <c r="CB405" s="197"/>
      <c r="CC405" s="197"/>
      <c r="CD405" s="197"/>
      <c r="CE405" s="197"/>
      <c r="CF405" s="197"/>
      <c r="CG405" s="197"/>
      <c r="CH405" s="197"/>
      <c r="CI405" s="197"/>
      <c r="CJ405" s="197"/>
      <c r="CK405" s="197"/>
      <c r="CL405" s="197"/>
      <c r="CM405" s="197"/>
      <c r="CN405" s="197"/>
      <c r="CO405" s="197"/>
      <c r="CP405" s="197"/>
      <c r="CQ405" s="197"/>
      <c r="CR405" s="197"/>
      <c r="CS405" s="197"/>
      <c r="CT405" s="197"/>
      <c r="CU405" s="197"/>
      <c r="CV405" s="197"/>
      <c r="CW405" s="197"/>
      <c r="CX405" s="197"/>
      <c r="CY405" s="197"/>
      <c r="CZ405" s="197"/>
      <c r="DA405" s="197"/>
      <c r="DB405" s="197"/>
      <c r="DC405" s="197"/>
      <c r="DD405" s="197"/>
      <c r="DE405" s="197"/>
      <c r="DF405" s="197"/>
      <c r="DG405" s="197"/>
      <c r="DH405" s="197"/>
      <c r="DI405" s="197"/>
      <c r="DJ405" s="197"/>
      <c r="DK405" s="197"/>
      <c r="DL405" s="197"/>
      <c r="DM405" s="197"/>
      <c r="DN405" s="197"/>
      <c r="DO405" s="197"/>
      <c r="DP405" s="197"/>
      <c r="DQ405" s="197"/>
      <c r="DR405" s="197"/>
      <c r="DS405" s="197"/>
      <c r="DT405" s="197"/>
      <c r="DU405" s="197"/>
      <c r="DV405" s="197"/>
      <c r="DW405" s="197"/>
      <c r="DX405" s="197"/>
      <c r="DY405" s="197"/>
      <c r="DZ405" s="197"/>
      <c r="EA405" s="197"/>
      <c r="EB405" s="197"/>
      <c r="EC405" s="197"/>
      <c r="ED405" s="197"/>
      <c r="EE405" s="197"/>
      <c r="EF405" s="197"/>
      <c r="EG405" s="197"/>
      <c r="EH405" s="197"/>
      <c r="EI405" s="197"/>
      <c r="EJ405" s="197"/>
      <c r="EK405" s="197"/>
      <c r="EL405" s="197"/>
      <c r="EM405" s="197"/>
    </row>
    <row r="406" spans="3:143" x14ac:dyDescent="0.2"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  <c r="AR406" s="197"/>
      <c r="AS406" s="197"/>
      <c r="AT406" s="197"/>
      <c r="AU406" s="197"/>
      <c r="AV406" s="197"/>
      <c r="AW406" s="197"/>
      <c r="AX406" s="197"/>
      <c r="AY406" s="197"/>
      <c r="AZ406" s="197"/>
      <c r="BA406" s="197"/>
      <c r="BB406" s="197"/>
      <c r="BC406" s="197"/>
      <c r="BD406" s="197"/>
      <c r="BE406" s="197"/>
      <c r="BF406" s="197"/>
      <c r="BG406" s="197"/>
      <c r="BH406" s="197"/>
      <c r="BI406" s="197"/>
      <c r="BJ406" s="197"/>
      <c r="BK406" s="197"/>
      <c r="BL406" s="197"/>
      <c r="BM406" s="197"/>
      <c r="BN406" s="197"/>
      <c r="BO406" s="197"/>
      <c r="BP406" s="197"/>
      <c r="BQ406" s="197"/>
      <c r="BR406" s="197"/>
      <c r="BS406" s="197"/>
      <c r="BT406" s="197"/>
      <c r="BU406" s="197"/>
      <c r="BV406" s="197"/>
      <c r="BW406" s="197"/>
      <c r="BX406" s="197"/>
      <c r="BY406" s="197"/>
      <c r="BZ406" s="197"/>
      <c r="CA406" s="197"/>
      <c r="CB406" s="197"/>
      <c r="CC406" s="197"/>
      <c r="CD406" s="197"/>
      <c r="CE406" s="197"/>
      <c r="CF406" s="197"/>
      <c r="CG406" s="197"/>
      <c r="CH406" s="197"/>
      <c r="CI406" s="197"/>
      <c r="CJ406" s="197"/>
      <c r="CK406" s="197"/>
      <c r="CL406" s="197"/>
      <c r="CM406" s="197"/>
      <c r="CN406" s="197"/>
      <c r="CO406" s="197"/>
      <c r="CP406" s="197"/>
      <c r="CQ406" s="197"/>
      <c r="CR406" s="197"/>
      <c r="CS406" s="197"/>
      <c r="CT406" s="197"/>
      <c r="CU406" s="197"/>
      <c r="CV406" s="197"/>
      <c r="CW406" s="197"/>
      <c r="CX406" s="197"/>
      <c r="CY406" s="197"/>
      <c r="CZ406" s="197"/>
      <c r="DA406" s="197"/>
      <c r="DB406" s="197"/>
      <c r="DC406" s="197"/>
      <c r="DD406" s="197"/>
      <c r="DE406" s="197"/>
      <c r="DF406" s="197"/>
      <c r="DG406" s="197"/>
      <c r="DH406" s="197"/>
      <c r="DI406" s="197"/>
      <c r="DJ406" s="197"/>
      <c r="DK406" s="197"/>
      <c r="DL406" s="197"/>
      <c r="DM406" s="197"/>
      <c r="DN406" s="197"/>
      <c r="DO406" s="197"/>
      <c r="DP406" s="197"/>
      <c r="DQ406" s="197"/>
      <c r="DR406" s="197"/>
      <c r="DS406" s="197"/>
      <c r="DT406" s="197"/>
      <c r="DU406" s="197"/>
      <c r="DV406" s="197"/>
      <c r="DW406" s="197"/>
      <c r="DX406" s="197"/>
      <c r="DY406" s="197"/>
      <c r="DZ406" s="197"/>
      <c r="EA406" s="197"/>
      <c r="EB406" s="197"/>
      <c r="EC406" s="197"/>
      <c r="ED406" s="197"/>
      <c r="EE406" s="197"/>
      <c r="EF406" s="197"/>
      <c r="EG406" s="197"/>
      <c r="EH406" s="197"/>
      <c r="EI406" s="197"/>
      <c r="EJ406" s="197"/>
      <c r="EK406" s="197"/>
      <c r="EL406" s="197"/>
      <c r="EM406" s="197"/>
    </row>
    <row r="407" spans="3:143" x14ac:dyDescent="0.2"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  <c r="AR407" s="197"/>
      <c r="AS407" s="197"/>
      <c r="AT407" s="197"/>
      <c r="AU407" s="197"/>
      <c r="AV407" s="197"/>
      <c r="AW407" s="197"/>
      <c r="AX407" s="197"/>
      <c r="AY407" s="197"/>
      <c r="AZ407" s="197"/>
      <c r="BA407" s="197"/>
      <c r="BB407" s="197"/>
      <c r="BC407" s="197"/>
      <c r="BD407" s="197"/>
      <c r="BE407" s="197"/>
      <c r="BF407" s="197"/>
      <c r="BG407" s="197"/>
      <c r="BH407" s="197"/>
      <c r="BI407" s="197"/>
      <c r="BJ407" s="197"/>
      <c r="BK407" s="197"/>
      <c r="BL407" s="197"/>
      <c r="BM407" s="197"/>
      <c r="BN407" s="197"/>
      <c r="BO407" s="197"/>
      <c r="BP407" s="197"/>
      <c r="BQ407" s="197"/>
      <c r="BR407" s="197"/>
      <c r="BS407" s="197"/>
      <c r="BT407" s="197"/>
      <c r="BU407" s="197"/>
      <c r="BV407" s="197"/>
      <c r="BW407" s="197"/>
      <c r="BX407" s="197"/>
      <c r="BY407" s="197"/>
      <c r="BZ407" s="197"/>
      <c r="CA407" s="197"/>
      <c r="CB407" s="197"/>
      <c r="CC407" s="197"/>
      <c r="CD407" s="197"/>
      <c r="CE407" s="197"/>
      <c r="CF407" s="197"/>
      <c r="CG407" s="197"/>
      <c r="CH407" s="197"/>
      <c r="CI407" s="197"/>
      <c r="CJ407" s="197"/>
      <c r="CK407" s="197"/>
      <c r="CL407" s="197"/>
      <c r="CM407" s="197"/>
      <c r="CN407" s="197"/>
      <c r="CO407" s="197"/>
      <c r="CP407" s="197"/>
      <c r="CQ407" s="197"/>
      <c r="CR407" s="197"/>
      <c r="CS407" s="197"/>
      <c r="CT407" s="197"/>
      <c r="CU407" s="197"/>
      <c r="CV407" s="197"/>
      <c r="CW407" s="197"/>
      <c r="CX407" s="197"/>
      <c r="CY407" s="197"/>
      <c r="CZ407" s="197"/>
      <c r="DA407" s="197"/>
      <c r="DB407" s="197"/>
      <c r="DC407" s="197"/>
      <c r="DD407" s="197"/>
      <c r="DE407" s="197"/>
      <c r="DF407" s="197"/>
      <c r="DG407" s="197"/>
      <c r="DH407" s="197"/>
      <c r="DI407" s="197"/>
      <c r="DJ407" s="197"/>
      <c r="DK407" s="197"/>
      <c r="DL407" s="197"/>
      <c r="DM407" s="197"/>
      <c r="DN407" s="197"/>
      <c r="DO407" s="197"/>
      <c r="DP407" s="197"/>
      <c r="DQ407" s="197"/>
      <c r="DR407" s="197"/>
      <c r="DS407" s="197"/>
      <c r="DT407" s="197"/>
      <c r="DU407" s="197"/>
      <c r="DV407" s="197"/>
      <c r="DW407" s="197"/>
      <c r="DX407" s="197"/>
      <c r="DY407" s="197"/>
      <c r="DZ407" s="197"/>
      <c r="EA407" s="197"/>
      <c r="EB407" s="197"/>
      <c r="EC407" s="197"/>
      <c r="ED407" s="197"/>
      <c r="EE407" s="197"/>
      <c r="EF407" s="197"/>
      <c r="EG407" s="197"/>
      <c r="EH407" s="197"/>
      <c r="EI407" s="197"/>
      <c r="EJ407" s="197"/>
      <c r="EK407" s="197"/>
      <c r="EL407" s="197"/>
      <c r="EM407" s="197"/>
    </row>
    <row r="408" spans="3:143" x14ac:dyDescent="0.2"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  <c r="AR408" s="197"/>
      <c r="AS408" s="197"/>
      <c r="AT408" s="197"/>
      <c r="AU408" s="197"/>
      <c r="AV408" s="197"/>
      <c r="AW408" s="197"/>
      <c r="AX408" s="197"/>
      <c r="AY408" s="197"/>
      <c r="AZ408" s="197"/>
      <c r="BA408" s="197"/>
      <c r="BB408" s="197"/>
      <c r="BC408" s="197"/>
      <c r="BD408" s="197"/>
      <c r="BE408" s="197"/>
      <c r="BF408" s="197"/>
      <c r="BG408" s="197"/>
      <c r="BH408" s="197"/>
      <c r="BI408" s="197"/>
      <c r="BJ408" s="197"/>
      <c r="BK408" s="197"/>
      <c r="BL408" s="197"/>
      <c r="BM408" s="197"/>
      <c r="BN408" s="197"/>
      <c r="BO408" s="197"/>
      <c r="BP408" s="197"/>
      <c r="BQ408" s="197"/>
      <c r="BR408" s="197"/>
      <c r="BS408" s="197"/>
      <c r="BT408" s="197"/>
      <c r="BU408" s="197"/>
      <c r="BV408" s="197"/>
      <c r="BW408" s="197"/>
      <c r="BX408" s="197"/>
      <c r="BY408" s="197"/>
      <c r="BZ408" s="197"/>
      <c r="CA408" s="197"/>
      <c r="CB408" s="197"/>
      <c r="CC408" s="197"/>
      <c r="CD408" s="197"/>
      <c r="CE408" s="197"/>
      <c r="CF408" s="197"/>
      <c r="CG408" s="197"/>
      <c r="CH408" s="197"/>
      <c r="CI408" s="197"/>
      <c r="CJ408" s="197"/>
      <c r="CK408" s="197"/>
      <c r="CL408" s="197"/>
      <c r="CM408" s="197"/>
      <c r="CN408" s="197"/>
      <c r="CO408" s="197"/>
      <c r="CP408" s="197"/>
      <c r="CQ408" s="197"/>
      <c r="CR408" s="197"/>
      <c r="CS408" s="197"/>
      <c r="CT408" s="197"/>
      <c r="CU408" s="197"/>
      <c r="CV408" s="197"/>
      <c r="CW408" s="197"/>
      <c r="CX408" s="197"/>
      <c r="CY408" s="197"/>
      <c r="CZ408" s="197"/>
      <c r="DA408" s="197"/>
      <c r="DB408" s="197"/>
      <c r="DC408" s="197"/>
      <c r="DD408" s="197"/>
      <c r="DE408" s="197"/>
      <c r="DF408" s="197"/>
      <c r="DG408" s="197"/>
      <c r="DH408" s="197"/>
      <c r="DI408" s="197"/>
      <c r="DJ408" s="197"/>
      <c r="DK408" s="197"/>
      <c r="DL408" s="197"/>
      <c r="DM408" s="197"/>
      <c r="DN408" s="197"/>
      <c r="DO408" s="197"/>
      <c r="DP408" s="197"/>
      <c r="DQ408" s="197"/>
      <c r="DR408" s="197"/>
      <c r="DS408" s="197"/>
      <c r="DT408" s="197"/>
      <c r="DU408" s="197"/>
      <c r="DV408" s="197"/>
      <c r="DW408" s="197"/>
      <c r="DX408" s="197"/>
      <c r="DY408" s="197"/>
      <c r="DZ408" s="197"/>
      <c r="EA408" s="197"/>
      <c r="EB408" s="197"/>
      <c r="EC408" s="197"/>
      <c r="ED408" s="197"/>
      <c r="EE408" s="197"/>
      <c r="EF408" s="197"/>
      <c r="EG408" s="197"/>
      <c r="EH408" s="197"/>
      <c r="EI408" s="197"/>
      <c r="EJ408" s="197"/>
      <c r="EK408" s="197"/>
      <c r="EL408" s="197"/>
      <c r="EM408" s="197"/>
    </row>
    <row r="409" spans="3:143" x14ac:dyDescent="0.2"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  <c r="AR409" s="197"/>
      <c r="AS409" s="197"/>
      <c r="AT409" s="197"/>
      <c r="AU409" s="197"/>
      <c r="AV409" s="197"/>
      <c r="AW409" s="197"/>
      <c r="AX409" s="197"/>
      <c r="AY409" s="197"/>
      <c r="AZ409" s="197"/>
      <c r="BA409" s="197"/>
      <c r="BB409" s="197"/>
      <c r="BC409" s="197"/>
      <c r="BD409" s="197"/>
      <c r="BE409" s="197"/>
      <c r="BF409" s="197"/>
      <c r="BG409" s="197"/>
      <c r="BH409" s="197"/>
      <c r="BI409" s="197"/>
      <c r="BJ409" s="197"/>
      <c r="BK409" s="197"/>
      <c r="BL409" s="197"/>
      <c r="BM409" s="197"/>
      <c r="BN409" s="197"/>
      <c r="BO409" s="197"/>
      <c r="BP409" s="197"/>
      <c r="BQ409" s="197"/>
      <c r="BR409" s="197"/>
      <c r="BS409" s="197"/>
      <c r="BT409" s="197"/>
      <c r="BU409" s="197"/>
      <c r="BV409" s="197"/>
      <c r="BW409" s="197"/>
      <c r="BX409" s="197"/>
      <c r="BY409" s="197"/>
      <c r="BZ409" s="197"/>
      <c r="CA409" s="197"/>
      <c r="CB409" s="197"/>
      <c r="CC409" s="197"/>
      <c r="CD409" s="197"/>
      <c r="CE409" s="197"/>
      <c r="CF409" s="197"/>
      <c r="CG409" s="197"/>
      <c r="CH409" s="197"/>
      <c r="CI409" s="197"/>
      <c r="CJ409" s="197"/>
      <c r="CK409" s="197"/>
      <c r="CL409" s="197"/>
      <c r="CM409" s="197"/>
      <c r="CN409" s="197"/>
      <c r="CO409" s="197"/>
      <c r="CP409" s="197"/>
      <c r="CQ409" s="197"/>
      <c r="CR409" s="197"/>
      <c r="CS409" s="197"/>
      <c r="CT409" s="197"/>
      <c r="CU409" s="197"/>
      <c r="CV409" s="197"/>
      <c r="CW409" s="197"/>
      <c r="CX409" s="197"/>
      <c r="CY409" s="197"/>
      <c r="CZ409" s="197"/>
      <c r="DA409" s="197"/>
      <c r="DB409" s="197"/>
      <c r="DC409" s="197"/>
      <c r="DD409" s="197"/>
      <c r="DE409" s="197"/>
      <c r="DF409" s="197"/>
      <c r="DG409" s="197"/>
      <c r="DH409" s="197"/>
      <c r="DI409" s="197"/>
      <c r="DJ409" s="197"/>
      <c r="DK409" s="197"/>
      <c r="DL409" s="197"/>
      <c r="DM409" s="197"/>
      <c r="DN409" s="197"/>
      <c r="DO409" s="197"/>
      <c r="DP409" s="197"/>
      <c r="DQ409" s="197"/>
      <c r="DR409" s="197"/>
      <c r="DS409" s="197"/>
      <c r="DT409" s="197"/>
      <c r="DU409" s="197"/>
      <c r="DV409" s="197"/>
      <c r="DW409" s="197"/>
      <c r="DX409" s="197"/>
      <c r="DY409" s="197"/>
      <c r="DZ409" s="197"/>
      <c r="EA409" s="197"/>
      <c r="EB409" s="197"/>
      <c r="EC409" s="197"/>
      <c r="ED409" s="197"/>
      <c r="EE409" s="197"/>
      <c r="EF409" s="197"/>
      <c r="EG409" s="197"/>
      <c r="EH409" s="197"/>
      <c r="EI409" s="197"/>
      <c r="EJ409" s="197"/>
      <c r="EK409" s="197"/>
      <c r="EL409" s="197"/>
      <c r="EM409" s="197"/>
    </row>
    <row r="410" spans="3:143" x14ac:dyDescent="0.2"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  <c r="AR410" s="197"/>
      <c r="AS410" s="197"/>
      <c r="AT410" s="197"/>
      <c r="AU410" s="197"/>
      <c r="AV410" s="197"/>
      <c r="AW410" s="197"/>
      <c r="AX410" s="197"/>
      <c r="AY410" s="197"/>
      <c r="AZ410" s="197"/>
      <c r="BA410" s="197"/>
      <c r="BB410" s="197"/>
      <c r="BC410" s="197"/>
      <c r="BD410" s="197"/>
      <c r="BE410" s="197"/>
      <c r="BF410" s="197"/>
      <c r="BG410" s="197"/>
      <c r="BH410" s="197"/>
      <c r="BI410" s="197"/>
      <c r="BJ410" s="197"/>
      <c r="BK410" s="197"/>
      <c r="BL410" s="197"/>
      <c r="BM410" s="197"/>
      <c r="BN410" s="197"/>
      <c r="BO410" s="197"/>
      <c r="BP410" s="197"/>
      <c r="BQ410" s="197"/>
      <c r="BR410" s="197"/>
      <c r="BS410" s="197"/>
      <c r="BT410" s="197"/>
      <c r="BU410" s="197"/>
      <c r="BV410" s="197"/>
      <c r="BW410" s="197"/>
      <c r="BX410" s="197"/>
      <c r="BY410" s="197"/>
      <c r="BZ410" s="197"/>
      <c r="CA410" s="197"/>
      <c r="CB410" s="197"/>
      <c r="CC410" s="197"/>
      <c r="CD410" s="197"/>
      <c r="CE410" s="197"/>
      <c r="CF410" s="197"/>
      <c r="CG410" s="197"/>
      <c r="CH410" s="197"/>
      <c r="CI410" s="197"/>
      <c r="CJ410" s="197"/>
      <c r="CK410" s="197"/>
      <c r="CL410" s="197"/>
      <c r="CM410" s="197"/>
      <c r="CN410" s="197"/>
      <c r="CO410" s="197"/>
      <c r="CP410" s="197"/>
      <c r="CQ410" s="197"/>
      <c r="CR410" s="197"/>
      <c r="CS410" s="197"/>
      <c r="CT410" s="197"/>
      <c r="CU410" s="197"/>
      <c r="CV410" s="197"/>
      <c r="CW410" s="197"/>
      <c r="CX410" s="197"/>
      <c r="CY410" s="197"/>
      <c r="CZ410" s="197"/>
      <c r="DA410" s="197"/>
      <c r="DB410" s="197"/>
      <c r="DC410" s="197"/>
      <c r="DD410" s="197"/>
      <c r="DE410" s="197"/>
      <c r="DF410" s="197"/>
      <c r="DG410" s="197"/>
      <c r="DH410" s="197"/>
      <c r="DI410" s="197"/>
      <c r="DJ410" s="197"/>
      <c r="DK410" s="197"/>
      <c r="DL410" s="197"/>
      <c r="DM410" s="197"/>
      <c r="DN410" s="197"/>
      <c r="DO410" s="197"/>
      <c r="DP410" s="197"/>
      <c r="DQ410" s="197"/>
      <c r="DR410" s="197"/>
      <c r="DS410" s="197"/>
      <c r="DT410" s="197"/>
      <c r="DU410" s="197"/>
      <c r="DV410" s="197"/>
      <c r="DW410" s="197"/>
      <c r="DX410" s="197"/>
      <c r="DY410" s="197"/>
      <c r="DZ410" s="197"/>
      <c r="EA410" s="197"/>
      <c r="EB410" s="197"/>
      <c r="EC410" s="197"/>
      <c r="ED410" s="197"/>
      <c r="EE410" s="197"/>
      <c r="EF410" s="197"/>
      <c r="EG410" s="197"/>
      <c r="EH410" s="197"/>
      <c r="EI410" s="197"/>
      <c r="EJ410" s="197"/>
      <c r="EK410" s="197"/>
      <c r="EL410" s="197"/>
      <c r="EM410" s="197"/>
    </row>
    <row r="411" spans="3:143" x14ac:dyDescent="0.2">
      <c r="C411" s="197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  <c r="AR411" s="197"/>
      <c r="AS411" s="197"/>
      <c r="AT411" s="197"/>
      <c r="AU411" s="197"/>
      <c r="AV411" s="197"/>
      <c r="AW411" s="197"/>
      <c r="AX411" s="197"/>
      <c r="AY411" s="197"/>
      <c r="AZ411" s="197"/>
      <c r="BA411" s="197"/>
      <c r="BB411" s="197"/>
      <c r="BC411" s="197"/>
      <c r="BD411" s="197"/>
      <c r="BE411" s="197"/>
      <c r="BF411" s="197"/>
      <c r="BG411" s="197"/>
      <c r="BH411" s="197"/>
      <c r="BI411" s="197"/>
      <c r="BJ411" s="197"/>
      <c r="BK411" s="197"/>
      <c r="BL411" s="197"/>
      <c r="BM411" s="197"/>
      <c r="BN411" s="197"/>
      <c r="BO411" s="197"/>
      <c r="BP411" s="197"/>
      <c r="BQ411" s="197"/>
      <c r="BR411" s="197"/>
      <c r="BS411" s="197"/>
      <c r="BT411" s="197"/>
      <c r="BU411" s="197"/>
      <c r="BV411" s="197"/>
      <c r="BW411" s="197"/>
      <c r="BX411" s="197"/>
      <c r="BY411" s="197"/>
      <c r="BZ411" s="197"/>
      <c r="CA411" s="197"/>
      <c r="CB411" s="197"/>
      <c r="CC411" s="197"/>
      <c r="CD411" s="197"/>
      <c r="CE411" s="197"/>
      <c r="CF411" s="197"/>
      <c r="CG411" s="197"/>
      <c r="CH411" s="197"/>
      <c r="CI411" s="197"/>
      <c r="CJ411" s="197"/>
      <c r="CK411" s="197"/>
      <c r="CL411" s="197"/>
      <c r="CM411" s="197"/>
      <c r="CN411" s="197"/>
      <c r="CO411" s="197"/>
      <c r="CP411" s="197"/>
      <c r="CQ411" s="197"/>
      <c r="CR411" s="197"/>
      <c r="CS411" s="197"/>
      <c r="CT411" s="197"/>
      <c r="CU411" s="197"/>
      <c r="CV411" s="197"/>
      <c r="CW411" s="197"/>
      <c r="CX411" s="197"/>
      <c r="CY411" s="197"/>
      <c r="CZ411" s="197"/>
      <c r="DA411" s="197"/>
      <c r="DB411" s="197"/>
      <c r="DC411" s="197"/>
      <c r="DD411" s="197"/>
      <c r="DE411" s="197"/>
      <c r="DF411" s="197"/>
      <c r="DG411" s="197"/>
      <c r="DH411" s="197"/>
      <c r="DI411" s="197"/>
      <c r="DJ411" s="197"/>
      <c r="DK411" s="197"/>
      <c r="DL411" s="197"/>
      <c r="DM411" s="197"/>
      <c r="DN411" s="197"/>
      <c r="DO411" s="197"/>
      <c r="DP411" s="197"/>
      <c r="DQ411" s="197"/>
      <c r="DR411" s="197"/>
      <c r="DS411" s="197"/>
      <c r="DT411" s="197"/>
      <c r="DU411" s="197"/>
      <c r="DV411" s="197"/>
      <c r="DW411" s="197"/>
      <c r="DX411" s="197"/>
      <c r="DY411" s="197"/>
      <c r="DZ411" s="197"/>
      <c r="EA411" s="197"/>
      <c r="EB411" s="197"/>
      <c r="EC411" s="197"/>
      <c r="ED411" s="197"/>
      <c r="EE411" s="197"/>
      <c r="EF411" s="197"/>
      <c r="EG411" s="197"/>
      <c r="EH411" s="197"/>
      <c r="EI411" s="197"/>
      <c r="EJ411" s="197"/>
      <c r="EK411" s="197"/>
      <c r="EL411" s="197"/>
      <c r="EM411" s="197"/>
    </row>
    <row r="412" spans="3:143" x14ac:dyDescent="0.2"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  <c r="AR412" s="197"/>
      <c r="AS412" s="197"/>
      <c r="AT412" s="197"/>
      <c r="AU412" s="197"/>
      <c r="AV412" s="197"/>
      <c r="AW412" s="197"/>
      <c r="AX412" s="197"/>
      <c r="AY412" s="197"/>
      <c r="AZ412" s="197"/>
      <c r="BA412" s="197"/>
      <c r="BB412" s="197"/>
      <c r="BC412" s="197"/>
      <c r="BD412" s="197"/>
      <c r="BE412" s="197"/>
      <c r="BF412" s="197"/>
      <c r="BG412" s="197"/>
      <c r="BH412" s="197"/>
      <c r="BI412" s="197"/>
      <c r="BJ412" s="197"/>
      <c r="BK412" s="197"/>
      <c r="BL412" s="197"/>
      <c r="BM412" s="197"/>
      <c r="BN412" s="197"/>
      <c r="BO412" s="197"/>
      <c r="BP412" s="197"/>
      <c r="BQ412" s="197"/>
      <c r="BR412" s="197"/>
      <c r="BS412" s="197"/>
      <c r="BT412" s="197"/>
      <c r="BU412" s="197"/>
      <c r="BV412" s="197"/>
      <c r="BW412" s="197"/>
      <c r="BX412" s="197"/>
      <c r="BY412" s="197"/>
      <c r="BZ412" s="197"/>
      <c r="CA412" s="197"/>
      <c r="CB412" s="197"/>
      <c r="CC412" s="197"/>
      <c r="CD412" s="197"/>
      <c r="CE412" s="197"/>
      <c r="CF412" s="197"/>
      <c r="CG412" s="197"/>
      <c r="CH412" s="197"/>
      <c r="CI412" s="197"/>
      <c r="CJ412" s="197"/>
      <c r="CK412" s="197"/>
      <c r="CL412" s="197"/>
      <c r="CM412" s="197"/>
      <c r="CN412" s="197"/>
      <c r="CO412" s="197"/>
      <c r="CP412" s="197"/>
      <c r="CQ412" s="197"/>
      <c r="CR412" s="197"/>
      <c r="CS412" s="197"/>
      <c r="CT412" s="197"/>
      <c r="CU412" s="197"/>
      <c r="CV412" s="197"/>
      <c r="CW412" s="197"/>
      <c r="CX412" s="197"/>
      <c r="CY412" s="197"/>
      <c r="CZ412" s="197"/>
      <c r="DA412" s="197"/>
      <c r="DB412" s="197"/>
      <c r="DC412" s="197"/>
      <c r="DD412" s="197"/>
      <c r="DE412" s="197"/>
      <c r="DF412" s="197"/>
      <c r="DG412" s="197"/>
      <c r="DH412" s="197"/>
      <c r="DI412" s="197"/>
      <c r="DJ412" s="197"/>
      <c r="DK412" s="197"/>
      <c r="DL412" s="197"/>
      <c r="DM412" s="197"/>
      <c r="DN412" s="197"/>
      <c r="DO412" s="197"/>
      <c r="DP412" s="197"/>
      <c r="DQ412" s="197"/>
      <c r="DR412" s="197"/>
      <c r="DS412" s="197"/>
      <c r="DT412" s="197"/>
      <c r="DU412" s="197"/>
      <c r="DV412" s="197"/>
      <c r="DW412" s="197"/>
      <c r="DX412" s="197"/>
      <c r="DY412" s="197"/>
      <c r="DZ412" s="197"/>
      <c r="EA412" s="197"/>
      <c r="EB412" s="197"/>
      <c r="EC412" s="197"/>
      <c r="ED412" s="197"/>
      <c r="EE412" s="197"/>
      <c r="EF412" s="197"/>
      <c r="EG412" s="197"/>
      <c r="EH412" s="197"/>
      <c r="EI412" s="197"/>
      <c r="EJ412" s="197"/>
      <c r="EK412" s="197"/>
      <c r="EL412" s="197"/>
      <c r="EM412" s="197"/>
    </row>
    <row r="413" spans="3:143" x14ac:dyDescent="0.2"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  <c r="AR413" s="197"/>
      <c r="AS413" s="197"/>
      <c r="AT413" s="197"/>
      <c r="AU413" s="197"/>
      <c r="AV413" s="197"/>
      <c r="AW413" s="197"/>
      <c r="AX413" s="197"/>
      <c r="AY413" s="197"/>
      <c r="AZ413" s="197"/>
      <c r="BA413" s="197"/>
      <c r="BB413" s="197"/>
      <c r="BC413" s="197"/>
      <c r="BD413" s="197"/>
      <c r="BE413" s="197"/>
      <c r="BF413" s="197"/>
      <c r="BG413" s="197"/>
      <c r="BH413" s="197"/>
      <c r="BI413" s="197"/>
      <c r="BJ413" s="197"/>
      <c r="BK413" s="197"/>
      <c r="BL413" s="197"/>
      <c r="BM413" s="197"/>
      <c r="BN413" s="197"/>
      <c r="BO413" s="197"/>
      <c r="BP413" s="197"/>
      <c r="BQ413" s="197"/>
      <c r="BR413" s="197"/>
      <c r="BS413" s="197"/>
      <c r="BT413" s="197"/>
      <c r="BU413" s="197"/>
      <c r="BV413" s="197"/>
      <c r="BW413" s="197"/>
      <c r="BX413" s="197"/>
      <c r="BY413" s="197"/>
      <c r="BZ413" s="197"/>
      <c r="CA413" s="197"/>
      <c r="CB413" s="197"/>
      <c r="CC413" s="197"/>
      <c r="CD413" s="197"/>
      <c r="CE413" s="197"/>
      <c r="CF413" s="197"/>
      <c r="CG413" s="197"/>
      <c r="CH413" s="197"/>
      <c r="CI413" s="197"/>
      <c r="CJ413" s="197"/>
      <c r="CK413" s="197"/>
      <c r="CL413" s="197"/>
      <c r="CM413" s="197"/>
      <c r="CN413" s="197"/>
      <c r="CO413" s="197"/>
      <c r="CP413" s="197"/>
      <c r="CQ413" s="197"/>
      <c r="CR413" s="197"/>
      <c r="CS413" s="197"/>
      <c r="CT413" s="197"/>
      <c r="CU413" s="197"/>
      <c r="CV413" s="197"/>
      <c r="CW413" s="197"/>
      <c r="CX413" s="197"/>
      <c r="CY413" s="197"/>
      <c r="CZ413" s="197"/>
      <c r="DA413" s="197"/>
      <c r="DB413" s="197"/>
      <c r="DC413" s="197"/>
      <c r="DD413" s="197"/>
      <c r="DE413" s="197"/>
      <c r="DF413" s="197"/>
      <c r="DG413" s="197"/>
      <c r="DH413" s="197"/>
      <c r="DI413" s="197"/>
      <c r="DJ413" s="197"/>
      <c r="DK413" s="197"/>
      <c r="DL413" s="197"/>
      <c r="DM413" s="197"/>
      <c r="DN413" s="197"/>
      <c r="DO413" s="197"/>
      <c r="DP413" s="197"/>
      <c r="DQ413" s="197"/>
      <c r="DR413" s="197"/>
      <c r="DS413" s="197"/>
      <c r="DT413" s="197"/>
      <c r="DU413" s="197"/>
      <c r="DV413" s="197"/>
      <c r="DW413" s="197"/>
      <c r="DX413" s="197"/>
      <c r="DY413" s="197"/>
      <c r="DZ413" s="197"/>
      <c r="EA413" s="197"/>
      <c r="EB413" s="197"/>
      <c r="EC413" s="197"/>
      <c r="ED413" s="197"/>
      <c r="EE413" s="197"/>
      <c r="EF413" s="197"/>
      <c r="EG413" s="197"/>
      <c r="EH413" s="197"/>
      <c r="EI413" s="197"/>
      <c r="EJ413" s="197"/>
      <c r="EK413" s="197"/>
      <c r="EL413" s="197"/>
      <c r="EM413" s="197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7CF4D6-9A80-46D2-BD8C-6F3806A88530}"/>
</file>

<file path=customXml/itemProps2.xml><?xml version="1.0" encoding="utf-8"?>
<ds:datastoreItem xmlns:ds="http://schemas.openxmlformats.org/officeDocument/2006/customXml" ds:itemID="{8444A0C9-DAAA-41CA-BF1D-52A52F2D9763}"/>
</file>

<file path=customXml/itemProps3.xml><?xml version="1.0" encoding="utf-8"?>
<ds:datastoreItem xmlns:ds="http://schemas.openxmlformats.org/officeDocument/2006/customXml" ds:itemID="{2A8C68CF-07C6-44AF-8E04-12420907CE6F}"/>
</file>

<file path=customXml/itemProps4.xml><?xml version="1.0" encoding="utf-8"?>
<ds:datastoreItem xmlns:ds="http://schemas.openxmlformats.org/officeDocument/2006/customXml" ds:itemID="{2CEF75F3-DC34-473B-BF9B-E64D9B361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Pro-forma Plant Additions=&gt;</vt:lpstr>
      <vt:lpstr>HT TOPS Additions</vt:lpstr>
      <vt:lpstr>DFIT </vt:lpstr>
      <vt:lpstr>MACRS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dcterms:created xsi:type="dcterms:W3CDTF">2019-04-18T16:39:53Z</dcterms:created>
  <dcterms:modified xsi:type="dcterms:W3CDTF">2019-07-31T15:17:13Z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