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home.utc.wa.gov/sites/ue-150204/Staffs Testimony and Exhibits/"/>
    </mc:Choice>
  </mc:AlternateContent>
  <bookViews>
    <workbookView xWindow="0" yWindow="0" windowWidth="21570" windowHeight="11865"/>
  </bookViews>
  <sheets>
    <sheet name="Sheet1" sheetId="1" r:id="rId1"/>
  </sheets>
  <definedNames>
    <definedName name="_xlnm.Print_Area" localSheetId="0">Sheet1!$A$1:$H$51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20" i="1"/>
  <c r="H22" i="1" s="1"/>
  <c r="G20" i="1"/>
  <c r="H14" i="1"/>
  <c r="H18" i="1" s="1"/>
  <c r="H24" i="1" s="1"/>
  <c r="H28" i="1" s="1"/>
  <c r="H32" i="1" l="1"/>
  <c r="H40" i="1" s="1"/>
  <c r="H42" i="1" s="1"/>
  <c r="H46" i="1" s="1"/>
  <c r="H34" i="1"/>
  <c r="H50" i="1" l="1"/>
  <c r="H48" i="1"/>
</calcChain>
</file>

<file path=xl/sharedStrings.xml><?xml version="1.0" encoding="utf-8"?>
<sst xmlns="http://schemas.openxmlformats.org/spreadsheetml/2006/main" count="41" uniqueCount="37">
  <si>
    <t>STAFF RECALCULATION ON REMAND</t>
  </si>
  <si>
    <t>2016 WASHINGTON ELECTRIC ATTRITION STUDY</t>
  </si>
  <si>
    <t>Edited from Avista Exhibit EMA-6</t>
  </si>
  <si>
    <t>(EMA-6 was produced by Avista on Rebuttal, and edited from Staff Exhibit CRM-2)</t>
  </si>
  <si>
    <t>Twelve Months Ended December 31, 2014</t>
  </si>
  <si>
    <t>(000's of Dollars)</t>
  </si>
  <si>
    <t>(a)</t>
  </si>
  <si>
    <t>(b)</t>
  </si>
  <si>
    <t xml:space="preserve">(c) </t>
  </si>
  <si>
    <t>Line No.</t>
  </si>
  <si>
    <t>Description</t>
  </si>
  <si>
    <t>Attrition Balances</t>
  </si>
  <si>
    <t>Revenue Growth Factor</t>
  </si>
  <si>
    <t>Attrition Study Results</t>
  </si>
  <si>
    <t>2016 Rate Base</t>
  </si>
  <si>
    <t>Setlement Rate of Return</t>
  </si>
  <si>
    <t>Net Operating Income Requirement</t>
  </si>
  <si>
    <t>2016 Net Operating Income (at 2015 rates)</t>
  </si>
  <si>
    <t>2016 Rate of Return (at 2015 rates)</t>
  </si>
  <si>
    <t>2016 Net Operating Income Deficiency (Surplus)</t>
  </si>
  <si>
    <t>Gross-up Conversion Factor</t>
  </si>
  <si>
    <t xml:space="preserve">2016 Attrition Revenue Deficiency </t>
  </si>
  <si>
    <t>2016 Total General Business Revenues (at 2015 rates)</t>
  </si>
  <si>
    <t>Attrition-based 2016 revenue requirement</t>
  </si>
  <si>
    <t>Percent Revenue Requirement Change (vs. 2015)</t>
  </si>
  <si>
    <t>REMAND CALCULATIONS</t>
  </si>
  <si>
    <t>Pro Forma Revenue Deficiency (Sufficiency) - from Order 05, Table A1</t>
  </si>
  <si>
    <t>Attrition Study Revenue Deficiency (sufficiency)</t>
  </si>
  <si>
    <t>Attrition Allowance - REVISED PER REMAND</t>
  </si>
  <si>
    <t>Attrition Allowance - PER ORDER 05</t>
  </si>
  <si>
    <t>Difference (annual) - Owed back to Customers</t>
  </si>
  <si>
    <t>12 months</t>
  </si>
  <si>
    <t>11 months</t>
  </si>
  <si>
    <t>2.3 years</t>
  </si>
  <si>
    <t>(A) Correction</t>
  </si>
  <si>
    <t>(No Impact)</t>
  </si>
  <si>
    <t>Change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</si>
</sst>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000_);_(* \(#,##0.000000\);_(* &quot;-&quot;??_);_(@_)"/>
    <numFmt numFmtId="166" formatCode="0.000%"/>
    <numFmt numFmtId="167" formatCode="0.00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Genev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76">
    <xf numFmtId="0" fontId="0" fillId="0" borderId="0" xfId="0"/>
    <xf numFmtId="0" fontId="2" fillId="0" borderId="0" xfId="0" applyFont="1" applyBorder="1" applyAlignme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7" fillId="0" borderId="0" xfId="0" applyFont="1" applyFill="1" applyBorder="1"/>
    <xf numFmtId="0" fontId="6" fillId="0" borderId="0" xfId="0" applyFont="1" applyAlignment="1">
      <alignment horizontal="center"/>
    </xf>
    <xf numFmtId="164" fontId="6" fillId="0" borderId="0" xfId="2" applyNumberFormat="1" applyFont="1" applyBorder="1"/>
    <xf numFmtId="165" fontId="6" fillId="0" borderId="0" xfId="1" applyNumberFormat="1" applyFont="1"/>
    <xf numFmtId="5" fontId="6" fillId="0" borderId="0" xfId="0" applyNumberFormat="1" applyFont="1" applyFill="1"/>
    <xf numFmtId="5" fontId="6" fillId="0" borderId="0" xfId="0" applyNumberFormat="1" applyFont="1"/>
    <xf numFmtId="10" fontId="6" fillId="0" borderId="0" xfId="3" applyNumberFormat="1" applyFont="1" applyBorder="1"/>
    <xf numFmtId="166" fontId="6" fillId="0" borderId="0" xfId="3" applyNumberFormat="1" applyFont="1" applyBorder="1"/>
    <xf numFmtId="10" fontId="6" fillId="0" borderId="0" xfId="3" applyNumberFormat="1" applyFont="1" applyFill="1" applyBorder="1"/>
    <xf numFmtId="0" fontId="6" fillId="0" borderId="0" xfId="0" applyFont="1" applyBorder="1"/>
    <xf numFmtId="5" fontId="6" fillId="0" borderId="0" xfId="0" applyNumberFormat="1" applyFont="1" applyFill="1" applyBorder="1"/>
    <xf numFmtId="5" fontId="6" fillId="0" borderId="0" xfId="0" applyNumberFormat="1" applyFont="1" applyBorder="1"/>
    <xf numFmtId="0" fontId="7" fillId="0" borderId="0" xfId="0" applyFont="1" applyFill="1" applyBorder="1" applyAlignment="1">
      <alignment horizontal="center"/>
    </xf>
    <xf numFmtId="165" fontId="6" fillId="0" borderId="4" xfId="0" applyNumberFormat="1" applyFont="1" applyBorder="1"/>
    <xf numFmtId="5" fontId="6" fillId="0" borderId="4" xfId="0" applyNumberFormat="1" applyFont="1" applyBorder="1"/>
    <xf numFmtId="165" fontId="6" fillId="0" borderId="0" xfId="0" applyNumberFormat="1" applyFont="1" applyBorder="1"/>
    <xf numFmtId="10" fontId="6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0" fillId="0" borderId="0" xfId="0" applyFill="1"/>
    <xf numFmtId="167" fontId="6" fillId="0" borderId="0" xfId="0" applyNumberFormat="1" applyFont="1"/>
    <xf numFmtId="0" fontId="8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4" xfId="0" applyFont="1" applyBorder="1"/>
    <xf numFmtId="5" fontId="5" fillId="0" borderId="0" xfId="0" applyNumberFormat="1" applyFont="1" applyBorder="1"/>
    <xf numFmtId="5" fontId="0" fillId="0" borderId="0" xfId="0" applyNumberFormat="1" applyBorder="1"/>
    <xf numFmtId="0" fontId="8" fillId="0" borderId="0" xfId="0" applyFont="1" applyFill="1" applyBorder="1" applyAlignment="1">
      <alignment horizontal="center"/>
    </xf>
    <xf numFmtId="37" fontId="6" fillId="0" borderId="0" xfId="4" applyNumberFormat="1" applyFont="1"/>
    <xf numFmtId="5" fontId="7" fillId="0" borderId="0" xfId="0" applyNumberFormat="1" applyFont="1" applyFill="1" applyBorder="1" applyAlignment="1">
      <alignment horizontal="center"/>
    </xf>
    <xf numFmtId="164" fontId="0" fillId="0" borderId="0" xfId="2" applyNumberFormat="1" applyFont="1" applyBorder="1"/>
    <xf numFmtId="164" fontId="0" fillId="0" borderId="0" xfId="0" applyNumberFormat="1"/>
    <xf numFmtId="0" fontId="6" fillId="0" borderId="0" xfId="4" applyFont="1"/>
    <xf numFmtId="0" fontId="0" fillId="0" borderId="4" xfId="0" applyBorder="1"/>
    <xf numFmtId="164" fontId="0" fillId="0" borderId="0" xfId="2" applyNumberFormat="1" applyFont="1"/>
    <xf numFmtId="0" fontId="6" fillId="0" borderId="0" xfId="4" applyFont="1" applyBorder="1"/>
    <xf numFmtId="0" fontId="6" fillId="0" borderId="4" xfId="0" applyFont="1" applyBorder="1" applyAlignment="1">
      <alignment horizontal="center"/>
    </xf>
    <xf numFmtId="10" fontId="5" fillId="0" borderId="4" xfId="3" applyNumberFormat="1" applyFont="1" applyBorder="1"/>
    <xf numFmtId="10" fontId="6" fillId="0" borderId="4" xfId="3" applyNumberFormat="1" applyFont="1" applyBorder="1"/>
    <xf numFmtId="10" fontId="6" fillId="0" borderId="4" xfId="3" applyNumberFormat="1" applyFont="1" applyFill="1" applyBorder="1"/>
    <xf numFmtId="164" fontId="0" fillId="0" borderId="0" xfId="0" applyNumberFormat="1" applyBorder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quotePrefix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5" fontId="6" fillId="2" borderId="5" xfId="0" applyNumberFormat="1" applyFont="1" applyFill="1" applyBorder="1"/>
    <xf numFmtId="0" fontId="6" fillId="0" borderId="4" xfId="0" applyFont="1" applyFill="1" applyBorder="1" applyAlignment="1">
      <alignment horizontal="center"/>
    </xf>
    <xf numFmtId="0" fontId="6" fillId="0" borderId="6" xfId="0" applyFont="1" applyBorder="1"/>
    <xf numFmtId="0" fontId="5" fillId="0" borderId="0" xfId="0" applyFont="1" applyAlignment="1">
      <alignment horizontal="centerContinuous"/>
    </xf>
    <xf numFmtId="5" fontId="6" fillId="0" borderId="4" xfId="0" applyNumberFormat="1" applyFont="1" applyFill="1" applyBorder="1"/>
    <xf numFmtId="0" fontId="0" fillId="3" borderId="0" xfId="0" applyFill="1"/>
    <xf numFmtId="0" fontId="6" fillId="0" borderId="1" xfId="0" applyFont="1" applyBorder="1"/>
    <xf numFmtId="164" fontId="6" fillId="4" borderId="5" xfId="2" applyNumberFormat="1" applyFont="1" applyFill="1" applyBorder="1"/>
    <xf numFmtId="0" fontId="5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WAElec6_97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9"/>
  <sheetViews>
    <sheetView tabSelected="1" view="pageLayout" zoomScaleNormal="100" workbookViewId="0">
      <selection sqref="A1:H51"/>
    </sheetView>
  </sheetViews>
  <sheetFormatPr defaultRowHeight="15"/>
  <cols>
    <col min="1" max="1" width="7" customWidth="1"/>
    <col min="2" max="2" width="2.140625" customWidth="1"/>
    <col min="3" max="3" width="38.140625" customWidth="1"/>
    <col min="4" max="4" width="2.140625" customWidth="1"/>
    <col min="5" max="5" width="10.140625" customWidth="1"/>
    <col min="6" max="6" width="10.42578125" customWidth="1"/>
    <col min="7" max="7" width="12.42578125" customWidth="1"/>
    <col min="8" max="8" width="14" customWidth="1"/>
    <col min="9" max="9" width="13.140625" style="5" customWidth="1"/>
    <col min="10" max="10" width="11" customWidth="1"/>
    <col min="13" max="13" width="14.140625" customWidth="1"/>
    <col min="14" max="14" width="18" customWidth="1"/>
  </cols>
  <sheetData>
    <row r="1" spans="1:9" s="2" customFormat="1" ht="14.25">
      <c r="A1" s="67"/>
      <c r="B1" s="67"/>
      <c r="C1" s="67"/>
      <c r="D1" s="67"/>
      <c r="E1" s="67"/>
      <c r="F1" s="67"/>
      <c r="G1" s="67"/>
      <c r="H1" s="67"/>
      <c r="I1" s="1"/>
    </row>
    <row r="2" spans="1:9" s="2" customFormat="1" ht="14.25">
      <c r="A2" s="63" t="s">
        <v>0</v>
      </c>
      <c r="B2" s="64"/>
      <c r="C2" s="64"/>
      <c r="D2" s="64"/>
      <c r="E2" s="64"/>
      <c r="F2" s="64"/>
      <c r="G2" s="64"/>
      <c r="H2" s="65"/>
      <c r="I2" s="3"/>
    </row>
    <row r="3" spans="1:9" s="2" customFormat="1" ht="14.25">
      <c r="A3" s="66" t="s">
        <v>1</v>
      </c>
      <c r="B3" s="66"/>
      <c r="C3" s="66"/>
      <c r="D3" s="66"/>
      <c r="E3" s="66"/>
      <c r="F3" s="66"/>
      <c r="G3" s="66"/>
      <c r="H3" s="66"/>
      <c r="I3" s="3"/>
    </row>
    <row r="4" spans="1:9" s="2" customFormat="1" ht="14.25">
      <c r="A4" s="67" t="s">
        <v>2</v>
      </c>
      <c r="B4" s="67"/>
      <c r="C4" s="67"/>
      <c r="D4" s="67"/>
      <c r="E4" s="67"/>
      <c r="F4" s="67"/>
      <c r="G4" s="67"/>
      <c r="H4" s="67"/>
      <c r="I4" s="3"/>
    </row>
    <row r="5" spans="1:9" s="2" customFormat="1">
      <c r="A5" s="75" t="s">
        <v>3</v>
      </c>
      <c r="B5" s="75"/>
      <c r="C5" s="75"/>
      <c r="D5" s="75"/>
      <c r="E5" s="75"/>
      <c r="F5" s="75"/>
      <c r="G5" s="75"/>
      <c r="H5" s="75"/>
      <c r="I5" s="3"/>
    </row>
    <row r="6" spans="1:9" s="2" customFormat="1" ht="6.75" customHeight="1">
      <c r="A6" s="67"/>
      <c r="B6" s="67"/>
      <c r="C6" s="67"/>
      <c r="D6" s="67"/>
      <c r="E6" s="67"/>
      <c r="F6" s="67"/>
      <c r="G6" s="67"/>
      <c r="H6" s="67"/>
      <c r="I6" s="3"/>
    </row>
    <row r="7" spans="1:9" s="2" customFormat="1" ht="14.25">
      <c r="A7" s="66" t="s">
        <v>4</v>
      </c>
      <c r="B7" s="66"/>
      <c r="C7" s="66"/>
      <c r="D7" s="66"/>
      <c r="E7" s="66"/>
      <c r="F7" s="66"/>
      <c r="G7" s="66"/>
      <c r="H7" s="66"/>
      <c r="I7" s="3"/>
    </row>
    <row r="8" spans="1:9" s="2" customFormat="1" ht="14.25">
      <c r="A8" s="67" t="s">
        <v>5</v>
      </c>
      <c r="B8" s="67"/>
      <c r="C8" s="67"/>
      <c r="D8" s="67"/>
      <c r="E8" s="67"/>
      <c r="F8" s="67"/>
      <c r="G8" s="67"/>
      <c r="H8" s="67"/>
      <c r="I8" s="3"/>
    </row>
    <row r="9" spans="1:9" ht="6.75" customHeight="1">
      <c r="A9" s="4"/>
      <c r="B9" s="4"/>
      <c r="C9" s="4"/>
      <c r="D9" s="4"/>
      <c r="E9" s="4"/>
      <c r="F9" s="4"/>
      <c r="G9" s="4"/>
      <c r="H9" s="4"/>
    </row>
    <row r="10" spans="1:9">
      <c r="A10" s="4"/>
      <c r="B10" s="4"/>
      <c r="C10" s="4"/>
      <c r="D10" s="4"/>
      <c r="E10" s="4"/>
      <c r="F10" s="4" t="s">
        <v>6</v>
      </c>
      <c r="G10" s="4" t="s">
        <v>7</v>
      </c>
      <c r="H10" s="4" t="s">
        <v>8</v>
      </c>
      <c r="I10" s="6"/>
    </row>
    <row r="11" spans="1:9" ht="13.15" customHeight="1">
      <c r="A11" s="68" t="s">
        <v>9</v>
      </c>
      <c r="B11" s="70"/>
      <c r="C11" s="72" t="s">
        <v>10</v>
      </c>
      <c r="D11" s="73"/>
      <c r="E11" s="4"/>
      <c r="F11" s="68" t="s">
        <v>11</v>
      </c>
      <c r="G11" s="68" t="s">
        <v>12</v>
      </c>
      <c r="H11" s="68" t="s">
        <v>13</v>
      </c>
      <c r="I11" s="61"/>
    </row>
    <row r="12" spans="1:9" ht="17.45" customHeight="1">
      <c r="A12" s="69"/>
      <c r="B12" s="71"/>
      <c r="C12" s="69"/>
      <c r="D12" s="71"/>
      <c r="E12" s="7"/>
      <c r="F12" s="69"/>
      <c r="G12" s="69"/>
      <c r="H12" s="74"/>
      <c r="I12" s="62"/>
    </row>
    <row r="13" spans="1:9" ht="6.75" customHeight="1" thickBot="1">
      <c r="A13" s="8"/>
      <c r="B13" s="8"/>
      <c r="C13" s="8"/>
      <c r="D13" s="8"/>
      <c r="E13" s="8"/>
      <c r="F13" s="8"/>
      <c r="G13" s="8"/>
      <c r="H13" s="8"/>
      <c r="I13" s="9"/>
    </row>
    <row r="14" spans="1:9" ht="15.75" thickBot="1">
      <c r="A14" s="10">
        <v>1</v>
      </c>
      <c r="B14" s="8"/>
      <c r="C14" s="8" t="s">
        <v>14</v>
      </c>
      <c r="D14" s="8"/>
      <c r="E14" s="59" t="s">
        <v>36</v>
      </c>
      <c r="F14" s="60">
        <v>1315891</v>
      </c>
      <c r="G14" s="12">
        <v>1.013115</v>
      </c>
      <c r="H14" s="13">
        <f>F14/G14</f>
        <v>1298856.4970413034</v>
      </c>
      <c r="I14" s="9"/>
    </row>
    <row r="15" spans="1:9" ht="6.75" customHeight="1">
      <c r="A15" s="10"/>
      <c r="B15" s="8"/>
      <c r="C15" s="8"/>
      <c r="D15" s="8"/>
      <c r="E15" s="8"/>
      <c r="F15" s="14"/>
      <c r="G15" s="14"/>
      <c r="H15" s="14"/>
      <c r="I15" s="9"/>
    </row>
    <row r="16" spans="1:9">
      <c r="A16" s="10">
        <v>2</v>
      </c>
      <c r="B16" s="8"/>
      <c r="C16" s="8" t="s">
        <v>15</v>
      </c>
      <c r="D16" s="8"/>
      <c r="E16" s="8"/>
      <c r="F16" s="15"/>
      <c r="G16" s="16"/>
      <c r="H16" s="17">
        <v>7.2900000000000006E-2</v>
      </c>
      <c r="I16" s="9"/>
    </row>
    <row r="17" spans="1:17" ht="6.75" customHeight="1">
      <c r="A17" s="10"/>
      <c r="B17" s="8"/>
      <c r="C17" s="8"/>
      <c r="D17" s="8"/>
      <c r="E17" s="8"/>
      <c r="F17" s="16"/>
      <c r="G17" s="16"/>
      <c r="H17" s="16"/>
      <c r="I17" s="9"/>
    </row>
    <row r="18" spans="1:17">
      <c r="A18" s="10">
        <v>3</v>
      </c>
      <c r="B18" s="8"/>
      <c r="C18" s="18" t="s">
        <v>16</v>
      </c>
      <c r="D18" s="18"/>
      <c r="E18" s="18"/>
      <c r="F18" s="19"/>
      <c r="G18" s="20"/>
      <c r="H18" s="19">
        <f>ROUND(H14*H16,0)</f>
        <v>94687</v>
      </c>
      <c r="I18" s="21"/>
    </row>
    <row r="19" spans="1:17" ht="6.75" customHeight="1">
      <c r="A19" s="10"/>
      <c r="B19" s="8"/>
      <c r="C19" s="8"/>
      <c r="D19" s="8"/>
      <c r="E19" s="8"/>
      <c r="F19" s="14"/>
      <c r="G19" s="14"/>
      <c r="H19" s="14"/>
      <c r="I19" s="21"/>
    </row>
    <row r="20" spans="1:17">
      <c r="A20" s="10">
        <v>4</v>
      </c>
      <c r="B20" s="8"/>
      <c r="C20" s="8" t="s">
        <v>17</v>
      </c>
      <c r="D20" s="8"/>
      <c r="E20" s="8"/>
      <c r="F20" s="11">
        <v>110852.4075193399</v>
      </c>
      <c r="G20" s="22">
        <f>G14</f>
        <v>1.013115</v>
      </c>
      <c r="H20" s="23">
        <f>F20/G20</f>
        <v>109417.39834010937</v>
      </c>
      <c r="I20" s="21"/>
    </row>
    <row r="21" spans="1:17" ht="6.75" customHeight="1">
      <c r="A21" s="10"/>
      <c r="B21" s="8"/>
      <c r="C21" s="8"/>
      <c r="D21" s="8"/>
      <c r="E21" s="8"/>
      <c r="F21" s="20"/>
      <c r="G21" s="24"/>
      <c r="H21" s="20"/>
      <c r="I21" s="21"/>
    </row>
    <row r="22" spans="1:17">
      <c r="A22" s="10">
        <v>5</v>
      </c>
      <c r="B22" s="8"/>
      <c r="C22" s="18" t="s">
        <v>18</v>
      </c>
      <c r="D22" s="5"/>
      <c r="E22" s="5"/>
      <c r="F22" s="5"/>
      <c r="G22" s="5"/>
      <c r="H22" s="25">
        <f>H20/H14</f>
        <v>8.4241329653702235E-2</v>
      </c>
      <c r="I22" s="21"/>
    </row>
    <row r="23" spans="1:17" ht="6.75" customHeight="1">
      <c r="A23" s="10"/>
      <c r="B23" s="8"/>
      <c r="C23" s="8"/>
      <c r="D23" s="8"/>
      <c r="E23" s="8"/>
      <c r="F23" s="8"/>
      <c r="G23" s="8"/>
      <c r="H23" s="8"/>
      <c r="I23" s="21"/>
    </row>
    <row r="24" spans="1:17">
      <c r="A24" s="10">
        <v>6</v>
      </c>
      <c r="B24" s="8"/>
      <c r="C24" s="8" t="s">
        <v>19</v>
      </c>
      <c r="D24" s="8"/>
      <c r="E24" s="8"/>
      <c r="F24" s="14"/>
      <c r="G24" s="14"/>
      <c r="H24" s="14">
        <f>H18-H20</f>
        <v>-14730.398340109372</v>
      </c>
      <c r="I24" s="26"/>
    </row>
    <row r="25" spans="1:17" ht="6.75" customHeight="1">
      <c r="A25" s="10"/>
      <c r="B25" s="8"/>
      <c r="C25" s="8"/>
      <c r="D25" s="8"/>
      <c r="E25" s="8"/>
      <c r="F25" s="8"/>
      <c r="G25" s="8"/>
      <c r="H25" s="8"/>
      <c r="I25" s="21"/>
      <c r="Q25" s="27"/>
    </row>
    <row r="26" spans="1:17">
      <c r="A26" s="10">
        <v>7</v>
      </c>
      <c r="B26" s="8"/>
      <c r="C26" s="8" t="s">
        <v>20</v>
      </c>
      <c r="D26" s="18"/>
      <c r="E26" s="8"/>
      <c r="F26" s="28"/>
      <c r="G26" s="8"/>
      <c r="H26" s="18">
        <v>0.62017999999999995</v>
      </c>
      <c r="I26" s="21"/>
      <c r="J26" s="5"/>
      <c r="M26" s="5"/>
    </row>
    <row r="27" spans="1:17" ht="6.75" customHeight="1">
      <c r="A27" s="10"/>
      <c r="B27" s="8"/>
      <c r="C27" s="8"/>
      <c r="D27" s="18"/>
      <c r="E27" s="8"/>
      <c r="F27" s="18"/>
      <c r="G27" s="8"/>
      <c r="H27" s="8"/>
      <c r="I27" s="29"/>
      <c r="J27" s="30"/>
      <c r="K27" s="5"/>
    </row>
    <row r="28" spans="1:17">
      <c r="A28" s="10">
        <v>8</v>
      </c>
      <c r="B28" s="8"/>
      <c r="C28" s="18" t="s">
        <v>21</v>
      </c>
      <c r="D28" s="18"/>
      <c r="E28" s="31"/>
      <c r="F28" s="32"/>
      <c r="G28" s="20"/>
      <c r="H28" s="19">
        <f>ROUND(H24/H26,0)</f>
        <v>-23752</v>
      </c>
      <c r="J28" s="33"/>
      <c r="K28" s="5"/>
    </row>
    <row r="29" spans="1:17" ht="6.75" customHeight="1">
      <c r="A29" s="10"/>
      <c r="B29" s="8"/>
      <c r="C29" s="18"/>
      <c r="D29" s="18"/>
      <c r="E29" s="8"/>
      <c r="F29" s="32"/>
      <c r="G29" s="20"/>
      <c r="H29" s="32"/>
      <c r="I29" s="34"/>
      <c r="J29" s="5"/>
      <c r="K29" s="5"/>
    </row>
    <row r="30" spans="1:17">
      <c r="A30" s="10">
        <v>9</v>
      </c>
      <c r="B30" s="35"/>
      <c r="C30" s="18" t="s">
        <v>22</v>
      </c>
      <c r="D30" s="18"/>
      <c r="E30" s="8"/>
      <c r="F30" s="20"/>
      <c r="G30" s="20"/>
      <c r="H30" s="20">
        <v>499982</v>
      </c>
      <c r="I30" s="36"/>
      <c r="J30" s="37"/>
      <c r="K30" s="5"/>
      <c r="N30" s="38"/>
    </row>
    <row r="31" spans="1:17" ht="6.75" customHeight="1">
      <c r="A31" s="39"/>
      <c r="B31" s="35"/>
      <c r="C31" s="18"/>
      <c r="D31" s="18"/>
      <c r="E31" s="8"/>
      <c r="F31" s="18"/>
      <c r="G31" s="18"/>
      <c r="H31" s="8"/>
      <c r="I31" s="21"/>
      <c r="J31" s="5"/>
      <c r="K31" s="5"/>
    </row>
    <row r="32" spans="1:17">
      <c r="A32" s="10">
        <v>10</v>
      </c>
      <c r="C32" s="18" t="s">
        <v>23</v>
      </c>
      <c r="D32" s="5"/>
      <c r="E32" s="40"/>
      <c r="F32" s="5"/>
      <c r="G32" s="5"/>
      <c r="H32" s="19">
        <f>H30+H28</f>
        <v>476230</v>
      </c>
      <c r="I32" s="26"/>
      <c r="J32" s="41"/>
      <c r="N32" s="38"/>
    </row>
    <row r="33" spans="1:13" ht="6.75" customHeight="1">
      <c r="B33" s="39"/>
      <c r="C33" s="42"/>
      <c r="D33" s="42"/>
      <c r="E33" s="39"/>
      <c r="F33" s="42"/>
      <c r="G33" s="42"/>
      <c r="H33" s="39"/>
      <c r="I33" s="21"/>
      <c r="J33" s="5"/>
      <c r="K33" s="5"/>
    </row>
    <row r="34" spans="1:13">
      <c r="A34" s="43">
        <v>11</v>
      </c>
      <c r="B34" s="40"/>
      <c r="C34" s="31" t="s">
        <v>24</v>
      </c>
      <c r="D34" s="31"/>
      <c r="E34" s="31"/>
      <c r="F34" s="44"/>
      <c r="G34" s="45"/>
      <c r="H34" s="46">
        <f>H28/H30</f>
        <v>-4.7505710205567403E-2</v>
      </c>
      <c r="I34" s="26"/>
      <c r="J34" s="47"/>
      <c r="K34" s="5"/>
      <c r="M34" s="41"/>
    </row>
    <row r="35" spans="1:13" ht="6.75" customHeight="1">
      <c r="A35" s="10"/>
      <c r="C35" s="5"/>
      <c r="D35" s="5"/>
      <c r="F35" s="5"/>
      <c r="I35" s="26"/>
    </row>
    <row r="36" spans="1:13" s="48" customFormat="1">
      <c r="A36" s="63" t="s">
        <v>25</v>
      </c>
      <c r="B36" s="64"/>
      <c r="C36" s="64"/>
      <c r="D36" s="64"/>
      <c r="E36" s="64"/>
      <c r="F36" s="64"/>
      <c r="G36" s="64"/>
      <c r="H36" s="65"/>
    </row>
    <row r="37" spans="1:13" s="48" customFormat="1" ht="6.75" customHeight="1"/>
    <row r="38" spans="1:13" s="48" customFormat="1">
      <c r="A38" s="49">
        <v>12</v>
      </c>
      <c r="C38" s="50" t="s">
        <v>26</v>
      </c>
      <c r="H38" s="19">
        <f>16187-52629</f>
        <v>-36442</v>
      </c>
      <c r="I38" s="21"/>
    </row>
    <row r="39" spans="1:13" s="48" customFormat="1" ht="6.75" customHeight="1">
      <c r="A39" s="49"/>
      <c r="C39" s="50"/>
      <c r="H39" s="19"/>
      <c r="I39" s="21"/>
    </row>
    <row r="40" spans="1:13">
      <c r="A40" s="49">
        <v>13</v>
      </c>
      <c r="B40" s="48"/>
      <c r="C40" s="18" t="s">
        <v>27</v>
      </c>
      <c r="D40" s="48"/>
      <c r="E40" s="48"/>
      <c r="F40" s="48"/>
      <c r="G40" s="48"/>
      <c r="H40" s="19">
        <f>H32-H30</f>
        <v>-23752</v>
      </c>
      <c r="I40" s="21"/>
    </row>
    <row r="41" spans="1:13" ht="6.75" customHeight="1" thickBot="1">
      <c r="A41" s="48"/>
      <c r="B41" s="51"/>
      <c r="C41" s="52"/>
      <c r="D41" s="52"/>
      <c r="E41" s="52"/>
      <c r="F41" s="52"/>
      <c r="G41" s="52"/>
      <c r="H41" s="52"/>
      <c r="I41" s="52"/>
    </row>
    <row r="42" spans="1:13" ht="15.75" thickBot="1">
      <c r="A42" s="49">
        <v>14</v>
      </c>
      <c r="C42" s="18" t="s">
        <v>28</v>
      </c>
      <c r="H42" s="53">
        <f>H40-H38</f>
        <v>12690</v>
      </c>
    </row>
    <row r="43" spans="1:13" ht="6.75" customHeight="1"/>
    <row r="44" spans="1:13">
      <c r="A44" s="49">
        <v>15</v>
      </c>
      <c r="C44" s="18" t="s">
        <v>29</v>
      </c>
      <c r="H44" s="19">
        <v>28332</v>
      </c>
    </row>
    <row r="45" spans="1:13" ht="6.75" customHeight="1" thickBot="1"/>
    <row r="46" spans="1:13" ht="15.75" thickBot="1">
      <c r="A46" s="54">
        <v>16</v>
      </c>
      <c r="B46" s="40"/>
      <c r="C46" s="31" t="s">
        <v>30</v>
      </c>
      <c r="D46" s="40"/>
      <c r="E46" s="40"/>
      <c r="F46" s="40"/>
      <c r="G46" s="55" t="s">
        <v>31</v>
      </c>
      <c r="H46" s="53">
        <f>H44-H42</f>
        <v>15642</v>
      </c>
    </row>
    <row r="47" spans="1:13" ht="6.75" customHeight="1"/>
    <row r="48" spans="1:13">
      <c r="A48" s="56"/>
      <c r="B48" s="56"/>
      <c r="C48" s="56"/>
      <c r="D48" s="56"/>
      <c r="E48" s="56"/>
      <c r="F48" s="56"/>
      <c r="G48" s="18" t="s">
        <v>32</v>
      </c>
      <c r="H48" s="19">
        <f>(339/366)*H46</f>
        <v>14488.081967213115</v>
      </c>
    </row>
    <row r="49" spans="1:17" ht="6.75" customHeight="1"/>
    <row r="50" spans="1:17">
      <c r="A50" s="40"/>
      <c r="B50" s="40"/>
      <c r="C50" s="40"/>
      <c r="D50" s="40"/>
      <c r="E50" s="40"/>
      <c r="F50" s="40"/>
      <c r="G50" s="31" t="s">
        <v>33</v>
      </c>
      <c r="H50" s="57">
        <f>2.3*H46</f>
        <v>35976.6</v>
      </c>
    </row>
    <row r="53" spans="1:17">
      <c r="Q53" t="s">
        <v>34</v>
      </c>
    </row>
    <row r="99" spans="17:17">
      <c r="Q99" s="58" t="s">
        <v>35</v>
      </c>
    </row>
    <row r="109" spans="17:17">
      <c r="Q109" s="58" t="s">
        <v>35</v>
      </c>
    </row>
    <row r="155" spans="17:17">
      <c r="Q155" s="58" t="s">
        <v>35</v>
      </c>
    </row>
    <row r="169" spans="17:17">
      <c r="Q169" s="58" t="s">
        <v>35</v>
      </c>
    </row>
    <row r="189" spans="11:17">
      <c r="K189" s="58"/>
      <c r="L189" s="58"/>
      <c r="M189" s="58"/>
      <c r="N189" s="58"/>
      <c r="O189" s="58"/>
      <c r="P189" s="58"/>
      <c r="Q189" s="58" t="s">
        <v>35</v>
      </c>
    </row>
  </sheetData>
  <mergeCells count="17">
    <mergeCell ref="A6:H6"/>
    <mergeCell ref="A1:H1"/>
    <mergeCell ref="A2:H2"/>
    <mergeCell ref="A3:H3"/>
    <mergeCell ref="A4:H4"/>
    <mergeCell ref="A5:H5"/>
    <mergeCell ref="I11:I12"/>
    <mergeCell ref="A36:H36"/>
    <mergeCell ref="A7:H7"/>
    <mergeCell ref="A8:H8"/>
    <mergeCell ref="A11:A12"/>
    <mergeCell ref="B11:B12"/>
    <mergeCell ref="C11:C12"/>
    <mergeCell ref="D11:D12"/>
    <mergeCell ref="F11:F12"/>
    <mergeCell ref="G11:G12"/>
    <mergeCell ref="H11:H12"/>
  </mergeCells>
  <pageMargins left="0.7" right="0.7" top="0.75" bottom="0.75" header="0.3" footer="0.3"/>
  <pageSetup scale="93" orientation="portrait" r:id="rId1"/>
  <headerFooter>
    <oddHeader>&amp;RExh. CRM-11
Dockets UE-150204/UG-150205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2019-09-13T23:06:59+00:00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150204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61BB503-2AF6-416B-9456-58ADB846A3D1}">
  <ds:schemaRefs>
    <ds:schemaRef ds:uri="http://purl.org/dc/terms/"/>
    <ds:schemaRef ds:uri="97392cb8-9343-4b95-adde-cec88b6c7c00"/>
    <ds:schemaRef ds:uri="http://schemas.microsoft.com/office/2006/documentManagement/types"/>
    <ds:schemaRef ds:uri="24f70c62-691b-492e-ba59-9d389529a97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91DB064-F0BA-4D03-80A9-B9434477AE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268C98-4528-4E92-BD9A-CA5D7F4A29E1}"/>
</file>

<file path=customXml/itemProps4.xml><?xml version="1.0" encoding="utf-8"?>
<ds:datastoreItem xmlns:ds="http://schemas.openxmlformats.org/officeDocument/2006/customXml" ds:itemID="{38B4CBBE-9B02-45DE-9947-E77BCCFF41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Electric Model (from CRM-8)</dc:title>
  <dc:creator>McGuire, Chris (UTC)</dc:creator>
  <dc:description/>
  <cp:lastModifiedBy>DeMarco, Betsy (UTC)</cp:lastModifiedBy>
  <cp:lastPrinted>2019-09-11T21:16:42Z</cp:lastPrinted>
  <dcterms:created xsi:type="dcterms:W3CDTF">2019-09-11T21:14:00Z</dcterms:created>
  <dcterms:modified xsi:type="dcterms:W3CDTF">2019-09-13T18:26:42Z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